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Aram\1405\04\"/>
    </mc:Choice>
  </mc:AlternateContent>
  <xr:revisionPtr revIDLastSave="0" documentId="13_ncr:1_{14FA9FEF-7C19-4D3D-8A5A-C3A9889BDC50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شاخصی آرام مفید" sheetId="16" r:id="rId1"/>
    <sheet name="سهام" sheetId="1" r:id="rId2"/>
    <sheet name="تعدیل قیمت" sheetId="4" r:id="rId3"/>
    <sheet name="سپرده" sheetId="6" r:id="rId4"/>
    <sheet name="درآمدها" sheetId="15" r:id="rId5"/>
    <sheet name="سرمایه‌گذاری در سهام" sheetId="11" r:id="rId6"/>
    <sheet name="درآمد سپرده بانکی" sheetId="13" r:id="rId7"/>
    <sheet name="سایر درآمدها" sheetId="14" r:id="rId8"/>
    <sheet name="درآمد سود سهام" sheetId="8" r:id="rId9"/>
    <sheet name="سود سپرده بانکی" sheetId="7" r:id="rId10"/>
    <sheet name="درآمد ناشی از فروش" sheetId="10" r:id="rId11"/>
    <sheet name="درآمد ناشی از تغییر قیمت اوراق" sheetId="9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C8" i="15"/>
  <c r="C7" i="15"/>
  <c r="E10" i="14"/>
  <c r="C10" i="14"/>
  <c r="I12" i="13"/>
  <c r="I9" i="13"/>
  <c r="I10" i="13"/>
  <c r="I11" i="13"/>
  <c r="I8" i="13"/>
  <c r="E12" i="13"/>
  <c r="E9" i="13"/>
  <c r="E10" i="13"/>
  <c r="E11" i="13"/>
  <c r="E8" i="13"/>
  <c r="C12" i="13"/>
  <c r="U94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8" i="11"/>
  <c r="K94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8" i="11"/>
  <c r="S94" i="11"/>
  <c r="Q94" i="11"/>
  <c r="O94" i="11"/>
  <c r="M94" i="11"/>
  <c r="I94" i="11"/>
  <c r="G94" i="11"/>
  <c r="E94" i="11"/>
  <c r="C94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8" i="11"/>
  <c r="Q58" i="10"/>
  <c r="O58" i="10"/>
  <c r="M58" i="10"/>
  <c r="I58" i="10"/>
  <c r="G58" i="10"/>
  <c r="E5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8" i="10"/>
  <c r="Q9" i="9"/>
  <c r="Q10" i="9"/>
  <c r="Q11" i="9"/>
  <c r="Q85" i="9" s="1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" i="9"/>
  <c r="I9" i="9"/>
  <c r="I10" i="9"/>
  <c r="I11" i="9"/>
  <c r="I12" i="9"/>
  <c r="I85" i="9" s="1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" i="9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8" i="8"/>
  <c r="M12" i="7"/>
  <c r="K12" i="7"/>
  <c r="I12" i="7"/>
  <c r="G12" i="7"/>
  <c r="E12" i="7"/>
  <c r="C12" i="7"/>
  <c r="M9" i="7"/>
  <c r="M10" i="7"/>
  <c r="M11" i="7"/>
  <c r="M8" i="7"/>
  <c r="G9" i="7"/>
  <c r="G10" i="7"/>
  <c r="G11" i="7"/>
  <c r="G8" i="7"/>
  <c r="K11" i="6"/>
  <c r="C11" i="6"/>
  <c r="I9" i="6"/>
  <c r="I10" i="6"/>
  <c r="I8" i="6"/>
  <c r="I11" i="6"/>
  <c r="G11" i="6"/>
  <c r="E11" i="6"/>
  <c r="I10" i="4"/>
  <c r="I11" i="4"/>
  <c r="I12" i="4"/>
  <c r="I9" i="4"/>
  <c r="Y91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10" i="1"/>
  <c r="W91" i="1"/>
  <c r="U91" i="1"/>
  <c r="O91" i="1"/>
  <c r="K91" i="1"/>
  <c r="G91" i="1"/>
  <c r="E91" i="1"/>
  <c r="G12" i="13"/>
  <c r="O85" i="9"/>
  <c r="M85" i="9"/>
  <c r="G85" i="9"/>
  <c r="E85" i="9"/>
  <c r="Q54" i="8"/>
  <c r="O54" i="8"/>
  <c r="K54" i="8"/>
  <c r="I54" i="8"/>
  <c r="S54" i="8" l="1"/>
  <c r="M54" i="8"/>
</calcChain>
</file>

<file path=xl/sharedStrings.xml><?xml version="1.0" encoding="utf-8"?>
<sst xmlns="http://schemas.openxmlformats.org/spreadsheetml/2006/main" count="1143" uniqueCount="185">
  <si>
    <t>صندوق سرمایه‌گذاری شاخصی آرام مفید</t>
  </si>
  <si>
    <t>صورت وضعیت پورتفوی</t>
  </si>
  <si>
    <t>برای ماه منتهی به 1405/04/31</t>
  </si>
  <si>
    <t>نام شرکت</t>
  </si>
  <si>
    <t>1405/03/31</t>
  </si>
  <si>
    <t>تغییرات طی دوره</t>
  </si>
  <si>
    <t>1405/04/31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</si>
  <si>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</si>
  <si>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</si>
  <si>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</si>
  <si>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</si>
  <si>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</si>
  <si>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</si>
  <si>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</si>
  <si>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</si>
  <si>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</si>
  <si>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</si>
  <si>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انتقال داده های آسیاتک</t>
  </si>
  <si>
    <t>ایران‌ خودرو</t>
  </si>
  <si>
    <t>بانک  پاسارگاد</t>
  </si>
  <si>
    <t>بانک اقتصادنوین</t>
  </si>
  <si>
    <t>بانک تجارت</t>
  </si>
  <si>
    <t>بانک سینا</t>
  </si>
  <si>
    <t>بانک صادرات ایران</t>
  </si>
  <si>
    <t>بانک ملت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</si>
  <si>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</si>
  <si>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</si>
  <si>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</si>
  <si>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</si>
  <si>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</si>
  <si>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</si>
  <si>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</si>
  <si>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</si>
  <si>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</si>
  <si>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 جم پیلن</t>
  </si>
  <si>
    <t>پتروشیمی شیراز</t>
  </si>
  <si>
    <t>پتروشیمی نوری</t>
  </si>
  <si>
    <t>پخش البرز</t>
  </si>
  <si>
    <t>پست بانک ایران</t>
  </si>
  <si>
    <t>تراکتورسازی‌ایران‌</t>
  </si>
  <si>
    <t>توسعه معادن وفلزات</t>
  </si>
  <si>
    <t>توسعه معدنی و صنعتی صبانور</t>
  </si>
  <si>
    <t>توسعه نیشکر و  صنایع جانبی</t>
  </si>
  <si>
    <t>ح . توسعه‌معادن‌وفلزات‌</t>
  </si>
  <si>
    <t>ح . سرمایه گذاری صدرتامین</t>
  </si>
  <si>
    <t>ح . معدنی و صنعتی گل گهر</t>
  </si>
  <si>
    <t>ح . معدنی‌وصنعتی‌چادرملو</t>
  </si>
  <si>
    <t>داروسازی‌ سینا</t>
  </si>
  <si>
    <t>رادیاتور ایران‌</t>
  </si>
  <si>
    <t>رهیاب پیام گستران</t>
  </si>
  <si>
    <t>زغال سنگ پروده طبس</t>
  </si>
  <si>
    <t>س. نفت و گاز و پتروشیمی تأمین</t>
  </si>
  <si>
    <t>س. و توسعه صنایع لاستیک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</si>
  <si>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</si>
  <si>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</si>
  <si>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</si>
  <si>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</si>
  <si>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</si>
  <si>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</si>
  <si>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</si>
  <si>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</si>
  <si>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</si>
  <si>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شرکت ارتباطات سیار ایران</t>
  </si>
  <si>
    <t>شمش طلا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</si>
  <si>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</si>
  <si>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</si>
  <si>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</si>
  <si>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</si>
  <si>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</si>
  <si>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</si>
  <si>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</si>
  <si>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</si>
  <si>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</si>
  <si>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قطعات‌ اتومبیل‌ ایران‌</t>
  </si>
  <si>
    <t>گروه دارویی سبحان</t>
  </si>
  <si>
    <t>گروه مالی صبا تامین</t>
  </si>
  <si>
    <t>گروه مپنا (سهامی عام)</t>
  </si>
  <si>
    <t>گروه مدیریت سرمایه گذاری امید</t>
  </si>
  <si>
    <t>گسترش نفت و گاز پارسیان</t>
  </si>
  <si>
    <t>گلتاش‌</t>
  </si>
  <si>
    <t>لابراتوارداروسازی‌  دکترعبیدی‌</t>
  </si>
  <si>
    <t>مبین انرژی خلیج فارس</t>
  </si>
  <si>
    <t>مجتمع کاشی و سنگ پرسپولیس یزد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</si>
  <si>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</si>
  <si>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</si>
  <si>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</si>
  <si>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</si>
  <si>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</si>
  <si>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</si>
  <si>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نیان باتری خاوران</t>
  </si>
  <si>
    <t>کارخانجات‌داروپخش‌</t>
  </si>
  <si>
    <t>کاشی‌ وسرامیک‌ حافظ‌</t>
  </si>
  <si>
    <t>کشتیرانی جمهوری اسلامی ایران</t>
  </si>
  <si>
    <t>کویر تایر</t>
  </si>
  <si>
    <t>سرمایه گذاری  ملی ایران</t>
  </si>
  <si>
    <t>ح . صنایع الکترونیک مادیران</t>
  </si>
  <si>
    <t/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</si>
  <si>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</si>
  <si>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</si>
  <si>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</si>
  <si>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</si>
  <si>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</si>
  <si>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</si>
  <si>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</si>
  <si>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</si>
  <si>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</si>
  <si>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</si>
  <si>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</si>
  <si>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</si>
  <si>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</si>
  <si>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</si>
  <si>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</si>
  <si>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</si>
  <si>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</si>
  <si>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</si>
  <si>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</si>
  <si>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</si>
  <si>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</si>
  <si>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</si>
  <si>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</si>
  <si>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</si>
  <si>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</si>
  <si>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</si>
  <si>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</si>
  <si>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1405/04/30</t>
  </si>
  <si>
    <t>1405/04/23</t>
  </si>
  <si>
    <t>1404/12/18</t>
  </si>
  <si>
    <t>1405/04/22</t>
  </si>
  <si>
    <t>1405/04/17</t>
  </si>
  <si>
    <t>1405/04/20</t>
  </si>
  <si>
    <t>1405/01/05</t>
  </si>
  <si>
    <t>1405/03/27</t>
  </si>
  <si>
    <t>1405/02/31</t>
  </si>
  <si>
    <t>1405/02/30</t>
  </si>
  <si>
    <t>1405/04/01</t>
  </si>
  <si>
    <t>1405/04/10</t>
  </si>
  <si>
    <t>1405/02/01</t>
  </si>
  <si>
    <t>1405/03/25</t>
  </si>
  <si>
    <t>1405/03/28</t>
  </si>
  <si>
    <t>1405/04/27</t>
  </si>
  <si>
    <t>1405/04/21</t>
  </si>
  <si>
    <t>1405/01/31</t>
  </si>
  <si>
    <t>1405/04/24</t>
  </si>
  <si>
    <t>1405/02/27</t>
  </si>
  <si>
    <t>1405/04/28</t>
  </si>
  <si>
    <t>1405/03/16</t>
  </si>
  <si>
    <t>1405/04/09</t>
  </si>
  <si>
    <t>1405/01/17</t>
  </si>
  <si>
    <t>1405/04/16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</si>
  <si>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</si>
  <si>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</si>
  <si>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</si>
  <si>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</si>
  <si>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مهر</t>
  </si>
  <si>
    <t>سپید ماکیان</t>
  </si>
  <si>
    <t>تولیدی چدن سازان</t>
  </si>
  <si>
    <t>ح. پخش البرز</t>
  </si>
  <si>
    <t>ح.گروه مدیریت سرمایه گذار امید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</si>
  <si>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</si>
  <si>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</si>
  <si>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</si>
  <si>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</si>
  <si>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</si>
  <si>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</si>
  <si>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</si>
  <si>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</si>
  <si>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</si>
  <si>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</si>
  <si>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</si>
  <si>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درآمد سپرده بانکی</t>
  </si>
  <si>
    <t>شرایط خاص بازار سرمایه</t>
  </si>
  <si>
    <t>طی تیر ماه</t>
  </si>
  <si>
    <t>از ابتدای سال مالی تا پایان تیر ماه</t>
  </si>
  <si>
    <t>1- سرمایه گذاری ها</t>
  </si>
  <si>
    <t>1-1-سرمایه‌گذاری در سهام و حق تقدم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</si>
  <si>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</si>
  <si>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</si>
  <si>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2-1- سرمایه‌گذاری در  سپرده‌ بانکی</t>
  </si>
  <si>
    <t>2- درآمد حاصل از سرمایه گذاری ها</t>
  </si>
  <si>
    <t>1-2-درآمد حاصل از سرمایه­گذاری در سهام و حق تقدم سهام:</t>
  </si>
  <si>
    <t>2-2-درآمد حاصل از سرمایه‌گذاری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</si>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</sst>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73" formatCode="0.000%"/>
  </numFmts>
  <fonts count="12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6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sz val="10"/>
      <color theme="1"/>
      <name val="B Nazanin"/>
      <charset val="178"/>
    </font>
    <font>
      <sz val="14"/>
      <color theme="1"/>
      <name val="Arial"/>
      <family val="2"/>
      <charset val="178"/>
      <scheme val="minor"/>
    </font>
    <font>
      <sz val="14"/>
      <name val="Calibri"/>
      <family val="2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19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73" fontId="2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6" fillId="0" borderId="0" xfId="0" applyFont="1" applyAlignment="1">
      <alignment vertical="center" readingOrder="2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9" fontId="2" fillId="0" borderId="0" xfId="1" applyNumberFormat="1" applyFont="1" applyAlignment="1">
      <alignment horizontal="center" vertical="center"/>
    </xf>
    <xf numFmtId="0" fontId="11" fillId="0" borderId="0" xfId="2"/>
  </cellXfs>
  <cellStyles count="3">
    <cellStyle name="Normal" xfId="0" builtinId="0"/>
    <cellStyle name="Normal 2" xfId="2" xr:uid="{A4B80FD2-5855-46C1-A21D-ECF94185189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19</xdr:col>
      <xdr:colOff>344767</xdr:colOff>
      <xdr:row>42</xdr:row>
      <xdr:rowOff>115352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530805-F41B-43CD-931E-3D13BB85D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2772233" y="180975"/>
          <a:ext cx="13374967" cy="7535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9973-355D-49B2-BE42-A874D5BFF2EF}">
  <dimension ref="A1"/>
  <sheetViews>
    <sheetView rightToLeft="1" zoomScale="85" zoomScaleNormal="85" workbookViewId="0">
      <selection activeCell="I45" sqref="I45"/>
    </sheetView>
  </sheetViews>
  <sheetFormatPr defaultRowHeight="14.25" x14ac:dyDescent="0.2"/>
  <cols>
    <col min="1" max="16384" width="9.140625" style="18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3"/>
  <sheetViews>
    <sheetView rightToLeft="1" zoomScaleNormal="100" workbookViewId="0">
      <selection activeCell="G11" sqref="G11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</row>
    <row r="3" spans="1:13" ht="26.25" x14ac:dyDescent="0.25">
      <c r="A3" s="2" t="s">
        <v>110</v>
      </c>
      <c r="B3" s="2" t="s">
        <v>110</v>
      </c>
      <c r="C3" s="2" t="s">
        <v>110</v>
      </c>
      <c r="D3" s="2" t="s">
        <v>110</v>
      </c>
      <c r="E3" s="2" t="s">
        <v>110</v>
      </c>
      <c r="F3" s="2" t="s">
        <v>110</v>
      </c>
      <c r="G3" s="2" t="s">
        <v>110</v>
      </c>
      <c r="H3" s="2" t="s">
        <v>110</v>
      </c>
      <c r="I3" s="2" t="s">
        <v>110</v>
      </c>
      <c r="J3" s="2" t="s">
        <v>110</v>
      </c>
      <c r="K3" s="2" t="s">
        <v>110</v>
      </c>
      <c r="L3" s="2" t="s">
        <v>110</v>
      </c>
      <c r="M3" s="2" t="s">
        <v>110</v>
      </c>
    </row>
    <row r="4" spans="1:13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</row>
    <row r="5" spans="1:13" s="16" customFormat="1" ht="28.5" x14ac:dyDescent="0.3">
      <c r="A5" s="11" t="s">
        <v>182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27" thickBot="1" x14ac:dyDescent="0.3">
      <c r="A6" s="3" t="s">
        <v>111</v>
      </c>
      <c r="B6" s="3" t="s">
        <v>111</v>
      </c>
      <c r="C6" s="3" t="s">
        <v>171</v>
      </c>
      <c r="D6" s="3" t="s">
        <v>112</v>
      </c>
      <c r="E6" s="3" t="s">
        <v>112</v>
      </c>
      <c r="F6" s="3" t="s">
        <v>112</v>
      </c>
      <c r="G6" s="3" t="s">
        <v>112</v>
      </c>
      <c r="I6" s="3" t="s">
        <v>172</v>
      </c>
      <c r="J6" s="3" t="s">
        <v>113</v>
      </c>
      <c r="K6" s="3" t="s">
        <v>113</v>
      </c>
      <c r="L6" s="3" t="s">
        <v>113</v>
      </c>
      <c r="M6" s="3" t="s">
        <v>113</v>
      </c>
    </row>
    <row r="7" spans="1:13" ht="27" thickBot="1" x14ac:dyDescent="0.3">
      <c r="A7" s="3" t="s">
        <v>114</v>
      </c>
      <c r="C7" s="3" t="s">
        <v>115</v>
      </c>
      <c r="E7" s="3" t="s">
        <v>116</v>
      </c>
      <c r="G7" s="3" t="s">
        <v>117</v>
      </c>
      <c r="I7" s="3" t="s">
        <v>115</v>
      </c>
      <c r="K7" s="3" t="s">
        <v>116</v>
      </c>
      <c r="M7" s="3" t="s">
        <v>117</v>
      </c>
    </row>
    <row r="8" spans="1:13" ht="21" x14ac:dyDescent="0.25">
      <c r="A8" s="4" t="s">
        <v>107</v>
      </c>
      <c r="C8" s="1">
        <v>42475</v>
      </c>
      <c r="E8" s="1">
        <v>0</v>
      </c>
      <c r="G8" s="1">
        <f>C8-E8</f>
        <v>42475</v>
      </c>
      <c r="I8" s="1">
        <v>192690</v>
      </c>
      <c r="K8" s="1">
        <v>0</v>
      </c>
      <c r="M8" s="1">
        <f>I8-K8</f>
        <v>192690</v>
      </c>
    </row>
    <row r="9" spans="1:13" ht="21" x14ac:dyDescent="0.25">
      <c r="A9" s="4" t="s">
        <v>108</v>
      </c>
      <c r="C9" s="1">
        <v>11065459622</v>
      </c>
      <c r="E9" s="1">
        <v>0</v>
      </c>
      <c r="G9" s="1">
        <f t="shared" ref="G9:G11" si="0">C9-E9</f>
        <v>11065459622</v>
      </c>
      <c r="I9" s="1">
        <v>42805418689</v>
      </c>
      <c r="K9" s="1">
        <v>0</v>
      </c>
      <c r="M9" s="1">
        <f t="shared" ref="M9:M11" si="1">I9-K9</f>
        <v>42805418689</v>
      </c>
    </row>
    <row r="10" spans="1:13" ht="21" x14ac:dyDescent="0.25">
      <c r="A10" s="4" t="s">
        <v>109</v>
      </c>
      <c r="C10" s="1">
        <v>20847</v>
      </c>
      <c r="E10" s="1">
        <v>0</v>
      </c>
      <c r="G10" s="1">
        <f t="shared" si="0"/>
        <v>20847</v>
      </c>
      <c r="I10" s="1">
        <v>100819</v>
      </c>
      <c r="K10" s="1">
        <v>0</v>
      </c>
      <c r="M10" s="1">
        <f t="shared" si="1"/>
        <v>100819</v>
      </c>
    </row>
    <row r="11" spans="1:13" ht="21.75" thickBot="1" x14ac:dyDescent="0.3">
      <c r="A11" s="4" t="s">
        <v>107</v>
      </c>
      <c r="C11" s="1">
        <v>0</v>
      </c>
      <c r="E11" s="1">
        <v>0</v>
      </c>
      <c r="G11" s="1">
        <f t="shared" si="0"/>
        <v>0</v>
      </c>
      <c r="I11" s="1">
        <v>3864383563</v>
      </c>
      <c r="K11" s="1">
        <v>0</v>
      </c>
      <c r="M11" s="1">
        <f t="shared" si="1"/>
        <v>3864383563</v>
      </c>
    </row>
    <row r="12" spans="1:13" s="5" customFormat="1" ht="27" thickBot="1" x14ac:dyDescent="0.3">
      <c r="A12" s="5" t="s">
        <v>96</v>
      </c>
      <c r="C12" s="6">
        <f>SUM(C8:C11)</f>
        <v>11065522944</v>
      </c>
      <c r="E12" s="6">
        <f>SUM(E8:E11)</f>
        <v>0</v>
      </c>
      <c r="G12" s="6">
        <f>SUM(G8:G11)</f>
        <v>11065522944</v>
      </c>
      <c r="I12" s="6">
        <f>SUM(I8:I11)</f>
        <v>46670095761</v>
      </c>
      <c r="K12" s="6">
        <f>SUM(K8:K11)</f>
        <v>0</v>
      </c>
      <c r="M12" s="6">
        <f>SUM(M8:M11)</f>
        <v>46670095761</v>
      </c>
    </row>
    <row r="13" spans="1:13" ht="19.5" thickTop="1" x14ac:dyDescent="0.25"/>
  </sheetData>
  <mergeCells count="14">
    <mergeCell ref="K7"/>
    <mergeCell ref="M7"/>
    <mergeCell ref="I6:M6"/>
    <mergeCell ref="A2:M2"/>
    <mergeCell ref="A3:M3"/>
    <mergeCell ref="A4:M4"/>
    <mergeCell ref="A5:M5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8"/>
  <sheetViews>
    <sheetView rightToLeft="1" workbookViewId="0">
      <selection activeCell="J12" sqref="J12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18" style="1" customWidth="1"/>
    <col min="4" max="4" width="1" style="1" customWidth="1"/>
    <col min="5" max="5" width="23.28515625" style="1" bestFit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4.85546875" style="1" bestFit="1" customWidth="1"/>
    <col min="14" max="14" width="1" style="1" customWidth="1"/>
    <col min="15" max="15" width="25" style="1" bestFit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</row>
    <row r="3" spans="1:17" ht="26.25" x14ac:dyDescent="0.25">
      <c r="A3" s="2" t="s">
        <v>110</v>
      </c>
      <c r="B3" s="2" t="s">
        <v>110</v>
      </c>
      <c r="C3" s="2" t="s">
        <v>110</v>
      </c>
      <c r="D3" s="2" t="s">
        <v>110</v>
      </c>
      <c r="E3" s="2" t="s">
        <v>110</v>
      </c>
      <c r="F3" s="2" t="s">
        <v>110</v>
      </c>
      <c r="G3" s="2" t="s">
        <v>110</v>
      </c>
      <c r="H3" s="2" t="s">
        <v>110</v>
      </c>
      <c r="I3" s="2" t="s">
        <v>110</v>
      </c>
      <c r="J3" s="2" t="s">
        <v>110</v>
      </c>
      <c r="K3" s="2" t="s">
        <v>110</v>
      </c>
      <c r="L3" s="2" t="s">
        <v>110</v>
      </c>
      <c r="M3" s="2" t="s">
        <v>110</v>
      </c>
      <c r="N3" s="2" t="s">
        <v>110</v>
      </c>
      <c r="O3" s="2" t="s">
        <v>110</v>
      </c>
      <c r="P3" s="2" t="s">
        <v>110</v>
      </c>
      <c r="Q3" s="2" t="s">
        <v>110</v>
      </c>
    </row>
    <row r="4" spans="1:17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2</v>
      </c>
    </row>
    <row r="5" spans="1:17" ht="28.5" x14ac:dyDescent="0.25">
      <c r="A5" s="11" t="s">
        <v>183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26.25" x14ac:dyDescent="0.25">
      <c r="A6" s="3" t="s">
        <v>3</v>
      </c>
      <c r="C6" s="3" t="s">
        <v>171</v>
      </c>
      <c r="D6" s="3" t="s">
        <v>112</v>
      </c>
      <c r="E6" s="3" t="s">
        <v>112</v>
      </c>
      <c r="F6" s="3" t="s">
        <v>112</v>
      </c>
      <c r="G6" s="3" t="s">
        <v>112</v>
      </c>
      <c r="H6" s="3" t="s">
        <v>112</v>
      </c>
      <c r="I6" s="3" t="s">
        <v>112</v>
      </c>
      <c r="K6" s="3" t="s">
        <v>172</v>
      </c>
      <c r="L6" s="3" t="s">
        <v>113</v>
      </c>
      <c r="M6" s="3" t="s">
        <v>113</v>
      </c>
      <c r="N6" s="3" t="s">
        <v>113</v>
      </c>
      <c r="O6" s="3" t="s">
        <v>113</v>
      </c>
      <c r="P6" s="3" t="s">
        <v>113</v>
      </c>
      <c r="Q6" s="3" t="s">
        <v>113</v>
      </c>
    </row>
    <row r="7" spans="1:17" ht="26.25" x14ac:dyDescent="0.25">
      <c r="A7" s="3" t="s">
        <v>3</v>
      </c>
      <c r="C7" s="3" t="s">
        <v>7</v>
      </c>
      <c r="E7" s="3" t="s">
        <v>149</v>
      </c>
      <c r="G7" s="3" t="s">
        <v>150</v>
      </c>
      <c r="I7" s="3" t="s">
        <v>152</v>
      </c>
      <c r="K7" s="3" t="s">
        <v>7</v>
      </c>
      <c r="M7" s="3" t="s">
        <v>149</v>
      </c>
      <c r="O7" s="3" t="s">
        <v>150</v>
      </c>
      <c r="Q7" s="3" t="s">
        <v>152</v>
      </c>
    </row>
    <row r="8" spans="1:17" ht="21" x14ac:dyDescent="0.25">
      <c r="A8" s="4" t="s">
        <v>45</v>
      </c>
      <c r="C8" s="1">
        <v>5470385</v>
      </c>
      <c r="E8" s="1">
        <v>12521711265</v>
      </c>
      <c r="G8" s="1">
        <v>12521711265</v>
      </c>
      <c r="I8" s="1">
        <f>E8-G8</f>
        <v>0</v>
      </c>
      <c r="K8" s="1">
        <v>5470385</v>
      </c>
      <c r="M8" s="1">
        <v>12521711265</v>
      </c>
      <c r="O8" s="1">
        <v>12521711265</v>
      </c>
      <c r="Q8" s="1">
        <f>M8-O8</f>
        <v>0</v>
      </c>
    </row>
    <row r="9" spans="1:17" ht="21" x14ac:dyDescent="0.25">
      <c r="A9" s="4" t="s">
        <v>83</v>
      </c>
      <c r="C9" s="1">
        <v>10339342</v>
      </c>
      <c r="E9" s="1">
        <v>7325225274</v>
      </c>
      <c r="G9" s="1">
        <v>5453498124</v>
      </c>
      <c r="I9" s="1">
        <f t="shared" ref="I9:I57" si="0">E9-G9</f>
        <v>1871727150</v>
      </c>
      <c r="K9" s="1">
        <v>10339342</v>
      </c>
      <c r="M9" s="1">
        <v>7325225274</v>
      </c>
      <c r="O9" s="1">
        <v>5453498124</v>
      </c>
      <c r="Q9" s="1">
        <f t="shared" ref="Q9:Q57" si="1">M9-O9</f>
        <v>1871727150</v>
      </c>
    </row>
    <row r="10" spans="1:17" ht="21" x14ac:dyDescent="0.25">
      <c r="A10" s="4" t="s">
        <v>75</v>
      </c>
      <c r="C10" s="1">
        <v>4000000</v>
      </c>
      <c r="E10" s="1">
        <v>21710867713</v>
      </c>
      <c r="G10" s="1">
        <v>17545760439</v>
      </c>
      <c r="I10" s="1">
        <f t="shared" si="0"/>
        <v>4165107274</v>
      </c>
      <c r="K10" s="1">
        <v>5200000</v>
      </c>
      <c r="M10" s="1">
        <v>25964927671</v>
      </c>
      <c r="O10" s="1">
        <v>22813214965</v>
      </c>
      <c r="Q10" s="1">
        <f t="shared" si="1"/>
        <v>3151712706</v>
      </c>
    </row>
    <row r="11" spans="1:17" ht="21" x14ac:dyDescent="0.25">
      <c r="A11" s="4" t="s">
        <v>35</v>
      </c>
      <c r="C11" s="1">
        <v>1500000</v>
      </c>
      <c r="E11" s="1">
        <v>113699258382</v>
      </c>
      <c r="G11" s="1">
        <v>102565988550</v>
      </c>
      <c r="I11" s="1">
        <f t="shared" si="0"/>
        <v>11133269832</v>
      </c>
      <c r="K11" s="1">
        <v>2206936</v>
      </c>
      <c r="M11" s="1">
        <v>161995563262</v>
      </c>
      <c r="O11" s="1">
        <v>150904381672</v>
      </c>
      <c r="Q11" s="1">
        <f t="shared" si="1"/>
        <v>11091181590</v>
      </c>
    </row>
    <row r="12" spans="1:17" ht="21" x14ac:dyDescent="0.25">
      <c r="A12" s="4" t="s">
        <v>44</v>
      </c>
      <c r="C12" s="1">
        <v>3870296</v>
      </c>
      <c r="E12" s="1">
        <v>23090185936</v>
      </c>
      <c r="G12" s="1">
        <v>23090185936</v>
      </c>
      <c r="I12" s="1">
        <f t="shared" si="0"/>
        <v>0</v>
      </c>
      <c r="K12" s="1">
        <v>3870296</v>
      </c>
      <c r="M12" s="1">
        <v>23090185936</v>
      </c>
      <c r="O12" s="1">
        <v>23090185936</v>
      </c>
      <c r="Q12" s="1">
        <f t="shared" si="1"/>
        <v>0</v>
      </c>
    </row>
    <row r="13" spans="1:17" ht="21" x14ac:dyDescent="0.25">
      <c r="A13" s="4" t="s">
        <v>24</v>
      </c>
      <c r="C13" s="1">
        <v>60000000</v>
      </c>
      <c r="E13" s="1">
        <v>76682625600</v>
      </c>
      <c r="G13" s="1">
        <v>65494324080</v>
      </c>
      <c r="I13" s="1">
        <f t="shared" si="0"/>
        <v>11188301520</v>
      </c>
      <c r="K13" s="1">
        <v>110000002</v>
      </c>
      <c r="M13" s="1">
        <v>150239154063</v>
      </c>
      <c r="O13" s="1">
        <v>119597668073</v>
      </c>
      <c r="Q13" s="1">
        <f t="shared" si="1"/>
        <v>30641485990</v>
      </c>
    </row>
    <row r="14" spans="1:17" ht="21" x14ac:dyDescent="0.25">
      <c r="A14" s="4" t="s">
        <v>55</v>
      </c>
      <c r="C14" s="1">
        <v>1700000</v>
      </c>
      <c r="E14" s="1">
        <v>126110302042</v>
      </c>
      <c r="G14" s="1">
        <v>73614526749</v>
      </c>
      <c r="I14" s="1">
        <f t="shared" si="0"/>
        <v>52495775293</v>
      </c>
      <c r="K14" s="1">
        <v>1900000</v>
      </c>
      <c r="M14" s="1">
        <v>133567211110</v>
      </c>
      <c r="O14" s="1">
        <v>82275059302</v>
      </c>
      <c r="Q14" s="1">
        <f t="shared" si="1"/>
        <v>51292151808</v>
      </c>
    </row>
    <row r="15" spans="1:17" ht="21" x14ac:dyDescent="0.25">
      <c r="A15" s="4" t="s">
        <v>80</v>
      </c>
      <c r="C15" s="1">
        <v>7000000</v>
      </c>
      <c r="E15" s="1">
        <v>124735794432</v>
      </c>
      <c r="G15" s="1">
        <v>80861942301</v>
      </c>
      <c r="I15" s="1">
        <f t="shared" si="0"/>
        <v>43873852131</v>
      </c>
      <c r="K15" s="1">
        <v>7160276</v>
      </c>
      <c r="M15" s="1">
        <v>126625154796</v>
      </c>
      <c r="O15" s="1">
        <v>82713403536</v>
      </c>
      <c r="Q15" s="1">
        <f t="shared" si="1"/>
        <v>43911751260</v>
      </c>
    </row>
    <row r="16" spans="1:17" ht="21" x14ac:dyDescent="0.25">
      <c r="A16" s="4" t="s">
        <v>60</v>
      </c>
      <c r="C16" s="1">
        <v>4000000</v>
      </c>
      <c r="E16" s="1">
        <v>100338342717</v>
      </c>
      <c r="G16" s="1">
        <v>70570242391</v>
      </c>
      <c r="I16" s="1">
        <f t="shared" si="0"/>
        <v>29768100326</v>
      </c>
      <c r="K16" s="1">
        <v>4000000</v>
      </c>
      <c r="M16" s="1">
        <v>100338342717</v>
      </c>
      <c r="O16" s="1">
        <v>70570242391</v>
      </c>
      <c r="Q16" s="1">
        <f t="shared" si="1"/>
        <v>29768100326</v>
      </c>
    </row>
    <row r="17" spans="1:17" ht="21" x14ac:dyDescent="0.25">
      <c r="A17" s="4" t="s">
        <v>47</v>
      </c>
      <c r="C17" s="1">
        <v>600000</v>
      </c>
      <c r="E17" s="1">
        <v>39668965633</v>
      </c>
      <c r="G17" s="1">
        <v>29857404280</v>
      </c>
      <c r="I17" s="1">
        <f t="shared" si="0"/>
        <v>9811561353</v>
      </c>
      <c r="K17" s="1">
        <v>600000</v>
      </c>
      <c r="M17" s="1">
        <v>39668965633</v>
      </c>
      <c r="O17" s="1">
        <v>29857404280</v>
      </c>
      <c r="Q17" s="1">
        <f t="shared" si="1"/>
        <v>9811561353</v>
      </c>
    </row>
    <row r="18" spans="1:17" ht="21" x14ac:dyDescent="0.25">
      <c r="A18" s="4" t="s">
        <v>78</v>
      </c>
      <c r="C18" s="1">
        <v>1000000</v>
      </c>
      <c r="E18" s="1">
        <v>27694144923</v>
      </c>
      <c r="G18" s="1">
        <v>26808976646</v>
      </c>
      <c r="I18" s="1">
        <f t="shared" si="0"/>
        <v>885168277</v>
      </c>
      <c r="K18" s="1">
        <v>3592321</v>
      </c>
      <c r="M18" s="1">
        <v>100751978308</v>
      </c>
      <c r="O18" s="1">
        <v>92736573367</v>
      </c>
      <c r="Q18" s="1">
        <f t="shared" si="1"/>
        <v>8015404941</v>
      </c>
    </row>
    <row r="19" spans="1:17" ht="21" x14ac:dyDescent="0.25">
      <c r="A19" s="4" t="s">
        <v>26</v>
      </c>
      <c r="C19" s="1">
        <v>7205797</v>
      </c>
      <c r="E19" s="1">
        <v>73073983365</v>
      </c>
      <c r="G19" s="1">
        <v>48248683526</v>
      </c>
      <c r="I19" s="1">
        <f t="shared" si="0"/>
        <v>24825299839</v>
      </c>
      <c r="K19" s="1">
        <v>7205798</v>
      </c>
      <c r="M19" s="1">
        <v>73073983366</v>
      </c>
      <c r="O19" s="1">
        <v>48248690217</v>
      </c>
      <c r="Q19" s="1">
        <f t="shared" si="1"/>
        <v>24825293149</v>
      </c>
    </row>
    <row r="20" spans="1:17" ht="21" x14ac:dyDescent="0.25">
      <c r="A20" s="4" t="s">
        <v>46</v>
      </c>
      <c r="C20" s="1">
        <v>4269028</v>
      </c>
      <c r="E20" s="1">
        <v>9498587300</v>
      </c>
      <c r="G20" s="1">
        <v>9498587300</v>
      </c>
      <c r="I20" s="1">
        <f t="shared" si="0"/>
        <v>0</v>
      </c>
      <c r="K20" s="1">
        <v>4269028</v>
      </c>
      <c r="M20" s="1">
        <v>9498587300</v>
      </c>
      <c r="O20" s="1">
        <v>9498587300</v>
      </c>
      <c r="Q20" s="1">
        <f t="shared" si="1"/>
        <v>0</v>
      </c>
    </row>
    <row r="21" spans="1:17" ht="21" x14ac:dyDescent="0.25">
      <c r="A21" s="4" t="s">
        <v>43</v>
      </c>
      <c r="C21" s="1">
        <v>3439230</v>
      </c>
      <c r="E21" s="1">
        <v>3456426150</v>
      </c>
      <c r="G21" s="1">
        <v>3456426150</v>
      </c>
      <c r="I21" s="1">
        <f t="shared" si="0"/>
        <v>0</v>
      </c>
      <c r="K21" s="1">
        <v>3439230</v>
      </c>
      <c r="M21" s="1">
        <v>3456426150</v>
      </c>
      <c r="O21" s="1">
        <v>3456426150</v>
      </c>
      <c r="Q21" s="1">
        <f t="shared" si="1"/>
        <v>0</v>
      </c>
    </row>
    <row r="22" spans="1:17" ht="21" x14ac:dyDescent="0.25">
      <c r="A22" s="4" t="s">
        <v>31</v>
      </c>
      <c r="C22" s="1">
        <v>1</v>
      </c>
      <c r="E22" s="1">
        <v>1</v>
      </c>
      <c r="G22" s="1">
        <v>3452</v>
      </c>
      <c r="I22" s="1">
        <f t="shared" si="0"/>
        <v>-3451</v>
      </c>
      <c r="K22" s="1">
        <v>1</v>
      </c>
      <c r="M22" s="1">
        <v>1</v>
      </c>
      <c r="O22" s="1">
        <v>3452</v>
      </c>
      <c r="Q22" s="1">
        <f t="shared" si="1"/>
        <v>-3451</v>
      </c>
    </row>
    <row r="23" spans="1:17" ht="21" x14ac:dyDescent="0.25">
      <c r="A23" s="4" t="s">
        <v>38</v>
      </c>
      <c r="C23" s="1">
        <v>0</v>
      </c>
      <c r="E23" s="1">
        <v>0</v>
      </c>
      <c r="G23" s="1">
        <v>0</v>
      </c>
      <c r="I23" s="1">
        <f t="shared" si="0"/>
        <v>0</v>
      </c>
      <c r="K23" s="1">
        <v>6627629</v>
      </c>
      <c r="M23" s="1">
        <v>48533813319</v>
      </c>
      <c r="O23" s="1">
        <v>35647539155</v>
      </c>
      <c r="Q23" s="1">
        <f t="shared" si="1"/>
        <v>12886274164</v>
      </c>
    </row>
    <row r="24" spans="1:17" ht="21" x14ac:dyDescent="0.25">
      <c r="A24" s="4" t="s">
        <v>82</v>
      </c>
      <c r="C24" s="1">
        <v>0</v>
      </c>
      <c r="E24" s="1">
        <v>0</v>
      </c>
      <c r="G24" s="1">
        <v>0</v>
      </c>
      <c r="I24" s="1">
        <f t="shared" si="0"/>
        <v>0</v>
      </c>
      <c r="K24" s="1">
        <v>1256502</v>
      </c>
      <c r="M24" s="1">
        <v>9501650929</v>
      </c>
      <c r="O24" s="1">
        <v>9151433011</v>
      </c>
      <c r="Q24" s="1">
        <f t="shared" si="1"/>
        <v>350217918</v>
      </c>
    </row>
    <row r="25" spans="1:17" ht="21" x14ac:dyDescent="0.25">
      <c r="A25" s="4" t="s">
        <v>88</v>
      </c>
      <c r="C25" s="1">
        <v>0</v>
      </c>
      <c r="E25" s="1">
        <v>0</v>
      </c>
      <c r="G25" s="1">
        <v>0</v>
      </c>
      <c r="I25" s="1">
        <f t="shared" si="0"/>
        <v>0</v>
      </c>
      <c r="K25" s="1">
        <v>7000000</v>
      </c>
      <c r="M25" s="1">
        <v>161005731473</v>
      </c>
      <c r="O25" s="1">
        <v>110409561612</v>
      </c>
      <c r="Q25" s="1">
        <f t="shared" si="1"/>
        <v>50596169861</v>
      </c>
    </row>
    <row r="26" spans="1:17" ht="21" x14ac:dyDescent="0.25">
      <c r="A26" s="4" t="s">
        <v>30</v>
      </c>
      <c r="C26" s="1">
        <v>0</v>
      </c>
      <c r="E26" s="1">
        <v>0</v>
      </c>
      <c r="G26" s="1">
        <v>0</v>
      </c>
      <c r="I26" s="1">
        <f t="shared" si="0"/>
        <v>0</v>
      </c>
      <c r="K26" s="1">
        <v>1</v>
      </c>
      <c r="M26" s="1">
        <v>1</v>
      </c>
      <c r="O26" s="1">
        <v>39060</v>
      </c>
      <c r="Q26" s="1">
        <f t="shared" si="1"/>
        <v>-39059</v>
      </c>
    </row>
    <row r="27" spans="1:17" ht="21" x14ac:dyDescent="0.25">
      <c r="A27" s="4" t="s">
        <v>58</v>
      </c>
      <c r="C27" s="1">
        <v>0</v>
      </c>
      <c r="E27" s="1">
        <v>0</v>
      </c>
      <c r="G27" s="1">
        <v>0</v>
      </c>
      <c r="I27" s="1">
        <f t="shared" si="0"/>
        <v>0</v>
      </c>
      <c r="K27" s="1">
        <v>9208074</v>
      </c>
      <c r="M27" s="1">
        <v>141866461912</v>
      </c>
      <c r="O27" s="1">
        <v>150393301046</v>
      </c>
      <c r="Q27" s="1">
        <f t="shared" si="1"/>
        <v>-8526839134</v>
      </c>
    </row>
    <row r="28" spans="1:17" ht="21" x14ac:dyDescent="0.25">
      <c r="A28" s="4" t="s">
        <v>84</v>
      </c>
      <c r="C28" s="1">
        <v>0</v>
      </c>
      <c r="E28" s="1">
        <v>0</v>
      </c>
      <c r="G28" s="1">
        <v>0</v>
      </c>
      <c r="I28" s="1">
        <f t="shared" si="0"/>
        <v>0</v>
      </c>
      <c r="K28" s="1">
        <v>812079</v>
      </c>
      <c r="M28" s="1">
        <v>20249795042</v>
      </c>
      <c r="O28" s="1">
        <v>20983074402</v>
      </c>
      <c r="Q28" s="1">
        <f t="shared" si="1"/>
        <v>-733279360</v>
      </c>
    </row>
    <row r="29" spans="1:17" ht="21" x14ac:dyDescent="0.25">
      <c r="A29" s="4" t="s">
        <v>57</v>
      </c>
      <c r="C29" s="1">
        <v>0</v>
      </c>
      <c r="E29" s="1">
        <v>0</v>
      </c>
      <c r="G29" s="1">
        <v>0</v>
      </c>
      <c r="I29" s="1">
        <f t="shared" si="0"/>
        <v>0</v>
      </c>
      <c r="K29" s="1">
        <v>300000</v>
      </c>
      <c r="M29" s="1">
        <v>4890898853</v>
      </c>
      <c r="O29" s="1">
        <v>7203880200</v>
      </c>
      <c r="Q29" s="1">
        <f t="shared" si="1"/>
        <v>-2312981347</v>
      </c>
    </row>
    <row r="30" spans="1:17" ht="21" x14ac:dyDescent="0.25">
      <c r="A30" s="4" t="s">
        <v>16</v>
      </c>
      <c r="C30" s="1">
        <v>0</v>
      </c>
      <c r="E30" s="1">
        <v>0</v>
      </c>
      <c r="G30" s="1">
        <v>0</v>
      </c>
      <c r="I30" s="1">
        <f t="shared" si="0"/>
        <v>0</v>
      </c>
      <c r="K30" s="1">
        <v>200000</v>
      </c>
      <c r="M30" s="1">
        <v>1137141420</v>
      </c>
      <c r="O30" s="1">
        <v>1351471741</v>
      </c>
      <c r="Q30" s="1">
        <f t="shared" si="1"/>
        <v>-214330321</v>
      </c>
    </row>
    <row r="31" spans="1:17" ht="21" x14ac:dyDescent="0.25">
      <c r="A31" s="4" t="s">
        <v>15</v>
      </c>
      <c r="C31" s="1">
        <v>0</v>
      </c>
      <c r="E31" s="1">
        <v>0</v>
      </c>
      <c r="G31" s="1">
        <v>0</v>
      </c>
      <c r="I31" s="1">
        <f t="shared" si="0"/>
        <v>0</v>
      </c>
      <c r="K31" s="1">
        <v>4056725</v>
      </c>
      <c r="M31" s="1">
        <v>37073625839</v>
      </c>
      <c r="O31" s="1">
        <v>29573025992</v>
      </c>
      <c r="Q31" s="1">
        <f t="shared" si="1"/>
        <v>7500599847</v>
      </c>
    </row>
    <row r="32" spans="1:17" ht="21" x14ac:dyDescent="0.25">
      <c r="A32" s="4" t="s">
        <v>21</v>
      </c>
      <c r="C32" s="1">
        <v>0</v>
      </c>
      <c r="E32" s="1">
        <v>0</v>
      </c>
      <c r="G32" s="1">
        <v>0</v>
      </c>
      <c r="I32" s="1">
        <f t="shared" si="0"/>
        <v>0</v>
      </c>
      <c r="K32" s="1">
        <v>1</v>
      </c>
      <c r="M32" s="1">
        <v>1</v>
      </c>
      <c r="O32" s="1">
        <v>495</v>
      </c>
      <c r="Q32" s="1">
        <f t="shared" si="1"/>
        <v>-494</v>
      </c>
    </row>
    <row r="33" spans="1:17" ht="21" x14ac:dyDescent="0.25">
      <c r="A33" s="4" t="s">
        <v>86</v>
      </c>
      <c r="C33" s="1">
        <v>0</v>
      </c>
      <c r="E33" s="1">
        <v>0</v>
      </c>
      <c r="G33" s="1">
        <v>0</v>
      </c>
      <c r="I33" s="1">
        <f t="shared" si="0"/>
        <v>0</v>
      </c>
      <c r="K33" s="1">
        <v>1</v>
      </c>
      <c r="M33" s="1">
        <v>1</v>
      </c>
      <c r="O33" s="1">
        <v>2241</v>
      </c>
      <c r="Q33" s="1">
        <f t="shared" si="1"/>
        <v>-2240</v>
      </c>
    </row>
    <row r="34" spans="1:17" ht="21" x14ac:dyDescent="0.25">
      <c r="A34" s="4" t="s">
        <v>74</v>
      </c>
      <c r="C34" s="1">
        <v>0</v>
      </c>
      <c r="E34" s="1">
        <v>0</v>
      </c>
      <c r="G34" s="1">
        <v>0</v>
      </c>
      <c r="I34" s="1">
        <f t="shared" si="0"/>
        <v>0</v>
      </c>
      <c r="K34" s="1">
        <v>400000</v>
      </c>
      <c r="M34" s="1">
        <v>913285317</v>
      </c>
      <c r="O34" s="1">
        <v>1169290967</v>
      </c>
      <c r="Q34" s="1">
        <f t="shared" si="1"/>
        <v>-256005650</v>
      </c>
    </row>
    <row r="35" spans="1:17" ht="21" x14ac:dyDescent="0.25">
      <c r="A35" s="4" t="s">
        <v>76</v>
      </c>
      <c r="C35" s="1">
        <v>0</v>
      </c>
      <c r="E35" s="1">
        <v>0</v>
      </c>
      <c r="G35" s="1">
        <v>0</v>
      </c>
      <c r="I35" s="1">
        <f t="shared" si="0"/>
        <v>0</v>
      </c>
      <c r="K35" s="1">
        <v>300000</v>
      </c>
      <c r="M35" s="1">
        <v>3604916942</v>
      </c>
      <c r="O35" s="1">
        <v>4459261380</v>
      </c>
      <c r="Q35" s="1">
        <f t="shared" si="1"/>
        <v>-854344438</v>
      </c>
    </row>
    <row r="36" spans="1:17" ht="21" x14ac:dyDescent="0.25">
      <c r="A36" s="4" t="s">
        <v>54</v>
      </c>
      <c r="C36" s="1">
        <v>0</v>
      </c>
      <c r="E36" s="1">
        <v>0</v>
      </c>
      <c r="G36" s="1">
        <v>0</v>
      </c>
      <c r="I36" s="1">
        <f t="shared" si="0"/>
        <v>0</v>
      </c>
      <c r="K36" s="1">
        <v>2800000</v>
      </c>
      <c r="M36" s="1">
        <v>4400915947</v>
      </c>
      <c r="O36" s="1">
        <v>5289989811</v>
      </c>
      <c r="Q36" s="1">
        <f t="shared" si="1"/>
        <v>-889073864</v>
      </c>
    </row>
    <row r="37" spans="1:17" ht="21" x14ac:dyDescent="0.25">
      <c r="A37" s="4" t="s">
        <v>87</v>
      </c>
      <c r="C37" s="1">
        <v>0</v>
      </c>
      <c r="E37" s="1">
        <v>0</v>
      </c>
      <c r="G37" s="1">
        <v>0</v>
      </c>
      <c r="I37" s="1">
        <f t="shared" si="0"/>
        <v>0</v>
      </c>
      <c r="K37" s="1">
        <v>1</v>
      </c>
      <c r="M37" s="1">
        <v>1</v>
      </c>
      <c r="O37" s="1">
        <v>2753</v>
      </c>
      <c r="Q37" s="1">
        <f t="shared" si="1"/>
        <v>-2752</v>
      </c>
    </row>
    <row r="38" spans="1:17" ht="21" x14ac:dyDescent="0.25">
      <c r="A38" s="4" t="s">
        <v>32</v>
      </c>
      <c r="C38" s="1">
        <v>0</v>
      </c>
      <c r="E38" s="1">
        <v>0</v>
      </c>
      <c r="G38" s="1">
        <v>0</v>
      </c>
      <c r="I38" s="1">
        <f t="shared" si="0"/>
        <v>0</v>
      </c>
      <c r="K38" s="1">
        <v>7000001</v>
      </c>
      <c r="M38" s="1">
        <v>94811398501</v>
      </c>
      <c r="O38" s="1">
        <v>108113382064</v>
      </c>
      <c r="Q38" s="1">
        <f t="shared" si="1"/>
        <v>-13301983563</v>
      </c>
    </row>
    <row r="39" spans="1:17" ht="21" x14ac:dyDescent="0.25">
      <c r="A39" s="4" t="s">
        <v>23</v>
      </c>
      <c r="C39" s="1">
        <v>0</v>
      </c>
      <c r="E39" s="1">
        <v>0</v>
      </c>
      <c r="G39" s="1">
        <v>0</v>
      </c>
      <c r="I39" s="1">
        <f t="shared" si="0"/>
        <v>0</v>
      </c>
      <c r="K39" s="1">
        <v>1200000</v>
      </c>
      <c r="M39" s="1">
        <v>558449574</v>
      </c>
      <c r="O39" s="1">
        <v>801357254</v>
      </c>
      <c r="Q39" s="1">
        <f t="shared" si="1"/>
        <v>-242907680</v>
      </c>
    </row>
    <row r="40" spans="1:17" ht="21" x14ac:dyDescent="0.25">
      <c r="A40" s="4" t="s">
        <v>89</v>
      </c>
      <c r="C40" s="1">
        <v>0</v>
      </c>
      <c r="E40" s="1">
        <v>0</v>
      </c>
      <c r="G40" s="1">
        <v>0</v>
      </c>
      <c r="I40" s="1">
        <f t="shared" si="0"/>
        <v>0</v>
      </c>
      <c r="K40" s="1">
        <v>257500</v>
      </c>
      <c r="M40" s="1">
        <v>4663048846</v>
      </c>
      <c r="O40" s="1">
        <v>4829130018</v>
      </c>
      <c r="Q40" s="1">
        <f t="shared" si="1"/>
        <v>-166081172</v>
      </c>
    </row>
    <row r="41" spans="1:17" ht="21" x14ac:dyDescent="0.25">
      <c r="A41" s="4" t="s">
        <v>27</v>
      </c>
      <c r="C41" s="1">
        <v>0</v>
      </c>
      <c r="E41" s="1">
        <v>0</v>
      </c>
      <c r="G41" s="1">
        <v>0</v>
      </c>
      <c r="I41" s="1">
        <f t="shared" si="0"/>
        <v>0</v>
      </c>
      <c r="K41" s="1">
        <v>6128000</v>
      </c>
      <c r="M41" s="1">
        <v>40922643893</v>
      </c>
      <c r="O41" s="1">
        <v>55212125416</v>
      </c>
      <c r="Q41" s="1">
        <f t="shared" si="1"/>
        <v>-14289481523</v>
      </c>
    </row>
    <row r="42" spans="1:17" ht="21" x14ac:dyDescent="0.25">
      <c r="A42" s="4" t="s">
        <v>64</v>
      </c>
      <c r="C42" s="1">
        <v>0</v>
      </c>
      <c r="E42" s="1">
        <v>0</v>
      </c>
      <c r="G42" s="1">
        <v>0</v>
      </c>
      <c r="I42" s="1">
        <f t="shared" si="0"/>
        <v>0</v>
      </c>
      <c r="K42" s="1">
        <v>1411200</v>
      </c>
      <c r="M42" s="1">
        <v>4573113583</v>
      </c>
      <c r="O42" s="1">
        <v>4454327022</v>
      </c>
      <c r="Q42" s="1">
        <f t="shared" si="1"/>
        <v>118786561</v>
      </c>
    </row>
    <row r="43" spans="1:17" ht="21" x14ac:dyDescent="0.25">
      <c r="A43" s="4" t="s">
        <v>39</v>
      </c>
      <c r="C43" s="1">
        <v>0</v>
      </c>
      <c r="E43" s="1">
        <v>0</v>
      </c>
      <c r="G43" s="1">
        <v>0</v>
      </c>
      <c r="I43" s="1">
        <f t="shared" si="0"/>
        <v>0</v>
      </c>
      <c r="K43" s="1">
        <v>1</v>
      </c>
      <c r="M43" s="1">
        <v>1</v>
      </c>
      <c r="O43" s="1">
        <v>2301</v>
      </c>
      <c r="Q43" s="1">
        <f t="shared" si="1"/>
        <v>-2300</v>
      </c>
    </row>
    <row r="44" spans="1:17" ht="21" x14ac:dyDescent="0.25">
      <c r="A44" s="4" t="s">
        <v>62</v>
      </c>
      <c r="C44" s="1">
        <v>0</v>
      </c>
      <c r="E44" s="1">
        <v>0</v>
      </c>
      <c r="G44" s="1">
        <v>0</v>
      </c>
      <c r="I44" s="1">
        <f t="shared" si="0"/>
        <v>0</v>
      </c>
      <c r="K44" s="1">
        <v>400000</v>
      </c>
      <c r="M44" s="1">
        <v>1445935845</v>
      </c>
      <c r="O44" s="1">
        <v>1849591281</v>
      </c>
      <c r="Q44" s="1">
        <f t="shared" si="1"/>
        <v>-403655436</v>
      </c>
    </row>
    <row r="45" spans="1:17" ht="21" x14ac:dyDescent="0.25">
      <c r="A45" s="4" t="s">
        <v>28</v>
      </c>
      <c r="C45" s="1">
        <v>0</v>
      </c>
      <c r="E45" s="1">
        <v>0</v>
      </c>
      <c r="G45" s="1">
        <v>0</v>
      </c>
      <c r="I45" s="1">
        <f t="shared" si="0"/>
        <v>0</v>
      </c>
      <c r="K45" s="1">
        <v>300000</v>
      </c>
      <c r="M45" s="1">
        <v>7477746760</v>
      </c>
      <c r="O45" s="1">
        <v>11148153433</v>
      </c>
      <c r="Q45" s="1">
        <f t="shared" si="1"/>
        <v>-3670406673</v>
      </c>
    </row>
    <row r="46" spans="1:17" ht="21" x14ac:dyDescent="0.25">
      <c r="A46" s="4" t="s">
        <v>65</v>
      </c>
      <c r="C46" s="1">
        <v>0</v>
      </c>
      <c r="E46" s="1">
        <v>0</v>
      </c>
      <c r="G46" s="1">
        <v>0</v>
      </c>
      <c r="I46" s="1">
        <f t="shared" si="0"/>
        <v>0</v>
      </c>
      <c r="K46" s="1">
        <v>1000000</v>
      </c>
      <c r="M46" s="1">
        <v>13421745707</v>
      </c>
      <c r="O46" s="1">
        <v>9029920365</v>
      </c>
      <c r="Q46" s="1">
        <f t="shared" si="1"/>
        <v>4391825342</v>
      </c>
    </row>
    <row r="47" spans="1:17" ht="21" x14ac:dyDescent="0.25">
      <c r="A47" s="4" t="s">
        <v>153</v>
      </c>
      <c r="C47" s="1">
        <v>0</v>
      </c>
      <c r="E47" s="1">
        <v>0</v>
      </c>
      <c r="G47" s="1">
        <v>0</v>
      </c>
      <c r="I47" s="1">
        <f t="shared" si="0"/>
        <v>0</v>
      </c>
      <c r="K47" s="1">
        <v>750000</v>
      </c>
      <c r="M47" s="1">
        <v>3711594729</v>
      </c>
      <c r="O47" s="1">
        <v>3660732097</v>
      </c>
      <c r="Q47" s="1">
        <f t="shared" si="1"/>
        <v>50862632</v>
      </c>
    </row>
    <row r="48" spans="1:17" ht="21" x14ac:dyDescent="0.25">
      <c r="A48" s="4" t="s">
        <v>61</v>
      </c>
      <c r="C48" s="1">
        <v>0</v>
      </c>
      <c r="E48" s="1">
        <v>0</v>
      </c>
      <c r="G48" s="1">
        <v>0</v>
      </c>
      <c r="I48" s="1">
        <f t="shared" si="0"/>
        <v>0</v>
      </c>
      <c r="K48" s="1">
        <v>2841742</v>
      </c>
      <c r="M48" s="1">
        <v>39251272895</v>
      </c>
      <c r="O48" s="1">
        <v>26082921836</v>
      </c>
      <c r="Q48" s="1">
        <f t="shared" si="1"/>
        <v>13168351059</v>
      </c>
    </row>
    <row r="49" spans="1:17" ht="21" x14ac:dyDescent="0.25">
      <c r="A49" s="4" t="s">
        <v>72</v>
      </c>
      <c r="C49" s="1">
        <v>0</v>
      </c>
      <c r="E49" s="1">
        <v>0</v>
      </c>
      <c r="G49" s="1">
        <v>0</v>
      </c>
      <c r="I49" s="1">
        <f t="shared" si="0"/>
        <v>0</v>
      </c>
      <c r="K49" s="1">
        <v>1</v>
      </c>
      <c r="M49" s="1">
        <v>1</v>
      </c>
      <c r="O49" s="1">
        <v>3052</v>
      </c>
      <c r="Q49" s="1">
        <f t="shared" si="1"/>
        <v>-3051</v>
      </c>
    </row>
    <row r="50" spans="1:17" ht="21" x14ac:dyDescent="0.25">
      <c r="A50" s="4" t="s">
        <v>154</v>
      </c>
      <c r="C50" s="1">
        <v>0</v>
      </c>
      <c r="E50" s="1">
        <v>0</v>
      </c>
      <c r="G50" s="1">
        <v>0</v>
      </c>
      <c r="I50" s="1">
        <f t="shared" si="0"/>
        <v>0</v>
      </c>
      <c r="K50" s="1">
        <v>7230915</v>
      </c>
      <c r="M50" s="1">
        <v>109613300735</v>
      </c>
      <c r="O50" s="1">
        <v>102961537388</v>
      </c>
      <c r="Q50" s="1">
        <f t="shared" si="1"/>
        <v>6651763347</v>
      </c>
    </row>
    <row r="51" spans="1:17" ht="21" x14ac:dyDescent="0.25">
      <c r="A51" s="4" t="s">
        <v>155</v>
      </c>
      <c r="C51" s="1">
        <v>0</v>
      </c>
      <c r="E51" s="1">
        <v>0</v>
      </c>
      <c r="G51" s="1">
        <v>0</v>
      </c>
      <c r="I51" s="1">
        <f t="shared" si="0"/>
        <v>0</v>
      </c>
      <c r="K51" s="1">
        <v>45479445</v>
      </c>
      <c r="M51" s="1">
        <v>84949019878</v>
      </c>
      <c r="O51" s="1">
        <v>80553281147</v>
      </c>
      <c r="Q51" s="1">
        <f t="shared" si="1"/>
        <v>4395738731</v>
      </c>
    </row>
    <row r="52" spans="1:17" ht="21" x14ac:dyDescent="0.25">
      <c r="A52" s="4" t="s">
        <v>20</v>
      </c>
      <c r="C52" s="1">
        <v>0</v>
      </c>
      <c r="E52" s="1">
        <v>0</v>
      </c>
      <c r="G52" s="1">
        <v>0</v>
      </c>
      <c r="I52" s="1">
        <f t="shared" si="0"/>
        <v>0</v>
      </c>
      <c r="K52" s="1">
        <v>27807750</v>
      </c>
      <c r="M52" s="1">
        <v>84240806980</v>
      </c>
      <c r="O52" s="1">
        <v>61798692559</v>
      </c>
      <c r="Q52" s="1">
        <f t="shared" si="1"/>
        <v>22442114421</v>
      </c>
    </row>
    <row r="53" spans="1:17" ht="21" x14ac:dyDescent="0.25">
      <c r="A53" s="4" t="s">
        <v>156</v>
      </c>
      <c r="C53" s="1">
        <v>0</v>
      </c>
      <c r="E53" s="1">
        <v>0</v>
      </c>
      <c r="G53" s="1">
        <v>0</v>
      </c>
      <c r="I53" s="1">
        <f t="shared" si="0"/>
        <v>0</v>
      </c>
      <c r="K53" s="1">
        <v>1220590</v>
      </c>
      <c r="M53" s="1">
        <v>6145670650</v>
      </c>
      <c r="O53" s="1">
        <v>7957287294</v>
      </c>
      <c r="Q53" s="1">
        <f t="shared" si="1"/>
        <v>-1811616644</v>
      </c>
    </row>
    <row r="54" spans="1:17" ht="21" x14ac:dyDescent="0.25">
      <c r="A54" s="4" t="s">
        <v>73</v>
      </c>
      <c r="C54" s="1">
        <v>0</v>
      </c>
      <c r="E54" s="1">
        <v>0</v>
      </c>
      <c r="G54" s="1">
        <v>0</v>
      </c>
      <c r="I54" s="1">
        <f t="shared" si="0"/>
        <v>0</v>
      </c>
      <c r="K54" s="1">
        <v>2000000</v>
      </c>
      <c r="M54" s="1">
        <v>6729575177</v>
      </c>
      <c r="O54" s="1">
        <v>7626587221</v>
      </c>
      <c r="Q54" s="1">
        <f t="shared" si="1"/>
        <v>-897012044</v>
      </c>
    </row>
    <row r="55" spans="1:17" ht="21" x14ac:dyDescent="0.25">
      <c r="A55" s="4" t="s">
        <v>25</v>
      </c>
      <c r="C55" s="1">
        <v>0</v>
      </c>
      <c r="E55" s="1">
        <v>0</v>
      </c>
      <c r="G55" s="1">
        <v>0</v>
      </c>
      <c r="I55" s="1">
        <f t="shared" si="0"/>
        <v>0</v>
      </c>
      <c r="K55" s="1">
        <v>400000</v>
      </c>
      <c r="M55" s="1">
        <v>1061331999</v>
      </c>
      <c r="O55" s="1">
        <v>1400688332</v>
      </c>
      <c r="Q55" s="1">
        <f t="shared" si="1"/>
        <v>-339356333</v>
      </c>
    </row>
    <row r="56" spans="1:17" ht="21" x14ac:dyDescent="0.25">
      <c r="A56" s="4" t="s">
        <v>157</v>
      </c>
      <c r="C56" s="1">
        <v>0</v>
      </c>
      <c r="E56" s="1">
        <v>0</v>
      </c>
      <c r="G56" s="1">
        <v>0</v>
      </c>
      <c r="I56" s="1">
        <f t="shared" si="0"/>
        <v>0</v>
      </c>
      <c r="K56" s="1">
        <v>14829378</v>
      </c>
      <c r="M56" s="1">
        <v>50123297640</v>
      </c>
      <c r="O56" s="1">
        <v>44879978069</v>
      </c>
      <c r="Q56" s="1">
        <f t="shared" si="1"/>
        <v>5243319571</v>
      </c>
    </row>
    <row r="57" spans="1:17" ht="21" x14ac:dyDescent="0.25">
      <c r="A57" s="4" t="s">
        <v>40</v>
      </c>
      <c r="C57" s="1">
        <v>0</v>
      </c>
      <c r="E57" s="1">
        <v>0</v>
      </c>
      <c r="G57" s="1">
        <v>0</v>
      </c>
      <c r="I57" s="1">
        <f t="shared" si="0"/>
        <v>0</v>
      </c>
      <c r="K57" s="1">
        <v>1</v>
      </c>
      <c r="M57" s="1">
        <v>1</v>
      </c>
      <c r="O57" s="1">
        <v>2389</v>
      </c>
      <c r="Q57" s="1">
        <f t="shared" si="1"/>
        <v>-2388</v>
      </c>
    </row>
    <row r="58" spans="1:17" s="5" customFormat="1" ht="26.25" x14ac:dyDescent="0.25">
      <c r="A58" s="5" t="s">
        <v>96</v>
      </c>
      <c r="C58" s="5" t="s">
        <v>96</v>
      </c>
      <c r="E58" s="6">
        <f>SUM(E8:E57)</f>
        <v>759606420733</v>
      </c>
      <c r="G58" s="6">
        <f>SUM(G8:G57)</f>
        <v>569588261189</v>
      </c>
      <c r="I58" s="6">
        <f>SUM(I8:I57)</f>
        <v>190018159544</v>
      </c>
      <c r="K58" s="5" t="s">
        <v>96</v>
      </c>
      <c r="M58" s="6">
        <f>SUM(M8:M57)</f>
        <v>1954995607244</v>
      </c>
      <c r="O58" s="6">
        <f>SUM(O8:O57)</f>
        <v>1661728624434</v>
      </c>
      <c r="Q58" s="6">
        <f>SUM(Q8:Q57)</f>
        <v>293266982810</v>
      </c>
    </row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5"/>
  <sheetViews>
    <sheetView rightToLeft="1" workbookViewId="0">
      <selection activeCell="G15" sqref="G15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25.42578125" style="1" bestFit="1" customWidth="1"/>
    <col min="6" max="6" width="1" style="1" customWidth="1"/>
    <col min="7" max="7" width="26.425781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14062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25.28515625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</row>
    <row r="3" spans="1:17" ht="26.25" x14ac:dyDescent="0.25">
      <c r="A3" s="2" t="s">
        <v>110</v>
      </c>
      <c r="B3" s="2" t="s">
        <v>110</v>
      </c>
      <c r="C3" s="2" t="s">
        <v>110</v>
      </c>
      <c r="D3" s="2" t="s">
        <v>110</v>
      </c>
      <c r="E3" s="2" t="s">
        <v>110</v>
      </c>
      <c r="F3" s="2" t="s">
        <v>110</v>
      </c>
      <c r="G3" s="2" t="s">
        <v>110</v>
      </c>
      <c r="H3" s="2" t="s">
        <v>110</v>
      </c>
      <c r="I3" s="2" t="s">
        <v>110</v>
      </c>
      <c r="J3" s="2" t="s">
        <v>110</v>
      </c>
      <c r="K3" s="2" t="s">
        <v>110</v>
      </c>
      <c r="L3" s="2" t="s">
        <v>110</v>
      </c>
      <c r="M3" s="2" t="s">
        <v>110</v>
      </c>
      <c r="N3" s="2" t="s">
        <v>110</v>
      </c>
      <c r="O3" s="2" t="s">
        <v>110</v>
      </c>
      <c r="P3" s="2" t="s">
        <v>110</v>
      </c>
      <c r="Q3" s="2" t="s">
        <v>110</v>
      </c>
    </row>
    <row r="4" spans="1:17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2</v>
      </c>
    </row>
    <row r="5" spans="1:17" customFormat="1" ht="28.5" x14ac:dyDescent="0.25">
      <c r="A5" s="11" t="s">
        <v>184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27" thickBot="1" x14ac:dyDescent="0.3">
      <c r="A6" s="3" t="s">
        <v>3</v>
      </c>
      <c r="C6" s="3" t="s">
        <v>171</v>
      </c>
      <c r="D6" s="3" t="s">
        <v>112</v>
      </c>
      <c r="E6" s="3" t="s">
        <v>112</v>
      </c>
      <c r="F6" s="3" t="s">
        <v>112</v>
      </c>
      <c r="G6" s="3" t="s">
        <v>112</v>
      </c>
      <c r="H6" s="3" t="s">
        <v>112</v>
      </c>
      <c r="I6" s="3" t="s">
        <v>112</v>
      </c>
      <c r="K6" s="3" t="s">
        <v>172</v>
      </c>
      <c r="L6" s="3" t="s">
        <v>113</v>
      </c>
      <c r="M6" s="3" t="s">
        <v>113</v>
      </c>
      <c r="N6" s="3" t="s">
        <v>113</v>
      </c>
      <c r="O6" s="3" t="s">
        <v>113</v>
      </c>
      <c r="P6" s="3" t="s">
        <v>113</v>
      </c>
      <c r="Q6" s="3" t="s">
        <v>113</v>
      </c>
    </row>
    <row r="7" spans="1:17" ht="26.25" x14ac:dyDescent="0.25">
      <c r="A7" s="3" t="s">
        <v>3</v>
      </c>
      <c r="C7" s="3" t="s">
        <v>7</v>
      </c>
      <c r="E7" s="3" t="s">
        <v>149</v>
      </c>
      <c r="G7" s="3" t="s">
        <v>150</v>
      </c>
      <c r="I7" s="3" t="s">
        <v>151</v>
      </c>
      <c r="K7" s="3" t="s">
        <v>7</v>
      </c>
      <c r="M7" s="3" t="s">
        <v>149</v>
      </c>
      <c r="O7" s="3" t="s">
        <v>150</v>
      </c>
      <c r="Q7" s="3" t="s">
        <v>151</v>
      </c>
    </row>
    <row r="8" spans="1:17" ht="21" x14ac:dyDescent="0.25">
      <c r="A8" s="4" t="s">
        <v>71</v>
      </c>
      <c r="C8" s="1">
        <v>23556184</v>
      </c>
      <c r="E8" s="1">
        <v>49038850675</v>
      </c>
      <c r="G8" s="1">
        <v>49225843433</v>
      </c>
      <c r="I8" s="1">
        <f>E8-G8</f>
        <v>-186992758</v>
      </c>
      <c r="K8" s="1">
        <v>23556184</v>
      </c>
      <c r="M8" s="1">
        <v>49038850675</v>
      </c>
      <c r="O8" s="1">
        <v>47480390657</v>
      </c>
      <c r="Q8" s="1">
        <f>M8-O8</f>
        <v>1558460018</v>
      </c>
    </row>
    <row r="9" spans="1:17" ht="21" x14ac:dyDescent="0.25">
      <c r="A9" s="4" t="s">
        <v>83</v>
      </c>
      <c r="C9" s="1">
        <v>213708968</v>
      </c>
      <c r="E9" s="1">
        <v>132323566550</v>
      </c>
      <c r="G9" s="1">
        <v>142831551723</v>
      </c>
      <c r="I9" s="1">
        <f t="shared" ref="I9:I72" si="0">E9-G9</f>
        <v>-10507985173</v>
      </c>
      <c r="K9" s="1">
        <v>213708968</v>
      </c>
      <c r="M9" s="1">
        <v>132323566550</v>
      </c>
      <c r="O9" s="1">
        <v>112721047109</v>
      </c>
      <c r="Q9" s="1">
        <f t="shared" ref="Q9:Q72" si="1">M9-O9</f>
        <v>19602519441</v>
      </c>
    </row>
    <row r="10" spans="1:17" ht="21" x14ac:dyDescent="0.25">
      <c r="A10" s="4" t="s">
        <v>57</v>
      </c>
      <c r="C10" s="1">
        <v>6573421</v>
      </c>
      <c r="E10" s="1">
        <v>97382544243</v>
      </c>
      <c r="G10" s="1">
        <v>110884343746</v>
      </c>
      <c r="I10" s="1">
        <f t="shared" si="0"/>
        <v>-13501799503</v>
      </c>
      <c r="K10" s="1">
        <v>6573421</v>
      </c>
      <c r="M10" s="1">
        <v>97382544243</v>
      </c>
      <c r="O10" s="1">
        <v>149940069268</v>
      </c>
      <c r="Q10" s="1">
        <f t="shared" si="1"/>
        <v>-52557525025</v>
      </c>
    </row>
    <row r="11" spans="1:17" ht="21" x14ac:dyDescent="0.25">
      <c r="A11" s="4" t="s">
        <v>75</v>
      </c>
      <c r="C11" s="1">
        <v>24335987</v>
      </c>
      <c r="E11" s="1">
        <v>128225188746</v>
      </c>
      <c r="G11" s="1">
        <v>122195480168</v>
      </c>
      <c r="I11" s="1">
        <f t="shared" si="0"/>
        <v>6029708578</v>
      </c>
      <c r="K11" s="1">
        <v>24335987</v>
      </c>
      <c r="M11" s="1">
        <v>128225188746</v>
      </c>
      <c r="O11" s="1">
        <v>106748349511</v>
      </c>
      <c r="Q11" s="1">
        <f t="shared" si="1"/>
        <v>21476839235</v>
      </c>
    </row>
    <row r="12" spans="1:17" ht="21" x14ac:dyDescent="0.25">
      <c r="A12" s="4" t="s">
        <v>68</v>
      </c>
      <c r="C12" s="1">
        <v>705566</v>
      </c>
      <c r="E12" s="1">
        <v>6651063760</v>
      </c>
      <c r="G12" s="1">
        <v>6139982019</v>
      </c>
      <c r="I12" s="1">
        <f t="shared" si="0"/>
        <v>511081741</v>
      </c>
      <c r="K12" s="1">
        <v>705566</v>
      </c>
      <c r="M12" s="1">
        <v>6651063760</v>
      </c>
      <c r="O12" s="1">
        <v>5733917073</v>
      </c>
      <c r="Q12" s="1">
        <f t="shared" si="1"/>
        <v>917146687</v>
      </c>
    </row>
    <row r="13" spans="1:17" ht="21" x14ac:dyDescent="0.25">
      <c r="A13" s="4" t="s">
        <v>74</v>
      </c>
      <c r="C13" s="1">
        <v>11961079</v>
      </c>
      <c r="E13" s="1">
        <v>49848203409</v>
      </c>
      <c r="G13" s="1">
        <v>45539894400</v>
      </c>
      <c r="I13" s="1">
        <f t="shared" si="0"/>
        <v>4308309009</v>
      </c>
      <c r="K13" s="1">
        <v>11961079</v>
      </c>
      <c r="M13" s="1">
        <v>49848203409</v>
      </c>
      <c r="O13" s="1">
        <v>34964954106</v>
      </c>
      <c r="Q13" s="1">
        <f t="shared" si="1"/>
        <v>14883249303</v>
      </c>
    </row>
    <row r="14" spans="1:17" ht="21" x14ac:dyDescent="0.25">
      <c r="A14" s="4" t="s">
        <v>36</v>
      </c>
      <c r="C14" s="1">
        <v>5798944</v>
      </c>
      <c r="E14" s="1">
        <v>276830624816</v>
      </c>
      <c r="G14" s="1">
        <v>337479030252</v>
      </c>
      <c r="I14" s="1">
        <f t="shared" si="0"/>
        <v>-60648405436</v>
      </c>
      <c r="K14" s="1">
        <v>5798944</v>
      </c>
      <c r="M14" s="1">
        <v>276830624816</v>
      </c>
      <c r="O14" s="1">
        <v>349217431305</v>
      </c>
      <c r="Q14" s="1">
        <f t="shared" si="1"/>
        <v>-72386806489</v>
      </c>
    </row>
    <row r="15" spans="1:17" ht="21" x14ac:dyDescent="0.25">
      <c r="A15" s="4" t="s">
        <v>81</v>
      </c>
      <c r="C15" s="1">
        <v>5726052</v>
      </c>
      <c r="E15" s="1">
        <v>64039450784</v>
      </c>
      <c r="G15" s="1">
        <v>75988254351</v>
      </c>
      <c r="I15" s="1">
        <f t="shared" si="0"/>
        <v>-11948803567</v>
      </c>
      <c r="K15" s="1">
        <v>5726052</v>
      </c>
      <c r="M15" s="1">
        <v>64039450784</v>
      </c>
      <c r="O15" s="1">
        <v>105851740584</v>
      </c>
      <c r="Q15" s="1">
        <f t="shared" si="1"/>
        <v>-41812289800</v>
      </c>
    </row>
    <row r="16" spans="1:17" ht="21" x14ac:dyDescent="0.25">
      <c r="A16" s="4" t="s">
        <v>67</v>
      </c>
      <c r="C16" s="1">
        <v>3324243</v>
      </c>
      <c r="E16" s="1">
        <v>37939883011</v>
      </c>
      <c r="G16" s="1">
        <v>37939883011</v>
      </c>
      <c r="I16" s="1">
        <f t="shared" si="0"/>
        <v>0</v>
      </c>
      <c r="K16" s="1">
        <v>3324243</v>
      </c>
      <c r="M16" s="1">
        <v>37939883011</v>
      </c>
      <c r="O16" s="1">
        <v>54821844518</v>
      </c>
      <c r="Q16" s="1">
        <f t="shared" si="1"/>
        <v>-16881961507</v>
      </c>
    </row>
    <row r="17" spans="1:17" ht="21" x14ac:dyDescent="0.25">
      <c r="A17" s="4" t="s">
        <v>76</v>
      </c>
      <c r="C17" s="1">
        <v>9437116</v>
      </c>
      <c r="E17" s="1">
        <v>194400108857</v>
      </c>
      <c r="G17" s="1">
        <v>166494890919</v>
      </c>
      <c r="I17" s="1">
        <f t="shared" si="0"/>
        <v>27905217938</v>
      </c>
      <c r="K17" s="1">
        <v>9437116</v>
      </c>
      <c r="M17" s="1">
        <v>194400108857</v>
      </c>
      <c r="O17" s="1">
        <v>141543467553</v>
      </c>
      <c r="Q17" s="1">
        <f t="shared" si="1"/>
        <v>52856641304</v>
      </c>
    </row>
    <row r="18" spans="1:17" ht="21" x14ac:dyDescent="0.25">
      <c r="A18" s="4" t="s">
        <v>95</v>
      </c>
      <c r="C18" s="1">
        <v>235200</v>
      </c>
      <c r="E18" s="1">
        <v>386947196</v>
      </c>
      <c r="G18" s="1">
        <v>141354600</v>
      </c>
      <c r="I18" s="1">
        <f t="shared" si="0"/>
        <v>245592596</v>
      </c>
      <c r="K18" s="1">
        <v>235200</v>
      </c>
      <c r="M18" s="1">
        <v>386947196</v>
      </c>
      <c r="O18" s="1">
        <v>141354600</v>
      </c>
      <c r="Q18" s="1">
        <f t="shared" si="1"/>
        <v>245592596</v>
      </c>
    </row>
    <row r="19" spans="1:17" ht="21" x14ac:dyDescent="0.25">
      <c r="A19" s="4" t="s">
        <v>28</v>
      </c>
      <c r="C19" s="1">
        <v>1707323</v>
      </c>
      <c r="E19" s="1">
        <v>66003125319</v>
      </c>
      <c r="G19" s="1">
        <v>73829984636</v>
      </c>
      <c r="I19" s="1">
        <f t="shared" si="0"/>
        <v>-7826859317</v>
      </c>
      <c r="K19" s="1">
        <v>1707323</v>
      </c>
      <c r="M19" s="1">
        <v>66003125319</v>
      </c>
      <c r="O19" s="1">
        <v>63444995992</v>
      </c>
      <c r="Q19" s="1">
        <f t="shared" si="1"/>
        <v>2558129327</v>
      </c>
    </row>
    <row r="20" spans="1:17" ht="21" x14ac:dyDescent="0.25">
      <c r="A20" s="4" t="s">
        <v>34</v>
      </c>
      <c r="C20" s="1">
        <v>256243</v>
      </c>
      <c r="E20" s="1">
        <v>43961941574</v>
      </c>
      <c r="G20" s="1">
        <v>38731767264</v>
      </c>
      <c r="I20" s="1">
        <f t="shared" si="0"/>
        <v>5230174310</v>
      </c>
      <c r="K20" s="1">
        <v>256243</v>
      </c>
      <c r="M20" s="1">
        <v>43961941574</v>
      </c>
      <c r="O20" s="1">
        <v>58635415537</v>
      </c>
      <c r="Q20" s="1">
        <f t="shared" si="1"/>
        <v>-14673473963</v>
      </c>
    </row>
    <row r="21" spans="1:17" ht="21" x14ac:dyDescent="0.25">
      <c r="A21" s="4" t="s">
        <v>79</v>
      </c>
      <c r="C21" s="1">
        <v>9001525</v>
      </c>
      <c r="E21" s="1">
        <v>39032591835</v>
      </c>
      <c r="G21" s="1">
        <v>34370117478</v>
      </c>
      <c r="I21" s="1">
        <f t="shared" si="0"/>
        <v>4662474357</v>
      </c>
      <c r="K21" s="1">
        <v>9001525</v>
      </c>
      <c r="M21" s="1">
        <v>39032591835</v>
      </c>
      <c r="O21" s="1">
        <v>32146063619</v>
      </c>
      <c r="Q21" s="1">
        <f t="shared" si="1"/>
        <v>6886528216</v>
      </c>
    </row>
    <row r="22" spans="1:17" ht="21" x14ac:dyDescent="0.25">
      <c r="A22" s="4" t="s">
        <v>39</v>
      </c>
      <c r="C22" s="1">
        <v>35446063</v>
      </c>
      <c r="E22" s="1">
        <v>81599190644</v>
      </c>
      <c r="G22" s="1">
        <v>89794281773</v>
      </c>
      <c r="I22" s="1">
        <f t="shared" si="0"/>
        <v>-8195091129</v>
      </c>
      <c r="K22" s="1">
        <v>35446063</v>
      </c>
      <c r="M22" s="1">
        <v>81599190644</v>
      </c>
      <c r="O22" s="1">
        <v>81609929385</v>
      </c>
      <c r="Q22" s="1">
        <f t="shared" si="1"/>
        <v>-10738741</v>
      </c>
    </row>
    <row r="23" spans="1:17" ht="21" x14ac:dyDescent="0.25">
      <c r="A23" s="4" t="s">
        <v>60</v>
      </c>
      <c r="C23" s="1">
        <v>2633055</v>
      </c>
      <c r="E23" s="1">
        <v>68844684125</v>
      </c>
      <c r="G23" s="1">
        <v>120103967225</v>
      </c>
      <c r="I23" s="1">
        <f t="shared" si="0"/>
        <v>-51259283100</v>
      </c>
      <c r="K23" s="1">
        <v>2633055</v>
      </c>
      <c r="M23" s="1">
        <v>68844684125</v>
      </c>
      <c r="O23" s="1">
        <v>46453832409</v>
      </c>
      <c r="Q23" s="1">
        <f t="shared" si="1"/>
        <v>22390851716</v>
      </c>
    </row>
    <row r="24" spans="1:17" ht="21" x14ac:dyDescent="0.25">
      <c r="A24" s="4" t="s">
        <v>47</v>
      </c>
      <c r="C24" s="1">
        <v>1240989</v>
      </c>
      <c r="E24" s="1">
        <v>85027904504</v>
      </c>
      <c r="G24" s="1">
        <v>93540109092</v>
      </c>
      <c r="I24" s="1">
        <f t="shared" si="0"/>
        <v>-8512204588</v>
      </c>
      <c r="K24" s="1">
        <v>1240989</v>
      </c>
      <c r="M24" s="1">
        <v>85027904504</v>
      </c>
      <c r="O24" s="1">
        <v>61754517194</v>
      </c>
      <c r="Q24" s="1">
        <f t="shared" si="1"/>
        <v>23273387310</v>
      </c>
    </row>
    <row r="25" spans="1:17" ht="21" x14ac:dyDescent="0.25">
      <c r="A25" s="4" t="s">
        <v>78</v>
      </c>
      <c r="C25" s="1">
        <v>19343276</v>
      </c>
      <c r="E25" s="1">
        <v>449325745475</v>
      </c>
      <c r="G25" s="1">
        <v>557576374049</v>
      </c>
      <c r="I25" s="1">
        <f t="shared" si="0"/>
        <v>-108250628574</v>
      </c>
      <c r="K25" s="1">
        <v>19343276</v>
      </c>
      <c r="M25" s="1">
        <v>449325745475</v>
      </c>
      <c r="O25" s="1">
        <v>518573434142</v>
      </c>
      <c r="Q25" s="1">
        <f t="shared" si="1"/>
        <v>-69247688667</v>
      </c>
    </row>
    <row r="26" spans="1:17" ht="21" x14ac:dyDescent="0.25">
      <c r="A26" s="4" t="s">
        <v>62</v>
      </c>
      <c r="C26" s="1">
        <v>17500322</v>
      </c>
      <c r="E26" s="1">
        <v>96723297925</v>
      </c>
      <c r="G26" s="1">
        <v>90992833237</v>
      </c>
      <c r="I26" s="1">
        <f t="shared" si="0"/>
        <v>5730464688</v>
      </c>
      <c r="K26" s="1">
        <v>17500322</v>
      </c>
      <c r="M26" s="1">
        <v>96723297925</v>
      </c>
      <c r="O26" s="1">
        <v>80922106195</v>
      </c>
      <c r="Q26" s="1">
        <f t="shared" si="1"/>
        <v>15801191730</v>
      </c>
    </row>
    <row r="27" spans="1:17" ht="21" x14ac:dyDescent="0.25">
      <c r="A27" s="4" t="s">
        <v>26</v>
      </c>
      <c r="C27" s="1">
        <v>65217686</v>
      </c>
      <c r="E27" s="1">
        <v>609601671965</v>
      </c>
      <c r="G27" s="1">
        <v>610022345677</v>
      </c>
      <c r="I27" s="1">
        <f t="shared" si="0"/>
        <v>-420673712</v>
      </c>
      <c r="K27" s="1">
        <v>65217686</v>
      </c>
      <c r="M27" s="1">
        <v>609601671965</v>
      </c>
      <c r="O27" s="1">
        <v>436685559164</v>
      </c>
      <c r="Q27" s="1">
        <f t="shared" si="1"/>
        <v>172916112801</v>
      </c>
    </row>
    <row r="28" spans="1:17" ht="21" x14ac:dyDescent="0.25">
      <c r="A28" s="4" t="s">
        <v>42</v>
      </c>
      <c r="C28" s="1">
        <v>225012</v>
      </c>
      <c r="E28" s="1">
        <v>11648134528</v>
      </c>
      <c r="G28" s="1">
        <v>12503268805</v>
      </c>
      <c r="I28" s="1">
        <f t="shared" si="0"/>
        <v>-855134277</v>
      </c>
      <c r="K28" s="1">
        <v>225012</v>
      </c>
      <c r="M28" s="1">
        <v>11648134528</v>
      </c>
      <c r="O28" s="1">
        <v>15026249832</v>
      </c>
      <c r="Q28" s="1">
        <f t="shared" si="1"/>
        <v>-3378115304</v>
      </c>
    </row>
    <row r="29" spans="1:17" ht="21" x14ac:dyDescent="0.25">
      <c r="A29" s="4" t="s">
        <v>38</v>
      </c>
      <c r="C29" s="1">
        <v>7711280</v>
      </c>
      <c r="E29" s="1">
        <v>56392821207</v>
      </c>
      <c r="G29" s="1">
        <v>69859763585</v>
      </c>
      <c r="I29" s="1">
        <f t="shared" si="0"/>
        <v>-13466942378</v>
      </c>
      <c r="K29" s="1">
        <v>7711280</v>
      </c>
      <c r="M29" s="1">
        <v>56392821207</v>
      </c>
      <c r="O29" s="1">
        <v>41476092868</v>
      </c>
      <c r="Q29" s="1">
        <f t="shared" si="1"/>
        <v>14916728339</v>
      </c>
    </row>
    <row r="30" spans="1:17" ht="21" x14ac:dyDescent="0.25">
      <c r="A30" s="4" t="s">
        <v>82</v>
      </c>
      <c r="C30" s="1">
        <v>17551062</v>
      </c>
      <c r="E30" s="1">
        <v>108149586125</v>
      </c>
      <c r="G30" s="1">
        <v>116683128347</v>
      </c>
      <c r="I30" s="1">
        <f t="shared" si="0"/>
        <v>-8533542222</v>
      </c>
      <c r="K30" s="1">
        <v>17551062</v>
      </c>
      <c r="M30" s="1">
        <v>108149586125</v>
      </c>
      <c r="O30" s="1">
        <v>120243648540</v>
      </c>
      <c r="Q30" s="1">
        <f t="shared" si="1"/>
        <v>-12094062415</v>
      </c>
    </row>
    <row r="31" spans="1:17" ht="21" x14ac:dyDescent="0.25">
      <c r="A31" s="4" t="s">
        <v>88</v>
      </c>
      <c r="C31" s="1">
        <v>110896612</v>
      </c>
      <c r="E31" s="1">
        <v>1642447803630</v>
      </c>
      <c r="G31" s="1">
        <v>1770831668483</v>
      </c>
      <c r="I31" s="1">
        <f t="shared" si="0"/>
        <v>-128383864853</v>
      </c>
      <c r="K31" s="1">
        <v>110896612</v>
      </c>
      <c r="M31" s="1">
        <v>1642447803630</v>
      </c>
      <c r="O31" s="1">
        <v>1275421492686</v>
      </c>
      <c r="Q31" s="1">
        <f t="shared" si="1"/>
        <v>367026310944</v>
      </c>
    </row>
    <row r="32" spans="1:17" ht="21" x14ac:dyDescent="0.25">
      <c r="A32" s="4" t="s">
        <v>30</v>
      </c>
      <c r="C32" s="1">
        <v>1384913</v>
      </c>
      <c r="E32" s="1">
        <v>35564493270</v>
      </c>
      <c r="G32" s="1">
        <v>41775911724</v>
      </c>
      <c r="I32" s="1">
        <f t="shared" si="0"/>
        <v>-6211418454</v>
      </c>
      <c r="K32" s="1">
        <v>1384913</v>
      </c>
      <c r="M32" s="1">
        <v>35564493270</v>
      </c>
      <c r="O32" s="1">
        <v>54094685859</v>
      </c>
      <c r="Q32" s="1">
        <f t="shared" si="1"/>
        <v>-18530192589</v>
      </c>
    </row>
    <row r="33" spans="1:17" ht="21" x14ac:dyDescent="0.25">
      <c r="A33" s="4" t="s">
        <v>58</v>
      </c>
      <c r="C33" s="1">
        <v>32826348</v>
      </c>
      <c r="E33" s="1">
        <v>446570350523</v>
      </c>
      <c r="G33" s="1">
        <v>489566182959</v>
      </c>
      <c r="I33" s="1">
        <f t="shared" si="0"/>
        <v>-42995832436</v>
      </c>
      <c r="K33" s="1">
        <v>32826348</v>
      </c>
      <c r="M33" s="1">
        <v>446570350523</v>
      </c>
      <c r="O33" s="1">
        <v>536278112155</v>
      </c>
      <c r="Q33" s="1">
        <f t="shared" si="1"/>
        <v>-89707761632</v>
      </c>
    </row>
    <row r="34" spans="1:17" ht="21" x14ac:dyDescent="0.25">
      <c r="A34" s="4" t="s">
        <v>84</v>
      </c>
      <c r="C34" s="1">
        <v>2257225</v>
      </c>
      <c r="E34" s="1">
        <v>76353986024</v>
      </c>
      <c r="G34" s="1">
        <v>61593857895</v>
      </c>
      <c r="I34" s="1">
        <f t="shared" si="0"/>
        <v>14760128129</v>
      </c>
      <c r="K34" s="1">
        <v>2257225</v>
      </c>
      <c r="M34" s="1">
        <v>76353986024</v>
      </c>
      <c r="O34" s="1">
        <v>58323784011</v>
      </c>
      <c r="Q34" s="1">
        <f t="shared" si="1"/>
        <v>18030202013</v>
      </c>
    </row>
    <row r="35" spans="1:17" ht="21" x14ac:dyDescent="0.25">
      <c r="A35" s="4" t="s">
        <v>70</v>
      </c>
      <c r="C35" s="1">
        <v>3330224</v>
      </c>
      <c r="E35" s="1">
        <v>13449239169</v>
      </c>
      <c r="G35" s="1">
        <v>13845776933</v>
      </c>
      <c r="I35" s="1">
        <f t="shared" si="0"/>
        <v>-396537764</v>
      </c>
      <c r="K35" s="1">
        <v>3330224</v>
      </c>
      <c r="M35" s="1">
        <v>13449239169</v>
      </c>
      <c r="O35" s="1">
        <v>12150577991</v>
      </c>
      <c r="Q35" s="1">
        <f t="shared" si="1"/>
        <v>1298661178</v>
      </c>
    </row>
    <row r="36" spans="1:17" ht="21" x14ac:dyDescent="0.25">
      <c r="A36" s="4" t="s">
        <v>73</v>
      </c>
      <c r="C36" s="1">
        <v>176171</v>
      </c>
      <c r="E36" s="1">
        <v>721961988</v>
      </c>
      <c r="G36" s="1">
        <v>773705511</v>
      </c>
      <c r="I36" s="1">
        <f t="shared" si="0"/>
        <v>-51743523</v>
      </c>
      <c r="K36" s="1">
        <v>176171</v>
      </c>
      <c r="M36" s="1">
        <v>721961988</v>
      </c>
      <c r="O36" s="1">
        <v>671791747</v>
      </c>
      <c r="Q36" s="1">
        <f t="shared" si="1"/>
        <v>50170241</v>
      </c>
    </row>
    <row r="37" spans="1:17" ht="21" x14ac:dyDescent="0.25">
      <c r="A37" s="4" t="s">
        <v>33</v>
      </c>
      <c r="C37" s="1">
        <v>2687392</v>
      </c>
      <c r="E37" s="1">
        <v>95731602708</v>
      </c>
      <c r="G37" s="1">
        <v>104664774548</v>
      </c>
      <c r="I37" s="1">
        <f t="shared" si="0"/>
        <v>-8933171840</v>
      </c>
      <c r="K37" s="1">
        <v>2687392</v>
      </c>
      <c r="M37" s="1">
        <v>95731602708</v>
      </c>
      <c r="O37" s="1">
        <v>161437081558</v>
      </c>
      <c r="Q37" s="1">
        <f t="shared" si="1"/>
        <v>-65705478850</v>
      </c>
    </row>
    <row r="38" spans="1:17" ht="21" x14ac:dyDescent="0.25">
      <c r="A38" s="4" t="s">
        <v>25</v>
      </c>
      <c r="C38" s="1">
        <v>7183253</v>
      </c>
      <c r="E38" s="1">
        <v>22523615595</v>
      </c>
      <c r="G38" s="1">
        <v>23799478630</v>
      </c>
      <c r="I38" s="1">
        <f t="shared" si="0"/>
        <v>-1275863035</v>
      </c>
      <c r="K38" s="1">
        <v>7183253</v>
      </c>
      <c r="M38" s="1">
        <v>22523615595</v>
      </c>
      <c r="O38" s="1">
        <v>25153746657</v>
      </c>
      <c r="Q38" s="1">
        <f t="shared" si="1"/>
        <v>-2630131062</v>
      </c>
    </row>
    <row r="39" spans="1:17" ht="21" x14ac:dyDescent="0.25">
      <c r="A39" s="4" t="s">
        <v>49</v>
      </c>
      <c r="C39" s="1">
        <v>585000</v>
      </c>
      <c r="E39" s="1">
        <v>3591417076</v>
      </c>
      <c r="G39" s="1">
        <v>3831734947</v>
      </c>
      <c r="I39" s="1">
        <f t="shared" si="0"/>
        <v>-240317871</v>
      </c>
      <c r="K39" s="1">
        <v>585000</v>
      </c>
      <c r="M39" s="1">
        <v>3591417076</v>
      </c>
      <c r="O39" s="1">
        <v>4399687093</v>
      </c>
      <c r="Q39" s="1">
        <f t="shared" si="1"/>
        <v>-808270017</v>
      </c>
    </row>
    <row r="40" spans="1:17" ht="21" x14ac:dyDescent="0.25">
      <c r="A40" s="4" t="s">
        <v>90</v>
      </c>
      <c r="C40" s="1">
        <v>21795532</v>
      </c>
      <c r="E40" s="1">
        <v>142954817273</v>
      </c>
      <c r="G40" s="1">
        <v>85210586998</v>
      </c>
      <c r="I40" s="1">
        <f t="shared" si="0"/>
        <v>57744230275</v>
      </c>
      <c r="K40" s="1">
        <v>21795532</v>
      </c>
      <c r="M40" s="1">
        <v>142954817273</v>
      </c>
      <c r="O40" s="1">
        <v>59041853427</v>
      </c>
      <c r="Q40" s="1">
        <f t="shared" si="1"/>
        <v>83912963846</v>
      </c>
    </row>
    <row r="41" spans="1:17" ht="21" x14ac:dyDescent="0.25">
      <c r="A41" s="4" t="s">
        <v>48</v>
      </c>
      <c r="C41" s="1">
        <v>31297279</v>
      </c>
      <c r="E41" s="1">
        <v>70091927282</v>
      </c>
      <c r="G41" s="1">
        <v>67296945689</v>
      </c>
      <c r="I41" s="1">
        <f t="shared" si="0"/>
        <v>2794981593</v>
      </c>
      <c r="K41" s="1">
        <v>31297279</v>
      </c>
      <c r="M41" s="1">
        <v>70091927282</v>
      </c>
      <c r="O41" s="1">
        <v>59657329335</v>
      </c>
      <c r="Q41" s="1">
        <f t="shared" si="1"/>
        <v>10434597947</v>
      </c>
    </row>
    <row r="42" spans="1:17" ht="21" x14ac:dyDescent="0.25">
      <c r="A42" s="4" t="s">
        <v>93</v>
      </c>
      <c r="C42" s="1">
        <v>12231917</v>
      </c>
      <c r="E42" s="1">
        <v>66634129905</v>
      </c>
      <c r="G42" s="1">
        <v>71003581047</v>
      </c>
      <c r="I42" s="1">
        <f t="shared" si="0"/>
        <v>-4369451142</v>
      </c>
      <c r="K42" s="1">
        <v>12231917</v>
      </c>
      <c r="M42" s="1">
        <v>66634129905</v>
      </c>
      <c r="O42" s="1">
        <v>90180616612</v>
      </c>
      <c r="Q42" s="1">
        <f t="shared" si="1"/>
        <v>-23546486707</v>
      </c>
    </row>
    <row r="43" spans="1:17" ht="21" x14ac:dyDescent="0.25">
      <c r="A43" s="4" t="s">
        <v>69</v>
      </c>
      <c r="C43" s="1">
        <v>45407658</v>
      </c>
      <c r="E43" s="1">
        <v>81101982246</v>
      </c>
      <c r="G43" s="1">
        <v>81101982246</v>
      </c>
      <c r="I43" s="1">
        <f t="shared" si="0"/>
        <v>0</v>
      </c>
      <c r="K43" s="1">
        <v>45407658</v>
      </c>
      <c r="M43" s="1">
        <v>81101982246</v>
      </c>
      <c r="O43" s="1">
        <v>106649106654</v>
      </c>
      <c r="Q43" s="1">
        <f t="shared" si="1"/>
        <v>-25547124408</v>
      </c>
    </row>
    <row r="44" spans="1:17" ht="21" x14ac:dyDescent="0.25">
      <c r="A44" s="4" t="s">
        <v>20</v>
      </c>
      <c r="C44" s="1">
        <v>32127020</v>
      </c>
      <c r="E44" s="1">
        <v>88782118607</v>
      </c>
      <c r="G44" s="1">
        <v>93555383831</v>
      </c>
      <c r="I44" s="1">
        <f t="shared" si="0"/>
        <v>-4773265224</v>
      </c>
      <c r="K44" s="1">
        <v>32127020</v>
      </c>
      <c r="M44" s="1">
        <v>88782118607</v>
      </c>
      <c r="O44" s="1">
        <v>58252145068</v>
      </c>
      <c r="Q44" s="1">
        <f t="shared" si="1"/>
        <v>30529973539</v>
      </c>
    </row>
    <row r="45" spans="1:17" ht="21" x14ac:dyDescent="0.25">
      <c r="A45" s="4" t="s">
        <v>59</v>
      </c>
      <c r="C45" s="1">
        <v>1308354</v>
      </c>
      <c r="E45" s="1">
        <v>82373354876</v>
      </c>
      <c r="G45" s="1">
        <v>87929823889</v>
      </c>
      <c r="I45" s="1">
        <f t="shared" si="0"/>
        <v>-5556469013</v>
      </c>
      <c r="K45" s="1">
        <v>1308354</v>
      </c>
      <c r="M45" s="1">
        <v>82373354876</v>
      </c>
      <c r="O45" s="1">
        <v>69585686703</v>
      </c>
      <c r="Q45" s="1">
        <f t="shared" si="1"/>
        <v>12787668173</v>
      </c>
    </row>
    <row r="46" spans="1:17" ht="21" x14ac:dyDescent="0.25">
      <c r="A46" s="4" t="s">
        <v>24</v>
      </c>
      <c r="C46" s="1">
        <v>424731750</v>
      </c>
      <c r="E46" s="1">
        <v>471179505254</v>
      </c>
      <c r="G46" s="1">
        <v>572291485677</v>
      </c>
      <c r="I46" s="1">
        <f t="shared" si="0"/>
        <v>-101111980423</v>
      </c>
      <c r="K46" s="1">
        <v>424731750</v>
      </c>
      <c r="M46" s="1">
        <v>471179505254</v>
      </c>
      <c r="O46" s="1">
        <v>463625314378</v>
      </c>
      <c r="Q46" s="1">
        <f t="shared" si="1"/>
        <v>7554190876</v>
      </c>
    </row>
    <row r="47" spans="1:17" ht="21" x14ac:dyDescent="0.25">
      <c r="A47" s="4" t="s">
        <v>92</v>
      </c>
      <c r="C47" s="1">
        <v>10980156</v>
      </c>
      <c r="E47" s="1">
        <v>77574389286</v>
      </c>
      <c r="G47" s="1">
        <v>62647856516</v>
      </c>
      <c r="I47" s="1">
        <f t="shared" si="0"/>
        <v>14926532770</v>
      </c>
      <c r="K47" s="1">
        <v>10980156</v>
      </c>
      <c r="M47" s="1">
        <v>77574389286</v>
      </c>
      <c r="O47" s="1">
        <v>80080303546</v>
      </c>
      <c r="Q47" s="1">
        <f t="shared" si="1"/>
        <v>-2505914260</v>
      </c>
    </row>
    <row r="48" spans="1:17" ht="21" x14ac:dyDescent="0.25">
      <c r="A48" s="4" t="s">
        <v>23</v>
      </c>
      <c r="C48" s="1">
        <v>178845003</v>
      </c>
      <c r="E48" s="1">
        <v>113753482452</v>
      </c>
      <c r="G48" s="1">
        <v>123336459133</v>
      </c>
      <c r="I48" s="1">
        <f t="shared" si="0"/>
        <v>-9582976681</v>
      </c>
      <c r="K48" s="1">
        <v>178845003</v>
      </c>
      <c r="M48" s="1">
        <v>113753482452</v>
      </c>
      <c r="O48" s="1">
        <v>119509175236</v>
      </c>
      <c r="Q48" s="1">
        <f t="shared" si="1"/>
        <v>-5755692784</v>
      </c>
    </row>
    <row r="49" spans="1:17" ht="21" x14ac:dyDescent="0.25">
      <c r="A49" s="4" t="s">
        <v>37</v>
      </c>
      <c r="C49" s="1">
        <v>6020228</v>
      </c>
      <c r="E49" s="1">
        <v>76045094546</v>
      </c>
      <c r="G49" s="1">
        <v>60513496288</v>
      </c>
      <c r="I49" s="1">
        <f t="shared" si="0"/>
        <v>15531598258</v>
      </c>
      <c r="K49" s="1">
        <v>6020228</v>
      </c>
      <c r="M49" s="1">
        <v>76045094546</v>
      </c>
      <c r="O49" s="1">
        <v>43418664212</v>
      </c>
      <c r="Q49" s="1">
        <f t="shared" si="1"/>
        <v>32626430334</v>
      </c>
    </row>
    <row r="50" spans="1:17" ht="21" x14ac:dyDescent="0.25">
      <c r="A50" s="4" t="s">
        <v>89</v>
      </c>
      <c r="C50" s="1">
        <v>257500</v>
      </c>
      <c r="E50" s="1">
        <v>3357395158</v>
      </c>
      <c r="G50" s="1">
        <v>4221017353</v>
      </c>
      <c r="I50" s="1">
        <f t="shared" si="0"/>
        <v>-863622195</v>
      </c>
      <c r="K50" s="1">
        <v>257500</v>
      </c>
      <c r="M50" s="1">
        <v>3357395158</v>
      </c>
      <c r="O50" s="1">
        <v>4829130027</v>
      </c>
      <c r="Q50" s="1">
        <f t="shared" si="1"/>
        <v>-1471734869</v>
      </c>
    </row>
    <row r="51" spans="1:17" ht="21" x14ac:dyDescent="0.25">
      <c r="A51" s="4" t="s">
        <v>55</v>
      </c>
      <c r="C51" s="1">
        <v>1799012</v>
      </c>
      <c r="E51" s="1">
        <v>123779224886</v>
      </c>
      <c r="G51" s="1">
        <v>141786159345</v>
      </c>
      <c r="I51" s="1">
        <f t="shared" si="0"/>
        <v>-18006934459</v>
      </c>
      <c r="K51" s="1">
        <v>1799012</v>
      </c>
      <c r="M51" s="1">
        <v>123779224886</v>
      </c>
      <c r="O51" s="1">
        <v>77902010027</v>
      </c>
      <c r="Q51" s="1">
        <f t="shared" si="1"/>
        <v>45877214859</v>
      </c>
    </row>
    <row r="52" spans="1:17" ht="21" x14ac:dyDescent="0.25">
      <c r="A52" s="4" t="s">
        <v>50</v>
      </c>
      <c r="C52" s="1">
        <v>19871364</v>
      </c>
      <c r="E52" s="1">
        <v>93757940984</v>
      </c>
      <c r="G52" s="1">
        <v>96419838362</v>
      </c>
      <c r="I52" s="1">
        <f t="shared" si="0"/>
        <v>-2661897378</v>
      </c>
      <c r="K52" s="1">
        <v>19871364</v>
      </c>
      <c r="M52" s="1">
        <v>93757940984</v>
      </c>
      <c r="O52" s="1">
        <v>88473581744</v>
      </c>
      <c r="Q52" s="1">
        <f t="shared" si="1"/>
        <v>5284359240</v>
      </c>
    </row>
    <row r="53" spans="1:17" ht="21" x14ac:dyDescent="0.25">
      <c r="A53" s="4" t="s">
        <v>18</v>
      </c>
      <c r="C53" s="1">
        <v>390788232</v>
      </c>
      <c r="E53" s="1">
        <v>195434789239</v>
      </c>
      <c r="G53" s="1">
        <v>223354044844</v>
      </c>
      <c r="I53" s="1">
        <f t="shared" si="0"/>
        <v>-27919255605</v>
      </c>
      <c r="K53" s="1">
        <v>390788232</v>
      </c>
      <c r="M53" s="1">
        <v>195434789239</v>
      </c>
      <c r="O53" s="1">
        <v>233401697003</v>
      </c>
      <c r="Q53" s="1">
        <f t="shared" si="1"/>
        <v>-37966907764</v>
      </c>
    </row>
    <row r="54" spans="1:17" ht="21" x14ac:dyDescent="0.25">
      <c r="A54" s="4" t="s">
        <v>65</v>
      </c>
      <c r="C54" s="1">
        <v>85199111</v>
      </c>
      <c r="E54" s="1">
        <v>879221427468</v>
      </c>
      <c r="G54" s="1">
        <v>1061828954711</v>
      </c>
      <c r="I54" s="1">
        <f t="shared" si="0"/>
        <v>-182607527243</v>
      </c>
      <c r="K54" s="1">
        <v>85199111</v>
      </c>
      <c r="M54" s="1">
        <v>879221427468</v>
      </c>
      <c r="O54" s="1">
        <v>1136254162800</v>
      </c>
      <c r="Q54" s="1">
        <f t="shared" si="1"/>
        <v>-257032735332</v>
      </c>
    </row>
    <row r="55" spans="1:17" ht="21" x14ac:dyDescent="0.25">
      <c r="A55" s="4" t="s">
        <v>61</v>
      </c>
      <c r="C55" s="1">
        <v>2841742</v>
      </c>
      <c r="E55" s="1">
        <v>33498930971</v>
      </c>
      <c r="G55" s="1">
        <v>39251272654</v>
      </c>
      <c r="I55" s="1">
        <f t="shared" si="0"/>
        <v>-5752341683</v>
      </c>
      <c r="K55" s="1">
        <v>2841742</v>
      </c>
      <c r="M55" s="1">
        <v>33498930971</v>
      </c>
      <c r="O55" s="1">
        <v>26082921849</v>
      </c>
      <c r="Q55" s="1">
        <f t="shared" si="1"/>
        <v>7416009122</v>
      </c>
    </row>
    <row r="56" spans="1:17" ht="21" x14ac:dyDescent="0.25">
      <c r="A56" s="4" t="s">
        <v>72</v>
      </c>
      <c r="C56" s="1">
        <v>217605410</v>
      </c>
      <c r="E56" s="1">
        <v>507203879104</v>
      </c>
      <c r="G56" s="1">
        <v>507203879104</v>
      </c>
      <c r="I56" s="1">
        <f t="shared" si="0"/>
        <v>0</v>
      </c>
      <c r="K56" s="1">
        <v>217605410</v>
      </c>
      <c r="M56" s="1">
        <v>507203879104</v>
      </c>
      <c r="O56" s="1">
        <v>664173437121</v>
      </c>
      <c r="Q56" s="1">
        <f t="shared" si="1"/>
        <v>-156969558017</v>
      </c>
    </row>
    <row r="57" spans="1:17" ht="21" x14ac:dyDescent="0.25">
      <c r="A57" s="4" t="s">
        <v>51</v>
      </c>
      <c r="C57" s="1">
        <v>9283517</v>
      </c>
      <c r="E57" s="1">
        <v>247980455733</v>
      </c>
      <c r="G57" s="1">
        <v>237479054562</v>
      </c>
      <c r="I57" s="1">
        <f t="shared" si="0"/>
        <v>10501401171</v>
      </c>
      <c r="K57" s="1">
        <v>9283517</v>
      </c>
      <c r="M57" s="1">
        <v>247980455733</v>
      </c>
      <c r="O57" s="1">
        <v>251759144425</v>
      </c>
      <c r="Q57" s="1">
        <f t="shared" si="1"/>
        <v>-3778688692</v>
      </c>
    </row>
    <row r="58" spans="1:17" ht="21" x14ac:dyDescent="0.25">
      <c r="A58" s="4" t="s">
        <v>22</v>
      </c>
      <c r="C58" s="1">
        <v>20001423</v>
      </c>
      <c r="E58" s="1">
        <v>47493421116</v>
      </c>
      <c r="G58" s="1">
        <v>54499345752</v>
      </c>
      <c r="I58" s="1">
        <f t="shared" si="0"/>
        <v>-7005924636</v>
      </c>
      <c r="K58" s="1">
        <v>20001423</v>
      </c>
      <c r="M58" s="1">
        <v>47493421116</v>
      </c>
      <c r="O58" s="1">
        <v>44712053587</v>
      </c>
      <c r="Q58" s="1">
        <f t="shared" si="1"/>
        <v>2781367529</v>
      </c>
    </row>
    <row r="59" spans="1:17" ht="21" x14ac:dyDescent="0.25">
      <c r="A59" s="4" t="s">
        <v>77</v>
      </c>
      <c r="C59" s="1">
        <v>27515474</v>
      </c>
      <c r="E59" s="1">
        <v>133783618991</v>
      </c>
      <c r="G59" s="1">
        <v>167912093223</v>
      </c>
      <c r="I59" s="1">
        <f t="shared" si="0"/>
        <v>-34128474232</v>
      </c>
      <c r="K59" s="1">
        <v>27515474</v>
      </c>
      <c r="M59" s="1">
        <v>133783618991</v>
      </c>
      <c r="O59" s="1">
        <v>140229109857</v>
      </c>
      <c r="Q59" s="1">
        <f t="shared" si="1"/>
        <v>-6445490866</v>
      </c>
    </row>
    <row r="60" spans="1:17" ht="21" x14ac:dyDescent="0.25">
      <c r="A60" s="4" t="s">
        <v>54</v>
      </c>
      <c r="C60" s="1">
        <v>203879146</v>
      </c>
      <c r="E60" s="1">
        <v>440616282918</v>
      </c>
      <c r="G60" s="1">
        <v>414519175252</v>
      </c>
      <c r="I60" s="1">
        <f t="shared" si="0"/>
        <v>26097107666</v>
      </c>
      <c r="K60" s="1">
        <v>203879146</v>
      </c>
      <c r="M60" s="1">
        <v>440616282918</v>
      </c>
      <c r="O60" s="1">
        <v>386301953461</v>
      </c>
      <c r="Q60" s="1">
        <f t="shared" si="1"/>
        <v>54314329457</v>
      </c>
    </row>
    <row r="61" spans="1:17" ht="21" x14ac:dyDescent="0.25">
      <c r="A61" s="4" t="s">
        <v>87</v>
      </c>
      <c r="C61" s="1">
        <v>43181416</v>
      </c>
      <c r="E61" s="1">
        <v>90022857297</v>
      </c>
      <c r="G61" s="1">
        <v>106435443877</v>
      </c>
      <c r="I61" s="1">
        <f t="shared" si="0"/>
        <v>-16412586580</v>
      </c>
      <c r="K61" s="1">
        <v>43181416</v>
      </c>
      <c r="M61" s="1">
        <v>90022857297</v>
      </c>
      <c r="O61" s="1">
        <v>111380216098</v>
      </c>
      <c r="Q61" s="1">
        <f t="shared" si="1"/>
        <v>-21357358801</v>
      </c>
    </row>
    <row r="62" spans="1:17" ht="21" x14ac:dyDescent="0.25">
      <c r="A62" s="4" t="s">
        <v>32</v>
      </c>
      <c r="C62" s="1">
        <v>31923622</v>
      </c>
      <c r="E62" s="1">
        <v>331656644648</v>
      </c>
      <c r="G62" s="1">
        <v>409264933033</v>
      </c>
      <c r="I62" s="1">
        <f t="shared" si="0"/>
        <v>-77608288385</v>
      </c>
      <c r="K62" s="1">
        <v>31923622</v>
      </c>
      <c r="M62" s="1">
        <v>331656644648</v>
      </c>
      <c r="O62" s="1">
        <v>491822265562</v>
      </c>
      <c r="Q62" s="1">
        <f t="shared" si="1"/>
        <v>-160165620914</v>
      </c>
    </row>
    <row r="63" spans="1:17" ht="21" x14ac:dyDescent="0.25">
      <c r="A63" s="4" t="s">
        <v>40</v>
      </c>
      <c r="C63" s="1">
        <v>103602492</v>
      </c>
      <c r="E63" s="1">
        <v>204164066447</v>
      </c>
      <c r="G63" s="1">
        <v>228234959116</v>
      </c>
      <c r="I63" s="1">
        <f t="shared" si="0"/>
        <v>-24070892669</v>
      </c>
      <c r="K63" s="1">
        <v>103602492</v>
      </c>
      <c r="M63" s="1">
        <v>204164066447</v>
      </c>
      <c r="O63" s="1">
        <v>238846984732</v>
      </c>
      <c r="Q63" s="1">
        <f t="shared" si="1"/>
        <v>-34682918285</v>
      </c>
    </row>
    <row r="64" spans="1:17" ht="21" x14ac:dyDescent="0.25">
      <c r="A64" s="4" t="s">
        <v>31</v>
      </c>
      <c r="C64" s="1">
        <v>41854856</v>
      </c>
      <c r="E64" s="1">
        <v>78203471724</v>
      </c>
      <c r="G64" s="1">
        <v>113463559934</v>
      </c>
      <c r="I64" s="1">
        <f t="shared" si="0"/>
        <v>-35260088210</v>
      </c>
      <c r="K64" s="1">
        <v>41854856</v>
      </c>
      <c r="M64" s="1">
        <v>78203471724</v>
      </c>
      <c r="O64" s="1">
        <v>144467001707</v>
      </c>
      <c r="Q64" s="1">
        <f t="shared" si="1"/>
        <v>-66263529983</v>
      </c>
    </row>
    <row r="65" spans="1:17" ht="21" x14ac:dyDescent="0.25">
      <c r="A65" s="4" t="s">
        <v>41</v>
      </c>
      <c r="C65" s="1">
        <v>15663950</v>
      </c>
      <c r="E65" s="1">
        <v>50203462562</v>
      </c>
      <c r="G65" s="1">
        <v>56731466982</v>
      </c>
      <c r="I65" s="1">
        <f t="shared" si="0"/>
        <v>-6528004420</v>
      </c>
      <c r="K65" s="1">
        <v>15663950</v>
      </c>
      <c r="M65" s="1">
        <v>50203462562</v>
      </c>
      <c r="O65" s="1">
        <v>56451695364</v>
      </c>
      <c r="Q65" s="1">
        <f t="shared" si="1"/>
        <v>-6248232802</v>
      </c>
    </row>
    <row r="66" spans="1:17" ht="21" x14ac:dyDescent="0.25">
      <c r="A66" s="4" t="s">
        <v>16</v>
      </c>
      <c r="C66" s="1">
        <v>7355314</v>
      </c>
      <c r="E66" s="1">
        <v>84224198658</v>
      </c>
      <c r="G66" s="1">
        <v>74371281138</v>
      </c>
      <c r="I66" s="1">
        <f t="shared" si="0"/>
        <v>9852917520</v>
      </c>
      <c r="K66" s="1">
        <v>7355314</v>
      </c>
      <c r="M66" s="1">
        <v>84224198658</v>
      </c>
      <c r="O66" s="1">
        <v>49702495048</v>
      </c>
      <c r="Q66" s="1">
        <f t="shared" si="1"/>
        <v>34521703610</v>
      </c>
    </row>
    <row r="67" spans="1:17" ht="21" x14ac:dyDescent="0.25">
      <c r="A67" s="4" t="s">
        <v>15</v>
      </c>
      <c r="C67" s="1">
        <v>6085087</v>
      </c>
      <c r="E67" s="1">
        <v>91114163597</v>
      </c>
      <c r="G67" s="1">
        <v>65331693182</v>
      </c>
      <c r="I67" s="1">
        <f t="shared" si="0"/>
        <v>25782470415</v>
      </c>
      <c r="K67" s="1">
        <v>6085087</v>
      </c>
      <c r="M67" s="1">
        <v>91114163597</v>
      </c>
      <c r="O67" s="1">
        <v>44359535369</v>
      </c>
      <c r="Q67" s="1">
        <f t="shared" si="1"/>
        <v>46754628228</v>
      </c>
    </row>
    <row r="68" spans="1:17" ht="21" x14ac:dyDescent="0.25">
      <c r="A68" s="4" t="s">
        <v>56</v>
      </c>
      <c r="C68" s="1">
        <v>15400554</v>
      </c>
      <c r="E68" s="1">
        <v>250616726568</v>
      </c>
      <c r="G68" s="1">
        <v>189882160400</v>
      </c>
      <c r="I68" s="1">
        <f t="shared" si="0"/>
        <v>60734566168</v>
      </c>
      <c r="K68" s="1">
        <v>15400554</v>
      </c>
      <c r="M68" s="1">
        <v>250616726568</v>
      </c>
      <c r="O68" s="1">
        <v>180791762557</v>
      </c>
      <c r="Q68" s="1">
        <f t="shared" si="1"/>
        <v>69824964011</v>
      </c>
    </row>
    <row r="69" spans="1:17" ht="21" x14ac:dyDescent="0.25">
      <c r="A69" s="4" t="s">
        <v>21</v>
      </c>
      <c r="C69" s="1">
        <v>112959380</v>
      </c>
      <c r="E69" s="1">
        <v>59181515708</v>
      </c>
      <c r="G69" s="1">
        <v>71959342963</v>
      </c>
      <c r="I69" s="1">
        <f t="shared" si="0"/>
        <v>-12777827255</v>
      </c>
      <c r="K69" s="1">
        <v>112959380</v>
      </c>
      <c r="M69" s="1">
        <v>59181515708</v>
      </c>
      <c r="O69" s="1">
        <v>56043469805</v>
      </c>
      <c r="Q69" s="1">
        <f t="shared" si="1"/>
        <v>3138045903</v>
      </c>
    </row>
    <row r="70" spans="1:17" ht="21" x14ac:dyDescent="0.25">
      <c r="A70" s="4" t="s">
        <v>86</v>
      </c>
      <c r="C70" s="1">
        <v>57791979</v>
      </c>
      <c r="E70" s="1">
        <v>123005554819</v>
      </c>
      <c r="G70" s="1">
        <v>124266498381</v>
      </c>
      <c r="I70" s="1">
        <f t="shared" si="0"/>
        <v>-1260943562</v>
      </c>
      <c r="K70" s="1">
        <v>57791979</v>
      </c>
      <c r="M70" s="1">
        <v>123005554819</v>
      </c>
      <c r="O70" s="1">
        <v>135254938762</v>
      </c>
      <c r="Q70" s="1">
        <f t="shared" si="1"/>
        <v>-12249383943</v>
      </c>
    </row>
    <row r="71" spans="1:17" ht="21" x14ac:dyDescent="0.25">
      <c r="A71" s="4" t="s">
        <v>35</v>
      </c>
      <c r="C71" s="1">
        <v>1866086</v>
      </c>
      <c r="E71" s="1">
        <v>113710511542</v>
      </c>
      <c r="G71" s="1">
        <v>127397566236</v>
      </c>
      <c r="I71" s="1">
        <f t="shared" si="0"/>
        <v>-13687054694</v>
      </c>
      <c r="K71" s="1">
        <v>1866086</v>
      </c>
      <c r="M71" s="1">
        <v>113710511542</v>
      </c>
      <c r="O71" s="1">
        <v>127597970205</v>
      </c>
      <c r="Q71" s="1">
        <f t="shared" si="1"/>
        <v>-13887458663</v>
      </c>
    </row>
    <row r="72" spans="1:17" ht="21" x14ac:dyDescent="0.25">
      <c r="A72" s="4" t="s">
        <v>85</v>
      </c>
      <c r="C72" s="1">
        <v>1414361</v>
      </c>
      <c r="E72" s="1">
        <v>38664441109</v>
      </c>
      <c r="G72" s="1">
        <v>37471527318</v>
      </c>
      <c r="I72" s="1">
        <f t="shared" si="0"/>
        <v>1192913791</v>
      </c>
      <c r="K72" s="1">
        <v>1414361</v>
      </c>
      <c r="M72" s="1">
        <v>38664441109</v>
      </c>
      <c r="O72" s="1">
        <v>26244103403</v>
      </c>
      <c r="Q72" s="1">
        <f t="shared" si="1"/>
        <v>12420337706</v>
      </c>
    </row>
    <row r="73" spans="1:17" ht="21" x14ac:dyDescent="0.25">
      <c r="A73" s="4" t="s">
        <v>19</v>
      </c>
      <c r="C73" s="1">
        <v>6000000</v>
      </c>
      <c r="E73" s="1">
        <v>51201132000</v>
      </c>
      <c r="G73" s="1">
        <v>60369706800</v>
      </c>
      <c r="I73" s="1">
        <f t="shared" ref="I73:I84" si="2">E73-G73</f>
        <v>-9168574800</v>
      </c>
      <c r="K73" s="1">
        <v>6000000</v>
      </c>
      <c r="M73" s="1">
        <v>51201132000</v>
      </c>
      <c r="O73" s="1">
        <v>40429417730</v>
      </c>
      <c r="Q73" s="1">
        <f t="shared" ref="Q73:Q84" si="3">M73-O73</f>
        <v>10771714270</v>
      </c>
    </row>
    <row r="74" spans="1:17" ht="21" x14ac:dyDescent="0.25">
      <c r="A74" s="4" t="s">
        <v>29</v>
      </c>
      <c r="C74" s="1">
        <v>69289354</v>
      </c>
      <c r="E74" s="1">
        <v>327267837117</v>
      </c>
      <c r="G74" s="1">
        <v>356144410980</v>
      </c>
      <c r="I74" s="1">
        <f t="shared" si="2"/>
        <v>-28876573863</v>
      </c>
      <c r="K74" s="1">
        <v>69289354</v>
      </c>
      <c r="M74" s="1">
        <v>327267837117</v>
      </c>
      <c r="O74" s="1">
        <v>276288007988</v>
      </c>
      <c r="Q74" s="1">
        <f t="shared" si="3"/>
        <v>50979829129</v>
      </c>
    </row>
    <row r="75" spans="1:17" ht="21" x14ac:dyDescent="0.25">
      <c r="A75" s="4" t="s">
        <v>94</v>
      </c>
      <c r="C75" s="1">
        <v>572285</v>
      </c>
      <c r="E75" s="1">
        <v>2964235656</v>
      </c>
      <c r="G75" s="1">
        <v>2995285907</v>
      </c>
      <c r="I75" s="1">
        <f t="shared" si="2"/>
        <v>-31050251</v>
      </c>
      <c r="K75" s="1">
        <v>572285</v>
      </c>
      <c r="M75" s="1">
        <v>2964235656</v>
      </c>
      <c r="O75" s="1">
        <v>2995285907</v>
      </c>
      <c r="Q75" s="1">
        <f t="shared" si="3"/>
        <v>-31050251</v>
      </c>
    </row>
    <row r="76" spans="1:17" ht="21" x14ac:dyDescent="0.25">
      <c r="A76" s="4" t="s">
        <v>91</v>
      </c>
      <c r="C76" s="1">
        <v>14281023</v>
      </c>
      <c r="E76" s="1">
        <v>24104242807</v>
      </c>
      <c r="G76" s="1">
        <v>27661071111</v>
      </c>
      <c r="I76" s="1">
        <f t="shared" si="2"/>
        <v>-3556828304</v>
      </c>
      <c r="K76" s="1">
        <v>14281023</v>
      </c>
      <c r="M76" s="1">
        <v>24104242807</v>
      </c>
      <c r="O76" s="1">
        <v>22828886045</v>
      </c>
      <c r="Q76" s="1">
        <f t="shared" si="3"/>
        <v>1275356762</v>
      </c>
    </row>
    <row r="77" spans="1:17" ht="21" x14ac:dyDescent="0.25">
      <c r="A77" s="4" t="s">
        <v>53</v>
      </c>
      <c r="C77" s="1">
        <v>204716570</v>
      </c>
      <c r="E77" s="1">
        <v>96488702684</v>
      </c>
      <c r="G77" s="1">
        <v>115786443220</v>
      </c>
      <c r="I77" s="1">
        <f t="shared" si="2"/>
        <v>-19297740536</v>
      </c>
      <c r="K77" s="1">
        <v>204716570</v>
      </c>
      <c r="M77" s="1">
        <v>96488702684</v>
      </c>
      <c r="O77" s="1">
        <v>115148110659</v>
      </c>
      <c r="Q77" s="1">
        <f t="shared" si="3"/>
        <v>-18659407975</v>
      </c>
    </row>
    <row r="78" spans="1:17" ht="21" x14ac:dyDescent="0.25">
      <c r="A78" s="4" t="s">
        <v>52</v>
      </c>
      <c r="C78" s="1">
        <v>562500</v>
      </c>
      <c r="E78" s="1">
        <v>4113579318</v>
      </c>
      <c r="G78" s="1">
        <v>4950807131</v>
      </c>
      <c r="I78" s="1">
        <f t="shared" si="2"/>
        <v>-837227813</v>
      </c>
      <c r="K78" s="1">
        <v>562500</v>
      </c>
      <c r="M78" s="1">
        <v>4113579318</v>
      </c>
      <c r="O78" s="1">
        <v>5497795968</v>
      </c>
      <c r="Q78" s="1">
        <f t="shared" si="3"/>
        <v>-1384216650</v>
      </c>
    </row>
    <row r="79" spans="1:17" ht="21" x14ac:dyDescent="0.25">
      <c r="A79" s="4" t="s">
        <v>27</v>
      </c>
      <c r="C79" s="1">
        <v>42882613</v>
      </c>
      <c r="E79" s="1">
        <v>471466524848</v>
      </c>
      <c r="G79" s="1">
        <v>493167601353</v>
      </c>
      <c r="I79" s="1">
        <f t="shared" si="2"/>
        <v>-21701076505</v>
      </c>
      <c r="K79" s="1">
        <v>42882613</v>
      </c>
      <c r="M79" s="1">
        <v>471466524848</v>
      </c>
      <c r="O79" s="1">
        <v>386637816266</v>
      </c>
      <c r="Q79" s="1">
        <f t="shared" si="3"/>
        <v>84828708582</v>
      </c>
    </row>
    <row r="80" spans="1:17" ht="21" x14ac:dyDescent="0.25">
      <c r="A80" s="4" t="s">
        <v>63</v>
      </c>
      <c r="C80" s="1">
        <v>22507</v>
      </c>
      <c r="E80" s="1">
        <v>559977176478</v>
      </c>
      <c r="G80" s="1">
        <v>471287668308</v>
      </c>
      <c r="I80" s="1">
        <f t="shared" si="2"/>
        <v>88689508170</v>
      </c>
      <c r="K80" s="1">
        <v>22507</v>
      </c>
      <c r="M80" s="1">
        <v>559977176478</v>
      </c>
      <c r="O80" s="1">
        <v>539995535708</v>
      </c>
      <c r="Q80" s="1">
        <f t="shared" si="3"/>
        <v>19981640770</v>
      </c>
    </row>
    <row r="81" spans="1:17" ht="21" x14ac:dyDescent="0.25">
      <c r="A81" s="4" t="s">
        <v>80</v>
      </c>
      <c r="C81" s="1">
        <v>244672</v>
      </c>
      <c r="E81" s="1">
        <v>5132383690</v>
      </c>
      <c r="G81" s="1">
        <v>25674157257</v>
      </c>
      <c r="I81" s="1">
        <f t="shared" si="2"/>
        <v>-20541773567</v>
      </c>
      <c r="K81" s="1">
        <v>244672</v>
      </c>
      <c r="M81" s="1">
        <v>5132383690</v>
      </c>
      <c r="O81" s="1">
        <v>2826379015</v>
      </c>
      <c r="Q81" s="1">
        <f t="shared" si="3"/>
        <v>2306004675</v>
      </c>
    </row>
    <row r="82" spans="1:17" ht="21" x14ac:dyDescent="0.25">
      <c r="A82" s="4" t="s">
        <v>17</v>
      </c>
      <c r="C82" s="1">
        <v>4744641</v>
      </c>
      <c r="E82" s="1">
        <v>11595717610</v>
      </c>
      <c r="G82" s="1">
        <v>11416814943</v>
      </c>
      <c r="I82" s="1">
        <f t="shared" si="2"/>
        <v>178902667</v>
      </c>
      <c r="K82" s="1">
        <v>4744641</v>
      </c>
      <c r="M82" s="1">
        <v>11595717610</v>
      </c>
      <c r="O82" s="1">
        <v>11845239751</v>
      </c>
      <c r="Q82" s="1">
        <f t="shared" si="3"/>
        <v>-249522141</v>
      </c>
    </row>
    <row r="83" spans="1:17" ht="21" x14ac:dyDescent="0.25">
      <c r="A83" s="4" t="s">
        <v>64</v>
      </c>
      <c r="C83" s="1">
        <v>705600</v>
      </c>
      <c r="E83" s="1">
        <v>1921199833</v>
      </c>
      <c r="G83" s="1">
        <v>2224437761</v>
      </c>
      <c r="I83" s="1">
        <f t="shared" si="2"/>
        <v>-303237928</v>
      </c>
      <c r="K83" s="1">
        <v>705600</v>
      </c>
      <c r="M83" s="1">
        <v>1921199833</v>
      </c>
      <c r="O83" s="1">
        <v>2085808908</v>
      </c>
      <c r="Q83" s="1">
        <f t="shared" si="3"/>
        <v>-164609075</v>
      </c>
    </row>
    <row r="84" spans="1:17" ht="21" x14ac:dyDescent="0.25">
      <c r="A84" s="4" t="s">
        <v>66</v>
      </c>
      <c r="C84" s="1">
        <v>31026735</v>
      </c>
      <c r="E84" s="1">
        <v>29247553421</v>
      </c>
      <c r="G84" s="1">
        <v>29432274811</v>
      </c>
      <c r="I84" s="1">
        <f t="shared" si="2"/>
        <v>-184721390</v>
      </c>
      <c r="K84" s="1">
        <v>31026735</v>
      </c>
      <c r="M84" s="1">
        <v>29247553421</v>
      </c>
      <c r="O84" s="1">
        <v>34635260630</v>
      </c>
      <c r="Q84" s="1">
        <f t="shared" si="3"/>
        <v>-5387707209</v>
      </c>
    </row>
    <row r="85" spans="1:17" s="5" customFormat="1" ht="26.25" x14ac:dyDescent="0.25">
      <c r="A85" s="5" t="s">
        <v>96</v>
      </c>
      <c r="C85" s="5" t="s">
        <v>96</v>
      </c>
      <c r="E85" s="6">
        <f>SUM(E8:E84)</f>
        <v>12167197665692</v>
      </c>
      <c r="G85" s="6">
        <f>SUM(G8:G84)</f>
        <v>12972835090038</v>
      </c>
      <c r="I85" s="6">
        <f>SUM(I8:I84)</f>
        <v>-805637424346</v>
      </c>
      <c r="K85" s="5" t="s">
        <v>96</v>
      </c>
      <c r="M85" s="6">
        <f>SUM(M8:M84)</f>
        <v>12167197665692</v>
      </c>
      <c r="O85" s="6">
        <f>SUM(O8:O84)</f>
        <v>12102362751177</v>
      </c>
      <c r="Q85" s="6">
        <f>SUM(Q8:Q84)</f>
        <v>64834914515</v>
      </c>
    </row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4"/>
  <sheetViews>
    <sheetView rightToLeft="1" tabSelected="1" workbookViewId="0">
      <selection activeCell="G98" sqref="G98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19" style="1" customWidth="1"/>
    <col min="4" max="4" width="1" style="1" customWidth="1"/>
    <col min="5" max="5" width="25.42578125" style="1" bestFit="1" customWidth="1"/>
    <col min="6" max="6" width="1" style="1" customWidth="1"/>
    <col min="7" max="7" width="26.5703125" style="1" bestFit="1" customWidth="1"/>
    <col min="8" max="8" width="1" style="1" customWidth="1"/>
    <col min="9" max="9" width="18" style="1" customWidth="1"/>
    <col min="10" max="10" width="1" style="1" customWidth="1"/>
    <col min="11" max="11" width="22" style="1" customWidth="1"/>
    <col min="12" max="12" width="1" style="1" customWidth="1"/>
    <col min="13" max="13" width="19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18" style="1" customWidth="1"/>
    <col min="20" max="20" width="1" style="1" customWidth="1"/>
    <col min="21" max="21" width="24.85546875" style="1" bestFit="1" customWidth="1"/>
    <col min="22" max="22" width="1" style="1" customWidth="1"/>
    <col min="23" max="23" width="25.85546875" style="1" bestFit="1" customWidth="1"/>
    <col min="24" max="24" width="1" style="1" customWidth="1"/>
    <col min="25" max="25" width="34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</row>
    <row r="3" spans="1:25" ht="26.25" x14ac:dyDescent="0.25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</row>
    <row r="4" spans="1:25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2</v>
      </c>
      <c r="R4" s="2" t="s">
        <v>2</v>
      </c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</row>
    <row r="5" spans="1:25" ht="26.25" customHeight="1" x14ac:dyDescent="0.25">
      <c r="A5" s="11" t="s">
        <v>173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28.5" x14ac:dyDescent="0.25">
      <c r="A6" s="11" t="s">
        <v>174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27" thickBot="1" x14ac:dyDescent="0.3">
      <c r="A7" s="3" t="s">
        <v>3</v>
      </c>
      <c r="C7" s="3" t="s">
        <v>134</v>
      </c>
      <c r="D7" s="3" t="s">
        <v>4</v>
      </c>
      <c r="E7" s="3" t="s">
        <v>4</v>
      </c>
      <c r="F7" s="3" t="s">
        <v>4</v>
      </c>
      <c r="G7" s="3" t="s">
        <v>4</v>
      </c>
      <c r="I7" s="3" t="s">
        <v>5</v>
      </c>
      <c r="J7" s="3" t="s">
        <v>5</v>
      </c>
      <c r="K7" s="3" t="s">
        <v>5</v>
      </c>
      <c r="L7" s="3" t="s">
        <v>5</v>
      </c>
      <c r="M7" s="3" t="s">
        <v>5</v>
      </c>
      <c r="N7" s="3" t="s">
        <v>5</v>
      </c>
      <c r="O7" s="3" t="s">
        <v>5</v>
      </c>
      <c r="Q7" s="3" t="s">
        <v>6</v>
      </c>
      <c r="R7" s="3" t="s">
        <v>6</v>
      </c>
      <c r="S7" s="3" t="s">
        <v>6</v>
      </c>
      <c r="T7" s="3" t="s">
        <v>6</v>
      </c>
      <c r="U7" s="3" t="s">
        <v>6</v>
      </c>
      <c r="V7" s="3" t="s">
        <v>6</v>
      </c>
      <c r="W7" s="3" t="s">
        <v>6</v>
      </c>
      <c r="X7" s="3" t="s">
        <v>6</v>
      </c>
      <c r="Y7" s="3" t="s">
        <v>6</v>
      </c>
    </row>
    <row r="8" spans="1:25" ht="26.25" x14ac:dyDescent="0.25">
      <c r="A8" s="3" t="s">
        <v>3</v>
      </c>
      <c r="C8" s="3" t="s">
        <v>7</v>
      </c>
      <c r="E8" s="3" t="s">
        <v>8</v>
      </c>
      <c r="G8" s="3" t="s">
        <v>9</v>
      </c>
      <c r="I8" s="3" t="s">
        <v>10</v>
      </c>
      <c r="J8" s="3" t="s">
        <v>10</v>
      </c>
      <c r="K8" s="3" t="s">
        <v>10</v>
      </c>
      <c r="M8" s="3" t="s">
        <v>11</v>
      </c>
      <c r="N8" s="3" t="s">
        <v>11</v>
      </c>
      <c r="O8" s="3" t="s">
        <v>11</v>
      </c>
      <c r="Q8" s="3" t="s">
        <v>7</v>
      </c>
      <c r="S8" s="3" t="s">
        <v>12</v>
      </c>
      <c r="U8" s="3" t="s">
        <v>8</v>
      </c>
      <c r="W8" s="3" t="s">
        <v>9</v>
      </c>
      <c r="Y8" s="3" t="s">
        <v>13</v>
      </c>
    </row>
    <row r="9" spans="1:25" ht="26.25" x14ac:dyDescent="0.25">
      <c r="A9" s="3" t="s">
        <v>3</v>
      </c>
      <c r="C9" s="3" t="s">
        <v>7</v>
      </c>
      <c r="E9" s="3" t="s">
        <v>8</v>
      </c>
      <c r="G9" s="3" t="s">
        <v>9</v>
      </c>
      <c r="I9" s="3" t="s">
        <v>7</v>
      </c>
      <c r="K9" s="3" t="s">
        <v>8</v>
      </c>
      <c r="M9" s="3" t="s">
        <v>7</v>
      </c>
      <c r="O9" s="3" t="s">
        <v>14</v>
      </c>
      <c r="Q9" s="3" t="s">
        <v>7</v>
      </c>
      <c r="S9" s="3" t="s">
        <v>12</v>
      </c>
      <c r="U9" s="3" t="s">
        <v>8</v>
      </c>
      <c r="W9" s="3" t="s">
        <v>9</v>
      </c>
      <c r="Y9" s="3" t="s">
        <v>13</v>
      </c>
    </row>
    <row r="10" spans="1:25" ht="21" x14ac:dyDescent="0.25">
      <c r="A10" s="4" t="s">
        <v>15</v>
      </c>
      <c r="C10" s="1">
        <v>6085087</v>
      </c>
      <c r="E10" s="1">
        <v>31362127314</v>
      </c>
      <c r="G10" s="1">
        <v>65331693182</v>
      </c>
      <c r="I10" s="1">
        <v>0</v>
      </c>
      <c r="K10" s="1">
        <v>0</v>
      </c>
      <c r="M10" s="1">
        <v>0</v>
      </c>
      <c r="O10" s="1">
        <v>0</v>
      </c>
      <c r="Q10" s="1">
        <f>C10+I10+M10</f>
        <v>6085087</v>
      </c>
      <c r="S10" s="1">
        <v>15090</v>
      </c>
      <c r="U10" s="1">
        <v>31362127314</v>
      </c>
      <c r="W10" s="1">
        <v>91114163597</v>
      </c>
      <c r="Y10" s="7">
        <v>6.8660287037694209E-3</v>
      </c>
    </row>
    <row r="11" spans="1:25" ht="21" x14ac:dyDescent="0.25">
      <c r="A11" s="4" t="s">
        <v>16</v>
      </c>
      <c r="C11" s="1">
        <v>7355314</v>
      </c>
      <c r="E11" s="1">
        <v>41332679381</v>
      </c>
      <c r="G11" s="1">
        <v>74371281138</v>
      </c>
      <c r="I11" s="1">
        <v>0</v>
      </c>
      <c r="K11" s="1">
        <v>0</v>
      </c>
      <c r="M11" s="1">
        <v>0</v>
      </c>
      <c r="O11" s="1">
        <v>0</v>
      </c>
      <c r="Q11" s="1">
        <f t="shared" ref="Q11:Q74" si="0">C11+I11+M11</f>
        <v>7355314</v>
      </c>
      <c r="S11" s="1">
        <v>11540</v>
      </c>
      <c r="U11" s="1">
        <v>41332679381</v>
      </c>
      <c r="W11" s="1">
        <v>84224198659</v>
      </c>
      <c r="Y11" s="7">
        <v>6.3468262530778745E-3</v>
      </c>
    </row>
    <row r="12" spans="1:25" ht="21" x14ac:dyDescent="0.25">
      <c r="A12" s="4" t="s">
        <v>17</v>
      </c>
      <c r="C12" s="1">
        <v>4744641</v>
      </c>
      <c r="E12" s="1">
        <v>11765188274</v>
      </c>
      <c r="G12" s="1">
        <v>11416814943</v>
      </c>
      <c r="I12" s="1">
        <v>0</v>
      </c>
      <c r="K12" s="1">
        <v>0</v>
      </c>
      <c r="M12" s="1">
        <v>0</v>
      </c>
      <c r="O12" s="1">
        <v>0</v>
      </c>
      <c r="Q12" s="1">
        <f t="shared" si="0"/>
        <v>4744641</v>
      </c>
      <c r="S12" s="1">
        <v>2463</v>
      </c>
      <c r="U12" s="1">
        <v>11765188274</v>
      </c>
      <c r="W12" s="1">
        <v>11595717610</v>
      </c>
      <c r="Y12" s="7">
        <v>8.7381068769077719E-4</v>
      </c>
    </row>
    <row r="13" spans="1:25" ht="21" x14ac:dyDescent="0.25">
      <c r="A13" s="4" t="s">
        <v>18</v>
      </c>
      <c r="C13" s="1">
        <v>390788232</v>
      </c>
      <c r="E13" s="1">
        <v>158764187530</v>
      </c>
      <c r="G13" s="1">
        <v>223354044845</v>
      </c>
      <c r="I13" s="1">
        <v>0</v>
      </c>
      <c r="K13" s="1">
        <v>0</v>
      </c>
      <c r="M13" s="1">
        <v>0</v>
      </c>
      <c r="O13" s="1">
        <v>0</v>
      </c>
      <c r="Q13" s="1">
        <f t="shared" si="0"/>
        <v>390788232</v>
      </c>
      <c r="S13" s="1">
        <v>504</v>
      </c>
      <c r="U13" s="1">
        <v>158764187530</v>
      </c>
      <c r="W13" s="1">
        <v>195434789239</v>
      </c>
      <c r="Y13" s="7">
        <v>1.4727247879541341E-2</v>
      </c>
    </row>
    <row r="14" spans="1:25" ht="21" x14ac:dyDescent="0.25">
      <c r="A14" s="4" t="s">
        <v>19</v>
      </c>
      <c r="C14" s="1">
        <v>6000000</v>
      </c>
      <c r="E14" s="1">
        <v>40429417730</v>
      </c>
      <c r="G14" s="1">
        <v>60369706800</v>
      </c>
      <c r="I14" s="1">
        <v>0</v>
      </c>
      <c r="K14" s="1">
        <v>0</v>
      </c>
      <c r="M14" s="1">
        <v>0</v>
      </c>
      <c r="O14" s="1">
        <v>0</v>
      </c>
      <c r="Q14" s="1">
        <f t="shared" si="0"/>
        <v>6000000</v>
      </c>
      <c r="S14" s="1">
        <v>8600</v>
      </c>
      <c r="U14" s="1">
        <v>40429417730</v>
      </c>
      <c r="W14" s="1">
        <v>51201132000</v>
      </c>
      <c r="Y14" s="7">
        <v>3.858329244313691E-3</v>
      </c>
    </row>
    <row r="15" spans="1:25" ht="21" x14ac:dyDescent="0.25">
      <c r="A15" s="4" t="s">
        <v>20</v>
      </c>
      <c r="C15" s="1">
        <v>26211899</v>
      </c>
      <c r="E15" s="1">
        <v>30456184224</v>
      </c>
      <c r="G15" s="1">
        <v>93555383832</v>
      </c>
      <c r="I15" s="1">
        <v>5915121</v>
      </c>
      <c r="K15" s="1">
        <v>0</v>
      </c>
      <c r="M15" s="1">
        <v>0</v>
      </c>
      <c r="O15" s="1">
        <v>0</v>
      </c>
      <c r="Q15" s="1">
        <f t="shared" si="0"/>
        <v>32127020</v>
      </c>
      <c r="S15" s="1">
        <v>2785</v>
      </c>
      <c r="U15" s="1">
        <v>30456184224</v>
      </c>
      <c r="W15" s="1">
        <v>88782118607</v>
      </c>
      <c r="Y15" s="7">
        <v>6.6902943589902423E-3</v>
      </c>
    </row>
    <row r="16" spans="1:25" ht="21" x14ac:dyDescent="0.25">
      <c r="A16" s="4" t="s">
        <v>21</v>
      </c>
      <c r="C16" s="1">
        <v>112959380</v>
      </c>
      <c r="E16" s="1">
        <v>48667481452</v>
      </c>
      <c r="G16" s="1">
        <v>71959342963</v>
      </c>
      <c r="I16" s="1">
        <v>0</v>
      </c>
      <c r="K16" s="1">
        <v>0</v>
      </c>
      <c r="M16" s="1">
        <v>0</v>
      </c>
      <c r="O16" s="1">
        <v>0</v>
      </c>
      <c r="Q16" s="1">
        <f t="shared" si="0"/>
        <v>112959380</v>
      </c>
      <c r="S16" s="1">
        <v>528</v>
      </c>
      <c r="U16" s="1">
        <v>48667481452</v>
      </c>
      <c r="W16" s="1">
        <v>59181515708</v>
      </c>
      <c r="Y16" s="7">
        <v>4.4597016483734478E-3</v>
      </c>
    </row>
    <row r="17" spans="1:25" ht="21" x14ac:dyDescent="0.25">
      <c r="A17" s="4" t="s">
        <v>22</v>
      </c>
      <c r="C17" s="1">
        <v>20001423</v>
      </c>
      <c r="E17" s="1">
        <v>43889758854</v>
      </c>
      <c r="G17" s="1">
        <v>54499345753</v>
      </c>
      <c r="I17" s="1">
        <v>0</v>
      </c>
      <c r="K17" s="1">
        <v>0</v>
      </c>
      <c r="M17" s="1">
        <v>0</v>
      </c>
      <c r="O17" s="1">
        <v>0</v>
      </c>
      <c r="Q17" s="1">
        <f t="shared" si="0"/>
        <v>20001423</v>
      </c>
      <c r="S17" s="1">
        <v>2393</v>
      </c>
      <c r="U17" s="1">
        <v>43889758854</v>
      </c>
      <c r="W17" s="1">
        <v>47493421117</v>
      </c>
      <c r="Y17" s="7">
        <v>3.5789297706977749E-3</v>
      </c>
    </row>
    <row r="18" spans="1:25" ht="21" x14ac:dyDescent="0.25">
      <c r="A18" s="4" t="s">
        <v>23</v>
      </c>
      <c r="C18" s="1">
        <v>178845003</v>
      </c>
      <c r="E18" s="1">
        <v>105298083497</v>
      </c>
      <c r="G18" s="1">
        <v>123336459133</v>
      </c>
      <c r="I18" s="1">
        <v>0</v>
      </c>
      <c r="K18" s="1">
        <v>0</v>
      </c>
      <c r="M18" s="1">
        <v>0</v>
      </c>
      <c r="O18" s="1">
        <v>0</v>
      </c>
      <c r="Q18" s="1">
        <f t="shared" si="0"/>
        <v>178845003</v>
      </c>
      <c r="S18" s="1">
        <v>641</v>
      </c>
      <c r="U18" s="1">
        <v>105298083497</v>
      </c>
      <c r="W18" s="1">
        <v>113753482452</v>
      </c>
      <c r="Y18" s="7">
        <v>8.5720446178236039E-3</v>
      </c>
    </row>
    <row r="19" spans="1:25" ht="21" x14ac:dyDescent="0.25">
      <c r="A19" s="4" t="s">
        <v>24</v>
      </c>
      <c r="C19" s="1">
        <v>484731750</v>
      </c>
      <c r="E19" s="1">
        <v>328256381579</v>
      </c>
      <c r="G19" s="1">
        <v>637785809757</v>
      </c>
      <c r="I19" s="1">
        <v>0</v>
      </c>
      <c r="K19" s="1">
        <v>0</v>
      </c>
      <c r="M19" s="1">
        <v>-60000000</v>
      </c>
      <c r="O19" s="1">
        <v>76682625600</v>
      </c>
      <c r="Q19" s="1">
        <f t="shared" si="0"/>
        <v>424731750</v>
      </c>
      <c r="S19" s="1">
        <v>1118</v>
      </c>
      <c r="U19" s="1">
        <v>287624871659</v>
      </c>
      <c r="W19" s="1">
        <v>471179505254</v>
      </c>
      <c r="Y19" s="7">
        <v>3.5506356860289037E-2</v>
      </c>
    </row>
    <row r="20" spans="1:25" ht="21" x14ac:dyDescent="0.25">
      <c r="A20" s="4" t="s">
        <v>25</v>
      </c>
      <c r="C20" s="1">
        <v>7183253</v>
      </c>
      <c r="E20" s="1">
        <v>38332753506</v>
      </c>
      <c r="G20" s="1">
        <v>23799478631</v>
      </c>
      <c r="I20" s="1">
        <v>0</v>
      </c>
      <c r="K20" s="1">
        <v>0</v>
      </c>
      <c r="M20" s="1">
        <v>0</v>
      </c>
      <c r="O20" s="1">
        <v>0</v>
      </c>
      <c r="Q20" s="1">
        <f t="shared" si="0"/>
        <v>7183253</v>
      </c>
      <c r="S20" s="1">
        <v>3160</v>
      </c>
      <c r="U20" s="1">
        <v>38332753506</v>
      </c>
      <c r="W20" s="1">
        <v>22523615596</v>
      </c>
      <c r="Y20" s="7">
        <v>1.697296941437286E-3</v>
      </c>
    </row>
    <row r="21" spans="1:25" ht="21" x14ac:dyDescent="0.25">
      <c r="A21" s="4" t="s">
        <v>26</v>
      </c>
      <c r="C21" s="1">
        <v>72423483</v>
      </c>
      <c r="E21" s="1">
        <v>193951893657</v>
      </c>
      <c r="G21" s="1">
        <v>658271029204</v>
      </c>
      <c r="I21" s="1">
        <v>0</v>
      </c>
      <c r="K21" s="1">
        <v>0</v>
      </c>
      <c r="M21" s="1">
        <v>-7205797</v>
      </c>
      <c r="O21" s="1">
        <v>73073983365</v>
      </c>
      <c r="Q21" s="1">
        <f t="shared" si="0"/>
        <v>65217686</v>
      </c>
      <c r="S21" s="1">
        <v>9420</v>
      </c>
      <c r="U21" s="1">
        <v>174654589587</v>
      </c>
      <c r="W21" s="1">
        <v>609601671966</v>
      </c>
      <c r="Y21" s="7">
        <v>4.5937342915171084E-2</v>
      </c>
    </row>
    <row r="22" spans="1:25" ht="21" x14ac:dyDescent="0.25">
      <c r="A22" s="4" t="s">
        <v>27</v>
      </c>
      <c r="C22" s="1">
        <v>42882613</v>
      </c>
      <c r="E22" s="1">
        <v>134627079398</v>
      </c>
      <c r="G22" s="1">
        <v>493167601354</v>
      </c>
      <c r="I22" s="1">
        <v>0</v>
      </c>
      <c r="K22" s="1">
        <v>0</v>
      </c>
      <c r="M22" s="1">
        <v>0</v>
      </c>
      <c r="O22" s="1">
        <v>0</v>
      </c>
      <c r="Q22" s="1">
        <f t="shared" si="0"/>
        <v>42882613</v>
      </c>
      <c r="S22" s="1">
        <v>11080</v>
      </c>
      <c r="U22" s="1">
        <v>134627079398</v>
      </c>
      <c r="W22" s="1">
        <v>471466524849</v>
      </c>
      <c r="Y22" s="7">
        <v>3.552798560273715E-2</v>
      </c>
    </row>
    <row r="23" spans="1:25" ht="21" x14ac:dyDescent="0.25">
      <c r="A23" s="4" t="s">
        <v>28</v>
      </c>
      <c r="C23" s="1">
        <v>1707323</v>
      </c>
      <c r="E23" s="1">
        <v>27736871256</v>
      </c>
      <c r="G23" s="1">
        <v>73829984636</v>
      </c>
      <c r="I23" s="1">
        <v>0</v>
      </c>
      <c r="K23" s="1">
        <v>0</v>
      </c>
      <c r="M23" s="1">
        <v>0</v>
      </c>
      <c r="O23" s="1">
        <v>0</v>
      </c>
      <c r="Q23" s="1">
        <f t="shared" si="0"/>
        <v>1707323</v>
      </c>
      <c r="S23" s="1">
        <v>38960</v>
      </c>
      <c r="U23" s="1">
        <v>27736871256</v>
      </c>
      <c r="W23" s="1">
        <v>66003125319</v>
      </c>
      <c r="Y23" s="7">
        <v>4.9737530926933244E-3</v>
      </c>
    </row>
    <row r="24" spans="1:25" ht="21" x14ac:dyDescent="0.25">
      <c r="A24" s="4" t="s">
        <v>29</v>
      </c>
      <c r="C24" s="1">
        <v>69289354</v>
      </c>
      <c r="E24" s="1">
        <v>162855528918</v>
      </c>
      <c r="G24" s="1">
        <v>356144410981</v>
      </c>
      <c r="I24" s="1">
        <v>0</v>
      </c>
      <c r="K24" s="1">
        <v>0</v>
      </c>
      <c r="M24" s="1">
        <v>0</v>
      </c>
      <c r="O24" s="1">
        <v>0</v>
      </c>
      <c r="Q24" s="1">
        <f t="shared" si="0"/>
        <v>69289354</v>
      </c>
      <c r="S24" s="1">
        <v>4760</v>
      </c>
      <c r="U24" s="1">
        <v>162855528918</v>
      </c>
      <c r="W24" s="1">
        <v>327267837117</v>
      </c>
      <c r="Y24" s="7">
        <v>2.4661702141113028E-2</v>
      </c>
    </row>
    <row r="25" spans="1:25" ht="21" x14ac:dyDescent="0.25">
      <c r="A25" s="4" t="s">
        <v>30</v>
      </c>
      <c r="C25" s="1">
        <v>1384913</v>
      </c>
      <c r="E25" s="1">
        <v>42330290047</v>
      </c>
      <c r="G25" s="1">
        <v>41775911724</v>
      </c>
      <c r="I25" s="1">
        <v>0</v>
      </c>
      <c r="K25" s="1">
        <v>0</v>
      </c>
      <c r="M25" s="1">
        <v>0</v>
      </c>
      <c r="O25" s="1">
        <v>0</v>
      </c>
      <c r="Q25" s="1">
        <f t="shared" si="0"/>
        <v>1384913</v>
      </c>
      <c r="S25" s="1">
        <v>25880</v>
      </c>
      <c r="U25" s="1">
        <v>42330290047</v>
      </c>
      <c r="W25" s="1">
        <v>35564493271</v>
      </c>
      <c r="Y25" s="7">
        <v>2.6800095835126611E-3</v>
      </c>
    </row>
    <row r="26" spans="1:25" ht="21" x14ac:dyDescent="0.25">
      <c r="A26" s="4" t="s">
        <v>31</v>
      </c>
      <c r="C26" s="1">
        <v>41854857</v>
      </c>
      <c r="E26" s="1">
        <v>110243825121</v>
      </c>
      <c r="G26" s="1">
        <v>113463563386</v>
      </c>
      <c r="I26" s="1">
        <v>0</v>
      </c>
      <c r="K26" s="1">
        <v>0</v>
      </c>
      <c r="M26" s="1">
        <v>-1</v>
      </c>
      <c r="O26" s="1">
        <v>1</v>
      </c>
      <c r="Q26" s="1">
        <f t="shared" si="0"/>
        <v>41854856</v>
      </c>
      <c r="S26" s="1">
        <v>1883</v>
      </c>
      <c r="U26" s="1">
        <v>110243822487</v>
      </c>
      <c r="W26" s="1">
        <v>78203471725</v>
      </c>
      <c r="Y26" s="7">
        <v>5.8931263856319884E-3</v>
      </c>
    </row>
    <row r="27" spans="1:25" ht="21" x14ac:dyDescent="0.25">
      <c r="A27" s="4" t="s">
        <v>32</v>
      </c>
      <c r="C27" s="1">
        <v>31923622</v>
      </c>
      <c r="E27" s="1">
        <v>176408488233</v>
      </c>
      <c r="G27" s="1">
        <v>409264933033</v>
      </c>
      <c r="I27" s="1">
        <v>0</v>
      </c>
      <c r="K27" s="1">
        <v>0</v>
      </c>
      <c r="M27" s="1">
        <v>0</v>
      </c>
      <c r="O27" s="1">
        <v>0</v>
      </c>
      <c r="Q27" s="1">
        <f t="shared" si="0"/>
        <v>31923622</v>
      </c>
      <c r="S27" s="1">
        <v>10470</v>
      </c>
      <c r="U27" s="1">
        <v>176408488233</v>
      </c>
      <c r="W27" s="1">
        <v>331656644648</v>
      </c>
      <c r="Y27" s="7">
        <v>2.4992426556434969E-2</v>
      </c>
    </row>
    <row r="28" spans="1:25" ht="21" x14ac:dyDescent="0.25">
      <c r="A28" s="4" t="s">
        <v>33</v>
      </c>
      <c r="C28" s="1">
        <v>2687392</v>
      </c>
      <c r="E28" s="1">
        <v>133316782407</v>
      </c>
      <c r="G28" s="1">
        <v>104664774549</v>
      </c>
      <c r="I28" s="1">
        <v>0</v>
      </c>
      <c r="K28" s="1">
        <v>0</v>
      </c>
      <c r="M28" s="1">
        <v>0</v>
      </c>
      <c r="O28" s="1">
        <v>0</v>
      </c>
      <c r="Q28" s="1">
        <f t="shared" si="0"/>
        <v>2687392</v>
      </c>
      <c r="S28" s="1">
        <v>35900</v>
      </c>
      <c r="U28" s="1">
        <v>133316782407</v>
      </c>
      <c r="W28" s="1">
        <v>95731602708</v>
      </c>
      <c r="Y28" s="7">
        <v>7.2139819551898998E-3</v>
      </c>
    </row>
    <row r="29" spans="1:25" ht="21" x14ac:dyDescent="0.25">
      <c r="A29" s="4" t="s">
        <v>34</v>
      </c>
      <c r="C29" s="1">
        <v>256243</v>
      </c>
      <c r="E29" s="1">
        <v>46914600634</v>
      </c>
      <c r="G29" s="1">
        <v>38731767264</v>
      </c>
      <c r="I29" s="1">
        <v>0</v>
      </c>
      <c r="K29" s="1">
        <v>0</v>
      </c>
      <c r="M29" s="1">
        <v>0</v>
      </c>
      <c r="O29" s="1">
        <v>0</v>
      </c>
      <c r="Q29" s="1">
        <f t="shared" si="0"/>
        <v>256243</v>
      </c>
      <c r="S29" s="1">
        <v>172900</v>
      </c>
      <c r="U29" s="1">
        <v>46914600634</v>
      </c>
      <c r="W29" s="1">
        <v>43961941574</v>
      </c>
      <c r="Y29" s="7">
        <v>3.3128104435615614E-3</v>
      </c>
    </row>
    <row r="30" spans="1:25" ht="21" x14ac:dyDescent="0.25">
      <c r="A30" s="4" t="s">
        <v>35</v>
      </c>
      <c r="C30" s="1">
        <v>3366086</v>
      </c>
      <c r="E30" s="1">
        <v>108600583649</v>
      </c>
      <c r="G30" s="1">
        <v>229963554787</v>
      </c>
      <c r="I30" s="1">
        <v>0</v>
      </c>
      <c r="K30" s="1">
        <v>0</v>
      </c>
      <c r="M30" s="1">
        <v>-1500000</v>
      </c>
      <c r="O30" s="1">
        <v>113699258382</v>
      </c>
      <c r="Q30" s="1">
        <f t="shared" si="0"/>
        <v>1866086</v>
      </c>
      <c r="S30" s="1">
        <v>61410</v>
      </c>
      <c r="U30" s="1">
        <v>60205838099</v>
      </c>
      <c r="W30" s="1">
        <v>113710511542</v>
      </c>
      <c r="Y30" s="7">
        <v>8.5688064878793723E-3</v>
      </c>
    </row>
    <row r="31" spans="1:25" ht="21" x14ac:dyDescent="0.25">
      <c r="A31" s="4" t="s">
        <v>36</v>
      </c>
      <c r="C31" s="1">
        <v>5798944</v>
      </c>
      <c r="E31" s="1">
        <v>148980646964</v>
      </c>
      <c r="G31" s="1">
        <v>337479030253</v>
      </c>
      <c r="I31" s="1">
        <v>0</v>
      </c>
      <c r="K31" s="1">
        <v>0</v>
      </c>
      <c r="M31" s="1">
        <v>0</v>
      </c>
      <c r="O31" s="1">
        <v>0</v>
      </c>
      <c r="Q31" s="1">
        <f t="shared" si="0"/>
        <v>5798944</v>
      </c>
      <c r="S31" s="1">
        <v>48110</v>
      </c>
      <c r="U31" s="1">
        <v>148980646964</v>
      </c>
      <c r="W31" s="1">
        <v>276830624816</v>
      </c>
      <c r="Y31" s="7">
        <v>2.0860939079417311E-2</v>
      </c>
    </row>
    <row r="32" spans="1:25" ht="21" x14ac:dyDescent="0.25">
      <c r="A32" s="4" t="s">
        <v>37</v>
      </c>
      <c r="C32" s="1">
        <v>6020228</v>
      </c>
      <c r="E32" s="1">
        <v>36333759255</v>
      </c>
      <c r="G32" s="1">
        <v>60513496288</v>
      </c>
      <c r="I32" s="1">
        <v>0</v>
      </c>
      <c r="K32" s="1">
        <v>0</v>
      </c>
      <c r="M32" s="1">
        <v>0</v>
      </c>
      <c r="O32" s="1">
        <v>0</v>
      </c>
      <c r="Q32" s="1">
        <f t="shared" si="0"/>
        <v>6020228</v>
      </c>
      <c r="S32" s="1">
        <v>12730</v>
      </c>
      <c r="U32" s="1">
        <v>36333759255</v>
      </c>
      <c r="W32" s="1">
        <v>76045094546</v>
      </c>
      <c r="Y32" s="7">
        <v>5.7304790092029875E-3</v>
      </c>
    </row>
    <row r="33" spans="1:25" ht="21" x14ac:dyDescent="0.25">
      <c r="A33" s="4" t="s">
        <v>38</v>
      </c>
      <c r="C33" s="1">
        <v>7711280</v>
      </c>
      <c r="E33" s="1">
        <v>33039676355</v>
      </c>
      <c r="G33" s="1">
        <v>69859763585</v>
      </c>
      <c r="I33" s="1">
        <v>0</v>
      </c>
      <c r="K33" s="1">
        <v>0</v>
      </c>
      <c r="M33" s="1">
        <v>0</v>
      </c>
      <c r="O33" s="1">
        <v>0</v>
      </c>
      <c r="Q33" s="1">
        <f t="shared" si="0"/>
        <v>7711280</v>
      </c>
      <c r="S33" s="1">
        <v>7370</v>
      </c>
      <c r="U33" s="1">
        <v>33039676355</v>
      </c>
      <c r="W33" s="1">
        <v>56392821207</v>
      </c>
      <c r="Y33" s="7">
        <v>4.2495558737318815E-3</v>
      </c>
    </row>
    <row r="34" spans="1:25" ht="21" x14ac:dyDescent="0.25">
      <c r="A34" s="4" t="s">
        <v>39</v>
      </c>
      <c r="C34" s="1">
        <v>35446063</v>
      </c>
      <c r="E34" s="1">
        <v>59887123354</v>
      </c>
      <c r="G34" s="1">
        <v>89794281774</v>
      </c>
      <c r="I34" s="1">
        <v>0</v>
      </c>
      <c r="K34" s="1">
        <v>0</v>
      </c>
      <c r="M34" s="1">
        <v>0</v>
      </c>
      <c r="O34" s="1">
        <v>0</v>
      </c>
      <c r="Q34" s="1">
        <f t="shared" si="0"/>
        <v>35446063</v>
      </c>
      <c r="S34" s="1">
        <v>2320</v>
      </c>
      <c r="U34" s="1">
        <v>59887123354</v>
      </c>
      <c r="W34" s="1">
        <v>81599190645</v>
      </c>
      <c r="Y34" s="7">
        <v>6.1490152908715307E-3</v>
      </c>
    </row>
    <row r="35" spans="1:25" ht="21" x14ac:dyDescent="0.25">
      <c r="A35" s="4" t="s">
        <v>40</v>
      </c>
      <c r="C35" s="1">
        <v>100163262</v>
      </c>
      <c r="E35" s="1">
        <v>208136906728</v>
      </c>
      <c r="G35" s="1">
        <v>221339302966</v>
      </c>
      <c r="I35" s="1">
        <v>3439230</v>
      </c>
      <c r="K35" s="1">
        <v>0</v>
      </c>
      <c r="M35" s="1">
        <v>0</v>
      </c>
      <c r="O35" s="1">
        <v>0</v>
      </c>
      <c r="Q35" s="1">
        <f t="shared" si="0"/>
        <v>103602492</v>
      </c>
      <c r="S35" s="1">
        <v>1986</v>
      </c>
      <c r="U35" s="1">
        <v>215032562878</v>
      </c>
      <c r="W35" s="1">
        <v>204164066447</v>
      </c>
      <c r="Y35" s="7">
        <v>1.5385054147054086E-2</v>
      </c>
    </row>
    <row r="36" spans="1:25" ht="21" x14ac:dyDescent="0.25">
      <c r="A36" s="4" t="s">
        <v>41</v>
      </c>
      <c r="C36" s="1">
        <v>15663950</v>
      </c>
      <c r="E36" s="1">
        <v>73281921062</v>
      </c>
      <c r="G36" s="1">
        <v>56731466983</v>
      </c>
      <c r="I36" s="1">
        <v>0</v>
      </c>
      <c r="K36" s="1">
        <v>0</v>
      </c>
      <c r="M36" s="1">
        <v>0</v>
      </c>
      <c r="O36" s="1">
        <v>0</v>
      </c>
      <c r="Q36" s="1">
        <f t="shared" si="0"/>
        <v>15663950</v>
      </c>
      <c r="S36" s="1">
        <v>3230</v>
      </c>
      <c r="U36" s="1">
        <v>73281921062</v>
      </c>
      <c r="W36" s="1">
        <v>50203462563</v>
      </c>
      <c r="Y36" s="7">
        <v>3.783148540009437E-3</v>
      </c>
    </row>
    <row r="37" spans="1:25" ht="21" x14ac:dyDescent="0.25">
      <c r="A37" s="4" t="s">
        <v>42</v>
      </c>
      <c r="C37" s="1">
        <v>225012</v>
      </c>
      <c r="E37" s="1">
        <v>9571918431</v>
      </c>
      <c r="G37" s="1">
        <v>12503268805</v>
      </c>
      <c r="I37" s="1">
        <v>0</v>
      </c>
      <c r="K37" s="1">
        <v>0</v>
      </c>
      <c r="M37" s="1">
        <v>0</v>
      </c>
      <c r="O37" s="1">
        <v>0</v>
      </c>
      <c r="Q37" s="1">
        <f t="shared" si="0"/>
        <v>225012</v>
      </c>
      <c r="S37" s="1">
        <v>52170</v>
      </c>
      <c r="U37" s="1">
        <v>9571918431</v>
      </c>
      <c r="W37" s="1">
        <v>11648134528</v>
      </c>
      <c r="Y37" s="7">
        <v>8.7776063410243451E-4</v>
      </c>
    </row>
    <row r="38" spans="1:25" ht="21" x14ac:dyDescent="0.25">
      <c r="A38" s="4" t="s">
        <v>43</v>
      </c>
      <c r="C38" s="1">
        <v>3439230</v>
      </c>
      <c r="E38" s="1">
        <v>3456426150</v>
      </c>
      <c r="G38" s="1">
        <v>3586689634</v>
      </c>
      <c r="I38" s="1">
        <v>0</v>
      </c>
      <c r="K38" s="1">
        <v>0</v>
      </c>
      <c r="M38" s="1">
        <v>-3439230</v>
      </c>
      <c r="O38" s="1">
        <v>0</v>
      </c>
      <c r="Q38" s="1">
        <f t="shared" si="0"/>
        <v>0</v>
      </c>
      <c r="S38" s="1">
        <v>0</v>
      </c>
      <c r="U38" s="1">
        <v>0</v>
      </c>
      <c r="W38" s="1">
        <v>0</v>
      </c>
      <c r="Y38" s="7">
        <v>0</v>
      </c>
    </row>
    <row r="39" spans="1:25" ht="21" x14ac:dyDescent="0.25">
      <c r="A39" s="4" t="s">
        <v>44</v>
      </c>
      <c r="C39" s="1">
        <v>3870296</v>
      </c>
      <c r="E39" s="1">
        <v>23090185936</v>
      </c>
      <c r="G39" s="1">
        <v>45009237332</v>
      </c>
      <c r="I39" s="1">
        <v>0</v>
      </c>
      <c r="K39" s="1">
        <v>0</v>
      </c>
      <c r="M39" s="1">
        <v>-3870296</v>
      </c>
      <c r="O39" s="1">
        <v>0</v>
      </c>
      <c r="Q39" s="1">
        <f t="shared" si="0"/>
        <v>0</v>
      </c>
      <c r="S39" s="1">
        <v>0</v>
      </c>
      <c r="U39" s="1">
        <v>0</v>
      </c>
      <c r="W39" s="1">
        <v>0</v>
      </c>
      <c r="Y39" s="7">
        <v>0</v>
      </c>
    </row>
    <row r="40" spans="1:25" ht="21" x14ac:dyDescent="0.25">
      <c r="A40" s="4" t="s">
        <v>45</v>
      </c>
      <c r="C40" s="1">
        <v>5470385</v>
      </c>
      <c r="E40" s="1">
        <v>12521711265</v>
      </c>
      <c r="G40" s="1">
        <v>5471523715</v>
      </c>
      <c r="I40" s="1">
        <v>0</v>
      </c>
      <c r="K40" s="1">
        <v>0</v>
      </c>
      <c r="M40" s="1">
        <v>-5470385</v>
      </c>
      <c r="O40" s="1">
        <v>0</v>
      </c>
      <c r="Q40" s="1">
        <f t="shared" si="0"/>
        <v>0</v>
      </c>
      <c r="S40" s="1">
        <v>0</v>
      </c>
      <c r="U40" s="1">
        <v>0</v>
      </c>
      <c r="W40" s="1">
        <v>0</v>
      </c>
      <c r="Y40" s="7">
        <v>0</v>
      </c>
    </row>
    <row r="41" spans="1:25" ht="21" x14ac:dyDescent="0.25">
      <c r="A41" s="4" t="s">
        <v>46</v>
      </c>
      <c r="C41" s="1">
        <v>4269028</v>
      </c>
      <c r="E41" s="1">
        <v>9498587300</v>
      </c>
      <c r="G41" s="1">
        <v>5930439779</v>
      </c>
      <c r="I41" s="1">
        <v>0</v>
      </c>
      <c r="K41" s="1">
        <v>0</v>
      </c>
      <c r="M41" s="1">
        <v>-4269028</v>
      </c>
      <c r="O41" s="1">
        <v>0</v>
      </c>
      <c r="Q41" s="1">
        <f t="shared" si="0"/>
        <v>0</v>
      </c>
      <c r="S41" s="1">
        <v>0</v>
      </c>
      <c r="U41" s="1">
        <v>0</v>
      </c>
      <c r="W41" s="1">
        <v>0</v>
      </c>
      <c r="Y41" s="7">
        <v>0</v>
      </c>
    </row>
    <row r="42" spans="1:25" ht="21" x14ac:dyDescent="0.25">
      <c r="A42" s="4" t="s">
        <v>47</v>
      </c>
      <c r="C42" s="1">
        <v>1840989</v>
      </c>
      <c r="E42" s="1">
        <v>31643194626</v>
      </c>
      <c r="G42" s="1">
        <v>123397513372</v>
      </c>
      <c r="I42" s="1">
        <v>0</v>
      </c>
      <c r="K42" s="1">
        <v>0</v>
      </c>
      <c r="M42" s="1">
        <v>-600000</v>
      </c>
      <c r="O42" s="1">
        <v>39668965633</v>
      </c>
      <c r="Q42" s="1">
        <f t="shared" si="0"/>
        <v>1240989</v>
      </c>
      <c r="S42" s="1">
        <v>69050</v>
      </c>
      <c r="U42" s="1">
        <v>21330304784</v>
      </c>
      <c r="W42" s="1">
        <v>85027904505</v>
      </c>
      <c r="Y42" s="7">
        <v>6.4073905735981254E-3</v>
      </c>
    </row>
    <row r="43" spans="1:25" ht="21" x14ac:dyDescent="0.25">
      <c r="A43" s="4" t="s">
        <v>48</v>
      </c>
      <c r="C43" s="1">
        <v>31297279</v>
      </c>
      <c r="E43" s="1">
        <v>92767131404</v>
      </c>
      <c r="G43" s="1">
        <v>67296945689</v>
      </c>
      <c r="I43" s="1">
        <v>0</v>
      </c>
      <c r="K43" s="1">
        <v>0</v>
      </c>
      <c r="M43" s="1">
        <v>0</v>
      </c>
      <c r="O43" s="1">
        <v>0</v>
      </c>
      <c r="Q43" s="1">
        <f t="shared" si="0"/>
        <v>31297279</v>
      </c>
      <c r="S43" s="1">
        <v>2257</v>
      </c>
      <c r="U43" s="1">
        <v>92767131404</v>
      </c>
      <c r="W43" s="1">
        <v>70091927282</v>
      </c>
      <c r="Y43" s="7">
        <v>5.2818701903397224E-3</v>
      </c>
    </row>
    <row r="44" spans="1:25" ht="21" x14ac:dyDescent="0.25">
      <c r="A44" s="4" t="s">
        <v>49</v>
      </c>
      <c r="C44" s="1">
        <v>585000</v>
      </c>
      <c r="E44" s="1">
        <v>4399687093</v>
      </c>
      <c r="G44" s="1">
        <v>3831734948</v>
      </c>
      <c r="I44" s="1">
        <v>0</v>
      </c>
      <c r="K44" s="1">
        <v>0</v>
      </c>
      <c r="M44" s="1">
        <v>0</v>
      </c>
      <c r="O44" s="1">
        <v>0</v>
      </c>
      <c r="Q44" s="1">
        <f t="shared" si="0"/>
        <v>585000</v>
      </c>
      <c r="S44" s="1">
        <v>6187</v>
      </c>
      <c r="U44" s="1">
        <v>4399687093</v>
      </c>
      <c r="W44" s="1">
        <v>3591417077</v>
      </c>
      <c r="Y44" s="7">
        <v>2.7063599954619551E-4</v>
      </c>
    </row>
    <row r="45" spans="1:25" ht="21" x14ac:dyDescent="0.25">
      <c r="A45" s="4" t="s">
        <v>50</v>
      </c>
      <c r="C45" s="1">
        <v>19871364</v>
      </c>
      <c r="E45" s="1">
        <v>128548369066</v>
      </c>
      <c r="G45" s="1">
        <v>96419838362</v>
      </c>
      <c r="I45" s="1">
        <v>0</v>
      </c>
      <c r="K45" s="1">
        <v>0</v>
      </c>
      <c r="M45" s="1">
        <v>0</v>
      </c>
      <c r="O45" s="1">
        <v>0</v>
      </c>
      <c r="Q45" s="1">
        <f t="shared" si="0"/>
        <v>19871364</v>
      </c>
      <c r="S45" s="1">
        <v>4755</v>
      </c>
      <c r="U45" s="1">
        <v>128548369066</v>
      </c>
      <c r="W45" s="1">
        <v>93757940984</v>
      </c>
      <c r="Y45" s="7">
        <v>7.0652540569846062E-3</v>
      </c>
    </row>
    <row r="46" spans="1:25" ht="21" x14ac:dyDescent="0.25">
      <c r="A46" s="4" t="s">
        <v>51</v>
      </c>
      <c r="C46" s="1">
        <v>9283517</v>
      </c>
      <c r="E46" s="1">
        <v>135769114281</v>
      </c>
      <c r="G46" s="1">
        <v>237479054562</v>
      </c>
      <c r="I46" s="1">
        <v>0</v>
      </c>
      <c r="K46" s="1">
        <v>0</v>
      </c>
      <c r="M46" s="1">
        <v>0</v>
      </c>
      <c r="O46" s="1">
        <v>0</v>
      </c>
      <c r="Q46" s="1">
        <f t="shared" si="0"/>
        <v>9283517</v>
      </c>
      <c r="S46" s="1">
        <v>26920</v>
      </c>
      <c r="U46" s="1">
        <v>135769114281</v>
      </c>
      <c r="W46" s="1">
        <v>247980455734</v>
      </c>
      <c r="Y46" s="7">
        <v>1.8686896304884997E-2</v>
      </c>
    </row>
    <row r="47" spans="1:25" ht="21" x14ac:dyDescent="0.25">
      <c r="A47" s="4" t="s">
        <v>52</v>
      </c>
      <c r="C47" s="1">
        <v>562500</v>
      </c>
      <c r="E47" s="1">
        <v>4923529005</v>
      </c>
      <c r="G47" s="1">
        <v>4950807131</v>
      </c>
      <c r="I47" s="1">
        <v>0</v>
      </c>
      <c r="K47" s="1">
        <v>0</v>
      </c>
      <c r="M47" s="1">
        <v>0</v>
      </c>
      <c r="O47" s="1">
        <v>0</v>
      </c>
      <c r="Q47" s="1">
        <f t="shared" si="0"/>
        <v>562500</v>
      </c>
      <c r="S47" s="1">
        <v>7370</v>
      </c>
      <c r="U47" s="1">
        <v>4923529005</v>
      </c>
      <c r="W47" s="1">
        <v>4113579319</v>
      </c>
      <c r="Y47" s="7">
        <v>3.0998422818662874E-4</v>
      </c>
    </row>
    <row r="48" spans="1:25" ht="21" x14ac:dyDescent="0.25">
      <c r="A48" s="4" t="s">
        <v>53</v>
      </c>
      <c r="C48" s="1">
        <v>204716570</v>
      </c>
      <c r="E48" s="1">
        <v>76796098186</v>
      </c>
      <c r="G48" s="1">
        <v>115786443221</v>
      </c>
      <c r="I48" s="1">
        <v>0</v>
      </c>
      <c r="K48" s="1">
        <v>0</v>
      </c>
      <c r="M48" s="1">
        <v>0</v>
      </c>
      <c r="O48" s="1">
        <v>0</v>
      </c>
      <c r="Q48" s="1">
        <f t="shared" si="0"/>
        <v>204716570</v>
      </c>
      <c r="S48" s="1">
        <v>475</v>
      </c>
      <c r="U48" s="1">
        <v>76796098186</v>
      </c>
      <c r="W48" s="1">
        <v>96488702684</v>
      </c>
      <c r="Y48" s="7">
        <v>7.2710342285316294E-3</v>
      </c>
    </row>
    <row r="49" spans="1:25" ht="21" x14ac:dyDescent="0.25">
      <c r="A49" s="4" t="s">
        <v>54</v>
      </c>
      <c r="C49" s="1">
        <v>203879146</v>
      </c>
      <c r="E49" s="1">
        <v>258532058885</v>
      </c>
      <c r="G49" s="1">
        <v>414519175253</v>
      </c>
      <c r="I49" s="1">
        <v>0</v>
      </c>
      <c r="K49" s="1">
        <v>0</v>
      </c>
      <c r="M49" s="1">
        <v>0</v>
      </c>
      <c r="O49" s="1">
        <v>0</v>
      </c>
      <c r="Q49" s="1">
        <f t="shared" si="0"/>
        <v>203879146</v>
      </c>
      <c r="S49" s="1">
        <v>2178</v>
      </c>
      <c r="U49" s="1">
        <v>258532058885</v>
      </c>
      <c r="W49" s="1">
        <v>440616282919</v>
      </c>
      <c r="Y49" s="7">
        <v>3.3203224684703707E-2</v>
      </c>
    </row>
    <row r="50" spans="1:25" ht="21" x14ac:dyDescent="0.25">
      <c r="A50" s="4" t="s">
        <v>55</v>
      </c>
      <c r="C50" s="1">
        <v>3499012</v>
      </c>
      <c r="E50" s="1">
        <v>102848243085</v>
      </c>
      <c r="G50" s="1">
        <v>215400686094</v>
      </c>
      <c r="I50" s="1">
        <v>0</v>
      </c>
      <c r="K50" s="1">
        <v>0</v>
      </c>
      <c r="M50" s="1">
        <v>-1700000</v>
      </c>
      <c r="O50" s="1">
        <v>126110302042</v>
      </c>
      <c r="Q50" s="1">
        <f t="shared" si="0"/>
        <v>1799012</v>
      </c>
      <c r="S50" s="1">
        <v>69340</v>
      </c>
      <c r="U50" s="1">
        <v>52879276633</v>
      </c>
      <c r="W50" s="1">
        <v>123779224886</v>
      </c>
      <c r="Y50" s="7">
        <v>9.3275477428142566E-3</v>
      </c>
    </row>
    <row r="51" spans="1:25" ht="21" x14ac:dyDescent="0.25">
      <c r="A51" s="4" t="s">
        <v>56</v>
      </c>
      <c r="C51" s="1">
        <v>11530258</v>
      </c>
      <c r="E51" s="1">
        <v>80329330811</v>
      </c>
      <c r="G51" s="1">
        <v>162921678465</v>
      </c>
      <c r="I51" s="1">
        <v>3870296</v>
      </c>
      <c r="K51" s="1">
        <v>0</v>
      </c>
      <c r="M51" s="1">
        <v>0</v>
      </c>
      <c r="O51" s="1">
        <v>0</v>
      </c>
      <c r="Q51" s="1">
        <f t="shared" si="0"/>
        <v>15400554</v>
      </c>
      <c r="S51" s="1">
        <v>16400</v>
      </c>
      <c r="U51" s="1">
        <v>107289812747</v>
      </c>
      <c r="W51" s="1">
        <v>250616726568</v>
      </c>
      <c r="Y51" s="7">
        <v>1.8885555991837884E-2</v>
      </c>
    </row>
    <row r="52" spans="1:25" ht="21" x14ac:dyDescent="0.25">
      <c r="A52" s="4" t="s">
        <v>57</v>
      </c>
      <c r="C52" s="1">
        <v>6573421</v>
      </c>
      <c r="E52" s="1">
        <v>111404422978</v>
      </c>
      <c r="G52" s="1">
        <v>110884343746</v>
      </c>
      <c r="I52" s="1">
        <v>0</v>
      </c>
      <c r="K52" s="1">
        <v>0</v>
      </c>
      <c r="M52" s="1">
        <v>0</v>
      </c>
      <c r="O52" s="1">
        <v>0</v>
      </c>
      <c r="Q52" s="1">
        <f t="shared" si="0"/>
        <v>6573421</v>
      </c>
      <c r="S52" s="1">
        <v>14930</v>
      </c>
      <c r="U52" s="1">
        <v>111404422978</v>
      </c>
      <c r="W52" s="1">
        <v>97382544243</v>
      </c>
      <c r="Y52" s="7">
        <v>7.3383908453125372E-3</v>
      </c>
    </row>
    <row r="53" spans="1:25" ht="21" x14ac:dyDescent="0.25">
      <c r="A53" s="4" t="s">
        <v>58</v>
      </c>
      <c r="C53" s="1">
        <v>32826348</v>
      </c>
      <c r="E53" s="1">
        <v>289993889400</v>
      </c>
      <c r="G53" s="1">
        <v>489566182959</v>
      </c>
      <c r="I53" s="1">
        <v>0</v>
      </c>
      <c r="K53" s="1">
        <v>0</v>
      </c>
      <c r="M53" s="1">
        <v>0</v>
      </c>
      <c r="O53" s="1">
        <v>0</v>
      </c>
      <c r="Q53" s="1">
        <f t="shared" si="0"/>
        <v>32826348</v>
      </c>
      <c r="S53" s="1">
        <v>13710</v>
      </c>
      <c r="U53" s="1">
        <v>289993889400</v>
      </c>
      <c r="W53" s="1">
        <v>446570350524</v>
      </c>
      <c r="Y53" s="7">
        <v>3.3651901349957755E-2</v>
      </c>
    </row>
    <row r="54" spans="1:25" ht="21" x14ac:dyDescent="0.25">
      <c r="A54" s="4" t="s">
        <v>59</v>
      </c>
      <c r="C54" s="1">
        <v>1308354</v>
      </c>
      <c r="E54" s="1">
        <v>39222028013</v>
      </c>
      <c r="G54" s="1">
        <v>87929823889</v>
      </c>
      <c r="I54" s="1">
        <v>0</v>
      </c>
      <c r="K54" s="1">
        <v>0</v>
      </c>
      <c r="M54" s="1">
        <v>0</v>
      </c>
      <c r="O54" s="1">
        <v>0</v>
      </c>
      <c r="Q54" s="1">
        <f t="shared" si="0"/>
        <v>1308354</v>
      </c>
      <c r="S54" s="1">
        <v>63450</v>
      </c>
      <c r="U54" s="1">
        <v>39222028013</v>
      </c>
      <c r="W54" s="1">
        <v>82373354876</v>
      </c>
      <c r="Y54" s="7">
        <v>6.20735346379257E-3</v>
      </c>
    </row>
    <row r="55" spans="1:25" ht="21" x14ac:dyDescent="0.25">
      <c r="A55" s="4" t="s">
        <v>60</v>
      </c>
      <c r="C55" s="1">
        <v>6633055</v>
      </c>
      <c r="E55" s="1">
        <v>49669176253</v>
      </c>
      <c r="G55" s="1">
        <v>190674209616</v>
      </c>
      <c r="I55" s="1">
        <v>0</v>
      </c>
      <c r="K55" s="1">
        <v>0</v>
      </c>
      <c r="M55" s="1">
        <v>-4000000</v>
      </c>
      <c r="O55" s="1">
        <v>100338342717</v>
      </c>
      <c r="Q55" s="1">
        <f t="shared" si="0"/>
        <v>2633055</v>
      </c>
      <c r="S55" s="1">
        <v>26350</v>
      </c>
      <c r="U55" s="1">
        <v>19716657384</v>
      </c>
      <c r="W55" s="1">
        <v>68844684126</v>
      </c>
      <c r="Y55" s="7">
        <v>5.1878825272629586E-3</v>
      </c>
    </row>
    <row r="56" spans="1:25" ht="21" x14ac:dyDescent="0.25">
      <c r="A56" s="4" t="s">
        <v>61</v>
      </c>
      <c r="C56" s="1">
        <v>2841742</v>
      </c>
      <c r="E56" s="1">
        <v>21841905261</v>
      </c>
      <c r="G56" s="1">
        <v>39251272654</v>
      </c>
      <c r="I56" s="1">
        <v>0</v>
      </c>
      <c r="K56" s="1">
        <v>0</v>
      </c>
      <c r="M56" s="1">
        <v>0</v>
      </c>
      <c r="O56" s="1">
        <v>0</v>
      </c>
      <c r="Q56" s="1">
        <f t="shared" si="0"/>
        <v>2841742</v>
      </c>
      <c r="S56" s="1">
        <v>11880</v>
      </c>
      <c r="U56" s="1">
        <v>21841905261</v>
      </c>
      <c r="W56" s="1">
        <v>33498930972</v>
      </c>
      <c r="Y56" s="7">
        <v>2.5243563955287796E-3</v>
      </c>
    </row>
    <row r="57" spans="1:25" ht="21" x14ac:dyDescent="0.25">
      <c r="A57" s="4" t="s">
        <v>62</v>
      </c>
      <c r="C57" s="1">
        <v>17500322</v>
      </c>
      <c r="E57" s="1">
        <v>83082486098</v>
      </c>
      <c r="G57" s="1">
        <v>90992833237</v>
      </c>
      <c r="I57" s="1">
        <v>0</v>
      </c>
      <c r="K57" s="1">
        <v>0</v>
      </c>
      <c r="M57" s="1">
        <v>0</v>
      </c>
      <c r="O57" s="1">
        <v>0</v>
      </c>
      <c r="Q57" s="1">
        <f t="shared" si="0"/>
        <v>17500322</v>
      </c>
      <c r="S57" s="1">
        <v>5570</v>
      </c>
      <c r="U57" s="1">
        <v>83082486098</v>
      </c>
      <c r="W57" s="1">
        <v>96723297926</v>
      </c>
      <c r="Y57" s="7">
        <v>7.2887124642937893E-3</v>
      </c>
    </row>
    <row r="58" spans="1:25" ht="21" x14ac:dyDescent="0.25">
      <c r="A58" s="4" t="s">
        <v>63</v>
      </c>
      <c r="C58" s="1">
        <v>22507</v>
      </c>
      <c r="E58" s="1">
        <v>539995535708</v>
      </c>
      <c r="G58" s="1">
        <v>471287668308</v>
      </c>
      <c r="I58" s="1">
        <v>0</v>
      </c>
      <c r="K58" s="1">
        <v>0</v>
      </c>
      <c r="M58" s="1">
        <v>0</v>
      </c>
      <c r="O58" s="1">
        <v>0</v>
      </c>
      <c r="Q58" s="1">
        <f t="shared" si="0"/>
        <v>22507</v>
      </c>
      <c r="S58" s="1">
        <v>24939990</v>
      </c>
      <c r="U58" s="1">
        <v>539995535708</v>
      </c>
      <c r="W58" s="1">
        <v>559977176478</v>
      </c>
      <c r="Y58" s="7">
        <v>4.2197823207371199E-2</v>
      </c>
    </row>
    <row r="59" spans="1:25" ht="21" x14ac:dyDescent="0.25">
      <c r="A59" s="4" t="s">
        <v>64</v>
      </c>
      <c r="C59" s="1">
        <v>705600</v>
      </c>
      <c r="E59" s="1">
        <v>1271704059</v>
      </c>
      <c r="G59" s="1">
        <v>2365792361</v>
      </c>
      <c r="I59" s="1">
        <v>0</v>
      </c>
      <c r="K59" s="1">
        <v>0</v>
      </c>
      <c r="M59" s="1">
        <v>0</v>
      </c>
      <c r="O59" s="1">
        <v>0</v>
      </c>
      <c r="Q59" s="1">
        <f t="shared" si="0"/>
        <v>705600</v>
      </c>
      <c r="S59" s="1">
        <v>2744</v>
      </c>
      <c r="U59" s="1">
        <v>1130349460</v>
      </c>
      <c r="W59" s="1">
        <v>1921199834</v>
      </c>
      <c r="Y59" s="7">
        <v>1.4477456286889924E-4</v>
      </c>
    </row>
    <row r="60" spans="1:25" ht="21" x14ac:dyDescent="0.25">
      <c r="A60" s="4" t="s">
        <v>65</v>
      </c>
      <c r="C60" s="1">
        <v>85199111</v>
      </c>
      <c r="E60" s="1">
        <v>668373120789</v>
      </c>
      <c r="G60" s="1">
        <v>1061828954712</v>
      </c>
      <c r="I60" s="1">
        <v>0</v>
      </c>
      <c r="K60" s="1">
        <v>0</v>
      </c>
      <c r="M60" s="1">
        <v>0</v>
      </c>
      <c r="O60" s="1">
        <v>0</v>
      </c>
      <c r="Q60" s="1">
        <f t="shared" si="0"/>
        <v>85199111</v>
      </c>
      <c r="S60" s="1">
        <v>10400</v>
      </c>
      <c r="U60" s="1">
        <v>668373120789</v>
      </c>
      <c r="W60" s="1">
        <v>879221427468</v>
      </c>
      <c r="Y60" s="7">
        <v>6.6254897368812335E-2</v>
      </c>
    </row>
    <row r="61" spans="1:25" ht="21" x14ac:dyDescent="0.25">
      <c r="A61" s="4" t="s">
        <v>66</v>
      </c>
      <c r="C61" s="1">
        <v>31026735</v>
      </c>
      <c r="E61" s="1">
        <v>100643220059</v>
      </c>
      <c r="G61" s="1">
        <v>29432274812</v>
      </c>
      <c r="I61" s="1">
        <v>0</v>
      </c>
      <c r="K61" s="1">
        <v>0</v>
      </c>
      <c r="M61" s="1">
        <v>0</v>
      </c>
      <c r="O61" s="1">
        <v>0</v>
      </c>
      <c r="Q61" s="1">
        <f t="shared" si="0"/>
        <v>31026735</v>
      </c>
      <c r="S61" s="1">
        <v>950</v>
      </c>
      <c r="U61" s="1">
        <v>100643220059</v>
      </c>
      <c r="W61" s="1">
        <v>29247553422</v>
      </c>
      <c r="Y61" s="7">
        <v>2.2039881987907916E-3</v>
      </c>
    </row>
    <row r="62" spans="1:25" ht="21" x14ac:dyDescent="0.25">
      <c r="A62" s="4" t="s">
        <v>67</v>
      </c>
      <c r="C62" s="1">
        <v>3324243</v>
      </c>
      <c r="E62" s="1">
        <v>33332344241</v>
      </c>
      <c r="G62" s="1">
        <v>37939883012</v>
      </c>
      <c r="I62" s="1">
        <v>0</v>
      </c>
      <c r="K62" s="1">
        <v>0</v>
      </c>
      <c r="M62" s="1">
        <v>0</v>
      </c>
      <c r="O62" s="1">
        <v>0</v>
      </c>
      <c r="Q62" s="1">
        <f t="shared" si="0"/>
        <v>3324243</v>
      </c>
      <c r="S62" s="1">
        <v>11502</v>
      </c>
      <c r="U62" s="1">
        <v>33332344241</v>
      </c>
      <c r="W62" s="1">
        <v>37939883012</v>
      </c>
      <c r="Y62" s="7">
        <v>2.8590102295207027E-3</v>
      </c>
    </row>
    <row r="63" spans="1:25" ht="21" x14ac:dyDescent="0.25">
      <c r="A63" s="4" t="s">
        <v>68</v>
      </c>
      <c r="C63" s="1">
        <v>705566</v>
      </c>
      <c r="E63" s="1">
        <v>12630115558</v>
      </c>
      <c r="G63" s="1">
        <v>6139982019</v>
      </c>
      <c r="I63" s="1">
        <v>0</v>
      </c>
      <c r="K63" s="1">
        <v>0</v>
      </c>
      <c r="M63" s="1">
        <v>0</v>
      </c>
      <c r="O63" s="1">
        <v>0</v>
      </c>
      <c r="Q63" s="1">
        <f t="shared" si="0"/>
        <v>705566</v>
      </c>
      <c r="S63" s="1">
        <v>9500</v>
      </c>
      <c r="U63" s="1">
        <v>12630115558</v>
      </c>
      <c r="W63" s="1">
        <v>6651063761</v>
      </c>
      <c r="Y63" s="7">
        <v>5.0119973548360818E-4</v>
      </c>
    </row>
    <row r="64" spans="1:25" ht="21" x14ac:dyDescent="0.25">
      <c r="A64" s="4" t="s">
        <v>69</v>
      </c>
      <c r="C64" s="1">
        <v>45407658</v>
      </c>
      <c r="E64" s="1">
        <v>114310314878</v>
      </c>
      <c r="G64" s="1">
        <v>81101982247</v>
      </c>
      <c r="I64" s="1">
        <v>0</v>
      </c>
      <c r="K64" s="1">
        <v>0</v>
      </c>
      <c r="M64" s="1">
        <v>0</v>
      </c>
      <c r="O64" s="1">
        <v>0</v>
      </c>
      <c r="Q64" s="1">
        <f t="shared" si="0"/>
        <v>45407658</v>
      </c>
      <c r="S64" s="1">
        <v>1800</v>
      </c>
      <c r="U64" s="1">
        <v>114310314878</v>
      </c>
      <c r="W64" s="1">
        <v>81101982247</v>
      </c>
      <c r="Y64" s="7">
        <v>6.1115474922587626E-3</v>
      </c>
    </row>
    <row r="65" spans="1:25" ht="21" x14ac:dyDescent="0.25">
      <c r="A65" s="4" t="s">
        <v>70</v>
      </c>
      <c r="C65" s="1">
        <v>3330224</v>
      </c>
      <c r="E65" s="1">
        <v>21793459707</v>
      </c>
      <c r="G65" s="1">
        <v>13845776934</v>
      </c>
      <c r="I65" s="1">
        <v>0</v>
      </c>
      <c r="K65" s="1">
        <v>0</v>
      </c>
      <c r="M65" s="1">
        <v>0</v>
      </c>
      <c r="O65" s="1">
        <v>0</v>
      </c>
      <c r="Q65" s="1">
        <f t="shared" si="0"/>
        <v>3330224</v>
      </c>
      <c r="S65" s="1">
        <v>4070</v>
      </c>
      <c r="U65" s="1">
        <v>21793459707</v>
      </c>
      <c r="W65" s="1">
        <v>13449239170</v>
      </c>
      <c r="Y65" s="7">
        <v>1.0134852644152516E-3</v>
      </c>
    </row>
    <row r="66" spans="1:25" ht="21" x14ac:dyDescent="0.25">
      <c r="A66" s="4" t="s">
        <v>71</v>
      </c>
      <c r="C66" s="1">
        <v>23556184</v>
      </c>
      <c r="E66" s="1">
        <v>56559655476</v>
      </c>
      <c r="G66" s="1">
        <v>49225843433</v>
      </c>
      <c r="I66" s="1">
        <v>0</v>
      </c>
      <c r="K66" s="1">
        <v>0</v>
      </c>
      <c r="M66" s="1">
        <v>0</v>
      </c>
      <c r="O66" s="1">
        <v>0</v>
      </c>
      <c r="Q66" s="1">
        <f t="shared" si="0"/>
        <v>23556184</v>
      </c>
      <c r="S66" s="1">
        <v>2098</v>
      </c>
      <c r="U66" s="1">
        <v>56559655476</v>
      </c>
      <c r="W66" s="1">
        <v>49038850676</v>
      </c>
      <c r="Y66" s="7">
        <v>3.6953876658575246E-3</v>
      </c>
    </row>
    <row r="67" spans="1:25" ht="21" x14ac:dyDescent="0.25">
      <c r="A67" s="4" t="s">
        <v>72</v>
      </c>
      <c r="C67" s="1">
        <v>217605410</v>
      </c>
      <c r="E67" s="1">
        <v>522581075161</v>
      </c>
      <c r="G67" s="1">
        <v>507203879104</v>
      </c>
      <c r="I67" s="1">
        <v>0</v>
      </c>
      <c r="K67" s="1">
        <v>0</v>
      </c>
      <c r="M67" s="1">
        <v>0</v>
      </c>
      <c r="O67" s="1">
        <v>0</v>
      </c>
      <c r="Q67" s="1">
        <f t="shared" si="0"/>
        <v>217605410</v>
      </c>
      <c r="S67" s="1">
        <v>2349</v>
      </c>
      <c r="U67" s="1">
        <v>522581075161</v>
      </c>
      <c r="W67" s="1">
        <v>507203879104</v>
      </c>
      <c r="Y67" s="7">
        <v>3.8221021355080764E-2</v>
      </c>
    </row>
    <row r="68" spans="1:25" ht="21" x14ac:dyDescent="0.25">
      <c r="A68" s="4" t="s">
        <v>73</v>
      </c>
      <c r="C68" s="1">
        <v>176171</v>
      </c>
      <c r="E68" s="1">
        <v>1026981515</v>
      </c>
      <c r="G68" s="1">
        <v>773705511</v>
      </c>
      <c r="I68" s="1">
        <v>0</v>
      </c>
      <c r="K68" s="1">
        <v>0</v>
      </c>
      <c r="M68" s="1">
        <v>0</v>
      </c>
      <c r="O68" s="1">
        <v>0</v>
      </c>
      <c r="Q68" s="1">
        <f t="shared" si="0"/>
        <v>176171</v>
      </c>
      <c r="S68" s="1">
        <v>4130</v>
      </c>
      <c r="U68" s="1">
        <v>1026981515</v>
      </c>
      <c r="W68" s="1">
        <v>721961988</v>
      </c>
      <c r="Y68" s="7">
        <v>5.4404403628873871E-5</v>
      </c>
    </row>
    <row r="69" spans="1:25" ht="21" x14ac:dyDescent="0.25">
      <c r="A69" s="4" t="s">
        <v>74</v>
      </c>
      <c r="C69" s="1">
        <v>11961079</v>
      </c>
      <c r="E69" s="1">
        <v>37536452184</v>
      </c>
      <c r="G69" s="1">
        <v>45539894400</v>
      </c>
      <c r="I69" s="1">
        <v>0</v>
      </c>
      <c r="K69" s="1">
        <v>0</v>
      </c>
      <c r="M69" s="1">
        <v>0</v>
      </c>
      <c r="O69" s="1">
        <v>0</v>
      </c>
      <c r="Q69" s="1">
        <f t="shared" si="0"/>
        <v>11961079</v>
      </c>
      <c r="S69" s="1">
        <v>4200</v>
      </c>
      <c r="U69" s="1">
        <v>37536452184</v>
      </c>
      <c r="W69" s="1">
        <v>49848203409</v>
      </c>
      <c r="Y69" s="7">
        <v>3.75637751504092E-3</v>
      </c>
    </row>
    <row r="70" spans="1:25" ht="21" x14ac:dyDescent="0.25">
      <c r="A70" s="4" t="s">
        <v>75</v>
      </c>
      <c r="C70" s="1">
        <v>28335987</v>
      </c>
      <c r="E70" s="1">
        <v>101083907354</v>
      </c>
      <c r="G70" s="1">
        <v>139741240608</v>
      </c>
      <c r="I70" s="1">
        <v>0</v>
      </c>
      <c r="K70" s="1">
        <v>0</v>
      </c>
      <c r="M70" s="1">
        <v>-4000000</v>
      </c>
      <c r="O70" s="1">
        <v>21710867713</v>
      </c>
      <c r="Q70" s="1">
        <f t="shared" si="0"/>
        <v>24335987</v>
      </c>
      <c r="S70" s="1">
        <v>5310</v>
      </c>
      <c r="U70" s="1">
        <v>86814574534</v>
      </c>
      <c r="W70" s="1">
        <v>128225188747</v>
      </c>
      <c r="Y70" s="7">
        <v>9.662579249228179E-3</v>
      </c>
    </row>
    <row r="71" spans="1:25" ht="21" x14ac:dyDescent="0.25">
      <c r="A71" s="4" t="s">
        <v>76</v>
      </c>
      <c r="C71" s="1">
        <v>9437116</v>
      </c>
      <c r="E71" s="1">
        <v>114403005468</v>
      </c>
      <c r="G71" s="1">
        <v>166494890919</v>
      </c>
      <c r="I71" s="1">
        <v>0</v>
      </c>
      <c r="K71" s="1">
        <v>0</v>
      </c>
      <c r="M71" s="1">
        <v>0</v>
      </c>
      <c r="O71" s="1">
        <v>0</v>
      </c>
      <c r="Q71" s="1">
        <f t="shared" si="0"/>
        <v>9437116</v>
      </c>
      <c r="S71" s="1">
        <v>20760</v>
      </c>
      <c r="U71" s="1">
        <v>114403005468</v>
      </c>
      <c r="W71" s="1">
        <v>194400108857</v>
      </c>
      <c r="Y71" s="7">
        <v>1.4649278166364136E-2</v>
      </c>
    </row>
    <row r="72" spans="1:25" ht="21" x14ac:dyDescent="0.25">
      <c r="A72" s="4" t="s">
        <v>77</v>
      </c>
      <c r="C72" s="1">
        <v>27515474</v>
      </c>
      <c r="E72" s="1">
        <v>120537525065</v>
      </c>
      <c r="G72" s="1">
        <v>167912093224</v>
      </c>
      <c r="I72" s="1">
        <v>0</v>
      </c>
      <c r="K72" s="1">
        <v>0</v>
      </c>
      <c r="M72" s="1">
        <v>0</v>
      </c>
      <c r="O72" s="1">
        <v>0</v>
      </c>
      <c r="Q72" s="1">
        <f t="shared" si="0"/>
        <v>27515474</v>
      </c>
      <c r="S72" s="1">
        <v>4900</v>
      </c>
      <c r="U72" s="1">
        <v>120537525065</v>
      </c>
      <c r="W72" s="1">
        <v>133783618991</v>
      </c>
      <c r="Y72" s="7">
        <v>1.0081442136144486E-2</v>
      </c>
    </row>
    <row r="73" spans="1:25" ht="21" x14ac:dyDescent="0.25">
      <c r="A73" s="4" t="s">
        <v>78</v>
      </c>
      <c r="C73" s="1">
        <v>20343276</v>
      </c>
      <c r="E73" s="1">
        <v>397031398955</v>
      </c>
      <c r="G73" s="1">
        <v>584385350695</v>
      </c>
      <c r="I73" s="1">
        <v>0</v>
      </c>
      <c r="K73" s="1">
        <v>0</v>
      </c>
      <c r="M73" s="1">
        <v>-1000000</v>
      </c>
      <c r="O73" s="1">
        <v>27694144923</v>
      </c>
      <c r="Q73" s="1">
        <f t="shared" si="0"/>
        <v>19343276</v>
      </c>
      <c r="S73" s="1">
        <v>23410</v>
      </c>
      <c r="U73" s="1">
        <v>377514807872</v>
      </c>
      <c r="W73" s="1">
        <v>449325745475</v>
      </c>
      <c r="Y73" s="7">
        <v>3.3859537792821505E-2</v>
      </c>
    </row>
    <row r="74" spans="1:25" ht="21" x14ac:dyDescent="0.25">
      <c r="A74" s="4" t="s">
        <v>79</v>
      </c>
      <c r="C74" s="1">
        <v>9001525</v>
      </c>
      <c r="E74" s="1">
        <v>29059111606</v>
      </c>
      <c r="G74" s="1">
        <v>34370117479</v>
      </c>
      <c r="I74" s="1">
        <v>0</v>
      </c>
      <c r="K74" s="1">
        <v>0</v>
      </c>
      <c r="M74" s="1">
        <v>0</v>
      </c>
      <c r="O74" s="1">
        <v>0</v>
      </c>
      <c r="Q74" s="1">
        <f t="shared" si="0"/>
        <v>9001525</v>
      </c>
      <c r="S74" s="1">
        <v>4370</v>
      </c>
      <c r="U74" s="1">
        <v>29059111606</v>
      </c>
      <c r="W74" s="1">
        <v>39032591835</v>
      </c>
      <c r="Y74" s="7">
        <v>2.9413527528715636E-3</v>
      </c>
    </row>
    <row r="75" spans="1:25" ht="21" x14ac:dyDescent="0.25">
      <c r="A75" s="4" t="s">
        <v>80</v>
      </c>
      <c r="C75" s="1">
        <v>7244672</v>
      </c>
      <c r="E75" s="1">
        <v>57916688257</v>
      </c>
      <c r="G75" s="1">
        <v>106536099558</v>
      </c>
      <c r="I75" s="1">
        <v>0</v>
      </c>
      <c r="K75" s="1">
        <v>0</v>
      </c>
      <c r="M75" s="1">
        <v>-7000000</v>
      </c>
      <c r="O75" s="1">
        <v>124735794432</v>
      </c>
      <c r="Q75" s="1">
        <f t="shared" ref="Q75:Q90" si="1">C75+I75+M75</f>
        <v>244672</v>
      </c>
      <c r="S75" s="1">
        <v>21140</v>
      </c>
      <c r="U75" s="1">
        <v>1956001858</v>
      </c>
      <c r="W75" s="1">
        <v>5132383690</v>
      </c>
      <c r="Y75" s="7">
        <v>3.8675758348791223E-4</v>
      </c>
    </row>
    <row r="76" spans="1:25" ht="21" x14ac:dyDescent="0.25">
      <c r="A76" s="4" t="s">
        <v>81</v>
      </c>
      <c r="C76" s="1">
        <v>5726052</v>
      </c>
      <c r="E76" s="1">
        <v>58823000849</v>
      </c>
      <c r="G76" s="1">
        <v>75988254352</v>
      </c>
      <c r="I76" s="1">
        <v>0</v>
      </c>
      <c r="K76" s="1">
        <v>0</v>
      </c>
      <c r="M76" s="1">
        <v>0</v>
      </c>
      <c r="O76" s="1">
        <v>0</v>
      </c>
      <c r="Q76" s="1">
        <f t="shared" si="1"/>
        <v>5726052</v>
      </c>
      <c r="S76" s="1">
        <v>11271</v>
      </c>
      <c r="U76" s="1">
        <v>58823000849</v>
      </c>
      <c r="W76" s="1">
        <v>64039450785</v>
      </c>
      <c r="Y76" s="7">
        <v>4.8257777924431994E-3</v>
      </c>
    </row>
    <row r="77" spans="1:25" ht="21" x14ac:dyDescent="0.25">
      <c r="A77" s="4" t="s">
        <v>82</v>
      </c>
      <c r="C77" s="1">
        <v>17551062</v>
      </c>
      <c r="E77" s="1">
        <v>119093362616</v>
      </c>
      <c r="G77" s="1">
        <v>116683128348</v>
      </c>
      <c r="I77" s="1">
        <v>0</v>
      </c>
      <c r="K77" s="1">
        <v>0</v>
      </c>
      <c r="M77" s="1">
        <v>0</v>
      </c>
      <c r="O77" s="1">
        <v>0</v>
      </c>
      <c r="Q77" s="1">
        <f t="shared" si="1"/>
        <v>17551062</v>
      </c>
      <c r="S77" s="1">
        <v>6210</v>
      </c>
      <c r="U77" s="1">
        <v>119093362616</v>
      </c>
      <c r="W77" s="1">
        <v>108149586125</v>
      </c>
      <c r="Y77" s="7">
        <v>8.1497555738906258E-3</v>
      </c>
    </row>
    <row r="78" spans="1:25" ht="21" x14ac:dyDescent="0.25">
      <c r="A78" s="4" t="s">
        <v>83</v>
      </c>
      <c r="C78" s="1">
        <v>224048310</v>
      </c>
      <c r="E78" s="1">
        <v>122367397952</v>
      </c>
      <c r="G78" s="1">
        <v>148285049848</v>
      </c>
      <c r="I78" s="1">
        <v>0</v>
      </c>
      <c r="K78" s="1">
        <v>0</v>
      </c>
      <c r="M78" s="1">
        <v>-10339342</v>
      </c>
      <c r="O78" s="1">
        <v>7325225274</v>
      </c>
      <c r="Q78" s="1">
        <f t="shared" si="1"/>
        <v>213708968</v>
      </c>
      <c r="S78" s="1">
        <v>624</v>
      </c>
      <c r="U78" s="1">
        <v>116720408796</v>
      </c>
      <c r="W78" s="1">
        <v>132323566551</v>
      </c>
      <c r="Y78" s="7">
        <v>9.9714179470800027E-3</v>
      </c>
    </row>
    <row r="79" spans="1:25" ht="21" x14ac:dyDescent="0.25">
      <c r="A79" s="4" t="s">
        <v>84</v>
      </c>
      <c r="C79" s="1">
        <v>2257225</v>
      </c>
      <c r="E79" s="1">
        <v>45848600928</v>
      </c>
      <c r="G79" s="1">
        <v>61593857896</v>
      </c>
      <c r="I79" s="1">
        <v>0</v>
      </c>
      <c r="K79" s="1">
        <v>0</v>
      </c>
      <c r="M79" s="1">
        <v>0</v>
      </c>
      <c r="O79" s="1">
        <v>0</v>
      </c>
      <c r="Q79" s="1">
        <f t="shared" si="1"/>
        <v>2257225</v>
      </c>
      <c r="S79" s="1">
        <v>34090</v>
      </c>
      <c r="U79" s="1">
        <v>45848600928</v>
      </c>
      <c r="W79" s="1">
        <v>76353986024</v>
      </c>
      <c r="Y79" s="7">
        <v>5.7537559364179303E-3</v>
      </c>
    </row>
    <row r="80" spans="1:25" ht="21" x14ac:dyDescent="0.25">
      <c r="A80" s="4" t="s">
        <v>85</v>
      </c>
      <c r="C80" s="1">
        <v>1414361</v>
      </c>
      <c r="E80" s="1">
        <v>21084407333</v>
      </c>
      <c r="G80" s="1">
        <v>37471527319</v>
      </c>
      <c r="I80" s="1">
        <v>0</v>
      </c>
      <c r="K80" s="1">
        <v>0</v>
      </c>
      <c r="M80" s="1">
        <v>0</v>
      </c>
      <c r="O80" s="1">
        <v>0</v>
      </c>
      <c r="Q80" s="1">
        <f t="shared" si="1"/>
        <v>1414361</v>
      </c>
      <c r="S80" s="1">
        <v>27550</v>
      </c>
      <c r="U80" s="1">
        <v>21084407333</v>
      </c>
      <c r="W80" s="1">
        <v>38664441110</v>
      </c>
      <c r="Y80" s="7">
        <v>2.9136102664635913E-3</v>
      </c>
    </row>
    <row r="81" spans="1:25" ht="21" x14ac:dyDescent="0.25">
      <c r="A81" s="4" t="s">
        <v>86</v>
      </c>
      <c r="C81" s="1">
        <v>52321594</v>
      </c>
      <c r="E81" s="1">
        <v>172100046910</v>
      </c>
      <c r="G81" s="1">
        <v>106274402116</v>
      </c>
      <c r="I81" s="1">
        <v>5470385</v>
      </c>
      <c r="K81" s="1">
        <v>0</v>
      </c>
      <c r="M81" s="1">
        <v>0</v>
      </c>
      <c r="O81" s="1">
        <v>0</v>
      </c>
      <c r="Q81" s="1">
        <f t="shared" si="1"/>
        <v>57791979</v>
      </c>
      <c r="S81" s="1">
        <v>2145</v>
      </c>
      <c r="U81" s="1">
        <v>190092143175</v>
      </c>
      <c r="W81" s="1">
        <v>123005554820</v>
      </c>
      <c r="Y81" s="7">
        <v>9.269246808352536E-3</v>
      </c>
    </row>
    <row r="82" spans="1:25" ht="21" x14ac:dyDescent="0.25">
      <c r="A82" s="4" t="s">
        <v>87</v>
      </c>
      <c r="C82" s="1">
        <v>38912388</v>
      </c>
      <c r="E82" s="1">
        <v>125499162109</v>
      </c>
      <c r="G82" s="1">
        <v>92667828578</v>
      </c>
      <c r="I82" s="1">
        <v>4269028</v>
      </c>
      <c r="K82" s="1">
        <v>0</v>
      </c>
      <c r="M82" s="1">
        <v>0</v>
      </c>
      <c r="O82" s="1">
        <v>0</v>
      </c>
      <c r="Q82" s="1">
        <f t="shared" si="1"/>
        <v>43181416</v>
      </c>
      <c r="S82" s="1">
        <v>2101</v>
      </c>
      <c r="U82" s="1">
        <v>139266777409</v>
      </c>
      <c r="W82" s="1">
        <v>90022857298</v>
      </c>
      <c r="Y82" s="7">
        <v>6.7837918694756902E-3</v>
      </c>
    </row>
    <row r="83" spans="1:25" ht="21" x14ac:dyDescent="0.25">
      <c r="A83" s="4" t="s">
        <v>88</v>
      </c>
      <c r="C83" s="1">
        <v>80862113</v>
      </c>
      <c r="E83" s="1">
        <v>449215678911</v>
      </c>
      <c r="G83" s="1">
        <v>1770831668484</v>
      </c>
      <c r="I83" s="1">
        <v>30034499</v>
      </c>
      <c r="K83" s="1">
        <v>0</v>
      </c>
      <c r="M83" s="1">
        <v>0</v>
      </c>
      <c r="O83" s="1">
        <v>0</v>
      </c>
      <c r="Q83" s="1">
        <f t="shared" si="1"/>
        <v>110896612</v>
      </c>
      <c r="S83" s="1">
        <v>14926</v>
      </c>
      <c r="U83" s="1">
        <v>449215678911</v>
      </c>
      <c r="W83" s="1">
        <v>1642447803631</v>
      </c>
      <c r="Y83" s="7">
        <v>0.1237688337243848</v>
      </c>
    </row>
    <row r="84" spans="1:25" ht="21" x14ac:dyDescent="0.25">
      <c r="A84" s="4" t="s">
        <v>89</v>
      </c>
      <c r="C84" s="1">
        <v>257500</v>
      </c>
      <c r="E84" s="1">
        <v>4221514748</v>
      </c>
      <c r="G84" s="1">
        <v>4221017353</v>
      </c>
      <c r="I84" s="1">
        <v>0</v>
      </c>
      <c r="K84" s="1">
        <v>0</v>
      </c>
      <c r="M84" s="1">
        <v>0</v>
      </c>
      <c r="O84" s="1">
        <v>0</v>
      </c>
      <c r="Q84" s="1">
        <f t="shared" si="1"/>
        <v>257500</v>
      </c>
      <c r="S84" s="1">
        <v>13140</v>
      </c>
      <c r="U84" s="1">
        <v>4221514748</v>
      </c>
      <c r="W84" s="1">
        <v>3357395159</v>
      </c>
      <c r="Y84" s="7">
        <v>2.5300096737484074E-4</v>
      </c>
    </row>
    <row r="85" spans="1:25" ht="21" x14ac:dyDescent="0.25">
      <c r="A85" s="4" t="s">
        <v>90</v>
      </c>
      <c r="C85" s="1">
        <v>21795532</v>
      </c>
      <c r="E85" s="1">
        <v>21992055491</v>
      </c>
      <c r="G85" s="1">
        <v>85210586998</v>
      </c>
      <c r="I85" s="1">
        <v>0</v>
      </c>
      <c r="K85" s="1">
        <v>0</v>
      </c>
      <c r="M85" s="1">
        <v>0</v>
      </c>
      <c r="O85" s="1">
        <v>0</v>
      </c>
      <c r="Q85" s="1">
        <f t="shared" si="1"/>
        <v>21795532</v>
      </c>
      <c r="S85" s="1">
        <v>6610</v>
      </c>
      <c r="U85" s="1">
        <v>21992055491</v>
      </c>
      <c r="W85" s="1">
        <v>142954817274</v>
      </c>
      <c r="Y85" s="7">
        <v>1.0772549952680621E-2</v>
      </c>
    </row>
    <row r="86" spans="1:25" ht="21" x14ac:dyDescent="0.25">
      <c r="A86" s="4" t="s">
        <v>91</v>
      </c>
      <c r="C86" s="1">
        <v>14281023</v>
      </c>
      <c r="E86" s="1">
        <v>24116572560</v>
      </c>
      <c r="G86" s="1">
        <v>27661071111</v>
      </c>
      <c r="I86" s="1">
        <v>0</v>
      </c>
      <c r="K86" s="1">
        <v>0</v>
      </c>
      <c r="M86" s="1">
        <v>0</v>
      </c>
      <c r="O86" s="1">
        <v>0</v>
      </c>
      <c r="Q86" s="1">
        <f t="shared" si="1"/>
        <v>14281023</v>
      </c>
      <c r="S86" s="1">
        <v>1701</v>
      </c>
      <c r="U86" s="1">
        <v>24116572560</v>
      </c>
      <c r="W86" s="1">
        <v>24104242807</v>
      </c>
      <c r="Y86" s="7">
        <v>1.8164072023697843E-3</v>
      </c>
    </row>
    <row r="87" spans="1:25" ht="21" x14ac:dyDescent="0.25">
      <c r="A87" s="4" t="s">
        <v>92</v>
      </c>
      <c r="C87" s="1">
        <v>10980156</v>
      </c>
      <c r="E87" s="1">
        <v>72802935581</v>
      </c>
      <c r="G87" s="1">
        <v>62647856516</v>
      </c>
      <c r="I87" s="1">
        <v>0</v>
      </c>
      <c r="K87" s="1">
        <v>0</v>
      </c>
      <c r="M87" s="1">
        <v>0</v>
      </c>
      <c r="O87" s="1">
        <v>0</v>
      </c>
      <c r="Q87" s="1">
        <f t="shared" si="1"/>
        <v>10980156</v>
      </c>
      <c r="S87" s="1">
        <v>7120</v>
      </c>
      <c r="U87" s="1">
        <v>72802935581</v>
      </c>
      <c r="W87" s="1">
        <v>77574389286</v>
      </c>
      <c r="Y87" s="7">
        <v>5.8457210436665442E-3</v>
      </c>
    </row>
    <row r="88" spans="1:25" ht="21" x14ac:dyDescent="0.25">
      <c r="A88" s="4" t="s">
        <v>93</v>
      </c>
      <c r="C88" s="1">
        <v>12231917</v>
      </c>
      <c r="E88" s="1">
        <v>44842216034</v>
      </c>
      <c r="G88" s="1">
        <v>71003581047</v>
      </c>
      <c r="I88" s="1">
        <v>0</v>
      </c>
      <c r="K88" s="1">
        <v>0</v>
      </c>
      <c r="M88" s="1">
        <v>0</v>
      </c>
      <c r="O88" s="1">
        <v>0</v>
      </c>
      <c r="Q88" s="1">
        <f t="shared" si="1"/>
        <v>12231917</v>
      </c>
      <c r="S88" s="1">
        <v>5490</v>
      </c>
      <c r="U88" s="1">
        <v>44842216034</v>
      </c>
      <c r="W88" s="1">
        <v>66634129906</v>
      </c>
      <c r="Y88" s="7">
        <v>5.0213032806719453E-3</v>
      </c>
    </row>
    <row r="89" spans="1:25" ht="21" x14ac:dyDescent="0.25">
      <c r="A89" s="4" t="s">
        <v>94</v>
      </c>
      <c r="C89" s="1">
        <v>0</v>
      </c>
      <c r="E89" s="1">
        <v>0</v>
      </c>
      <c r="G89" s="1">
        <v>0</v>
      </c>
      <c r="I89" s="1">
        <v>572285</v>
      </c>
      <c r="K89" s="1">
        <v>2995285907</v>
      </c>
      <c r="M89" s="1">
        <v>0</v>
      </c>
      <c r="O89" s="1">
        <v>0</v>
      </c>
      <c r="Q89" s="1">
        <f t="shared" si="1"/>
        <v>572285</v>
      </c>
      <c r="S89" s="1">
        <v>5220</v>
      </c>
      <c r="U89" s="1">
        <v>2995285907</v>
      </c>
      <c r="W89" s="1">
        <v>2964235657</v>
      </c>
      <c r="Y89" s="7">
        <v>2.2337391139009403E-4</v>
      </c>
    </row>
    <row r="90" spans="1:25" ht="21" x14ac:dyDescent="0.25">
      <c r="A90" s="4" t="s">
        <v>95</v>
      </c>
      <c r="C90" s="1">
        <v>0</v>
      </c>
      <c r="E90" s="1">
        <v>0</v>
      </c>
      <c r="G90" s="1">
        <v>0</v>
      </c>
      <c r="I90" s="1">
        <v>235200</v>
      </c>
      <c r="K90" s="1">
        <v>1</v>
      </c>
      <c r="M90" s="1">
        <v>0</v>
      </c>
      <c r="O90" s="1">
        <v>0</v>
      </c>
      <c r="Q90" s="1">
        <f t="shared" si="1"/>
        <v>235200</v>
      </c>
      <c r="S90" s="1">
        <v>1658</v>
      </c>
      <c r="U90" s="1">
        <v>141354600</v>
      </c>
      <c r="W90" s="1">
        <v>386947197</v>
      </c>
      <c r="Y90" s="7">
        <v>2.9158919497918738E-5</v>
      </c>
    </row>
    <row r="91" spans="1:25" s="5" customFormat="1" ht="27" thickBot="1" x14ac:dyDescent="0.3">
      <c r="A91" s="5" t="s">
        <v>96</v>
      </c>
      <c r="C91" s="5" t="s">
        <v>96</v>
      </c>
      <c r="E91" s="6">
        <f>SUM(E10:E90)</f>
        <v>8357202281968</v>
      </c>
      <c r="G91" s="6">
        <f>SUM(G10:G90)</f>
        <v>13485243195509</v>
      </c>
      <c r="I91" s="5" t="s">
        <v>96</v>
      </c>
      <c r="K91" s="6">
        <f>SUM(K10:K90)</f>
        <v>2995285908</v>
      </c>
      <c r="M91" s="5" t="s">
        <v>96</v>
      </c>
      <c r="O91" s="6">
        <f>SUM(O10:O90)</f>
        <v>711039510082</v>
      </c>
      <c r="Q91" s="5" t="s">
        <v>96</v>
      </c>
      <c r="S91" s="5" t="s">
        <v>96</v>
      </c>
      <c r="U91" s="6">
        <f>SUM(U10:U90)</f>
        <v>8083294970081</v>
      </c>
      <c r="W91" s="6">
        <f>SUM(W10:W90)</f>
        <v>12167197665729</v>
      </c>
      <c r="Y91" s="8">
        <f>SUM(Y10:Y90)</f>
        <v>0.9168753256281027</v>
      </c>
    </row>
    <row r="92" spans="1:25" ht="19.5" thickTop="1" x14ac:dyDescent="0.25"/>
    <row r="94" spans="1:25" x14ac:dyDescent="0.25">
      <c r="W94" s="17"/>
    </row>
  </sheetData>
  <mergeCells count="23">
    <mergeCell ref="Y8:Y9"/>
    <mergeCell ref="Q7:Y7"/>
    <mergeCell ref="A2:Y2"/>
    <mergeCell ref="A3:Y3"/>
    <mergeCell ref="A4:Y4"/>
    <mergeCell ref="A5:Y5"/>
    <mergeCell ref="A6:Y6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12"/>
  <sheetViews>
    <sheetView rightToLeft="1" workbookViewId="0">
      <selection activeCell="C20" sqref="C20"/>
    </sheetView>
  </sheetViews>
  <sheetFormatPr defaultRowHeight="18.75" x14ac:dyDescent="0.25"/>
  <cols>
    <col min="1" max="1" width="20.140625" style="1" bestFit="1" customWidth="1"/>
    <col min="2" max="2" width="1" style="1" customWidth="1"/>
    <col min="3" max="3" width="19" style="1" customWidth="1"/>
    <col min="4" max="4" width="1" style="1" customWidth="1"/>
    <col min="5" max="5" width="16" style="1" customWidth="1"/>
    <col min="6" max="6" width="1" style="1" customWidth="1"/>
    <col min="7" max="7" width="21" style="1" customWidth="1"/>
    <col min="8" max="8" width="1" style="1" customWidth="1"/>
    <col min="9" max="9" width="17" style="1" customWidth="1"/>
    <col min="10" max="10" width="1" style="1" customWidth="1"/>
    <col min="11" max="11" width="28" style="1" customWidth="1"/>
    <col min="12" max="12" width="1" style="1" customWidth="1"/>
    <col min="13" max="13" width="18.855468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25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</row>
    <row r="3" spans="1:25" ht="26.25" x14ac:dyDescent="0.25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</row>
    <row r="4" spans="1:25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</row>
    <row r="5" spans="1:25" ht="26.25" customHeight="1" x14ac:dyDescent="0.25">
      <c r="A5" s="11" t="s">
        <v>175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26.25" customHeight="1" x14ac:dyDescent="0.25">
      <c r="A6" s="11" t="s">
        <v>176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26.25" x14ac:dyDescent="0.25">
      <c r="A7" s="3" t="s">
        <v>3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  <c r="I7" s="3" t="s">
        <v>6</v>
      </c>
      <c r="J7" s="3" t="s">
        <v>6</v>
      </c>
      <c r="K7" s="3" t="s">
        <v>6</v>
      </c>
      <c r="L7" s="3" t="s">
        <v>6</v>
      </c>
      <c r="M7" s="3" t="s">
        <v>6</v>
      </c>
    </row>
    <row r="8" spans="1:25" ht="26.25" x14ac:dyDescent="0.25">
      <c r="A8" s="3" t="s">
        <v>3</v>
      </c>
      <c r="C8" s="3" t="s">
        <v>7</v>
      </c>
      <c r="E8" s="3" t="s">
        <v>97</v>
      </c>
      <c r="G8" s="3" t="s">
        <v>98</v>
      </c>
      <c r="I8" s="3" t="s">
        <v>99</v>
      </c>
      <c r="K8" s="3" t="s">
        <v>100</v>
      </c>
      <c r="M8" s="3" t="s">
        <v>101</v>
      </c>
    </row>
    <row r="9" spans="1:25" ht="21" x14ac:dyDescent="0.25">
      <c r="A9" s="4" t="s">
        <v>72</v>
      </c>
      <c r="C9" s="1">
        <v>217605410</v>
      </c>
      <c r="E9" s="1">
        <v>2610</v>
      </c>
      <c r="G9" s="1">
        <v>2349</v>
      </c>
      <c r="I9" s="7">
        <f>(G9-E9)/E9</f>
        <v>-0.1</v>
      </c>
      <c r="K9" s="1">
        <v>511155108090</v>
      </c>
      <c r="M9" s="1" t="s">
        <v>170</v>
      </c>
      <c r="O9" s="7"/>
    </row>
    <row r="10" spans="1:25" ht="21" x14ac:dyDescent="0.25">
      <c r="A10" s="4" t="s">
        <v>69</v>
      </c>
      <c r="C10" s="1">
        <v>45407658</v>
      </c>
      <c r="E10" s="1">
        <v>2000</v>
      </c>
      <c r="G10" s="1">
        <v>1800</v>
      </c>
      <c r="I10" s="7">
        <f t="shared" ref="I10:I12" si="0">(G10-E10)/E10</f>
        <v>-0.1</v>
      </c>
      <c r="K10" s="1">
        <v>81733784400</v>
      </c>
      <c r="M10" s="1" t="s">
        <v>170</v>
      </c>
      <c r="O10" s="7"/>
    </row>
    <row r="11" spans="1:25" ht="21" x14ac:dyDescent="0.25">
      <c r="A11" s="4" t="s">
        <v>81</v>
      </c>
      <c r="C11" s="1">
        <v>5726052</v>
      </c>
      <c r="E11" s="1">
        <v>13260</v>
      </c>
      <c r="G11" s="1">
        <v>11271</v>
      </c>
      <c r="I11" s="7">
        <f t="shared" si="0"/>
        <v>-0.15</v>
      </c>
      <c r="K11" s="1">
        <v>64538332092</v>
      </c>
      <c r="M11" s="1" t="s">
        <v>170</v>
      </c>
      <c r="O11" s="7"/>
    </row>
    <row r="12" spans="1:25" ht="21" x14ac:dyDescent="0.25">
      <c r="A12" s="4" t="s">
        <v>67</v>
      </c>
      <c r="C12" s="1">
        <v>3324243</v>
      </c>
      <c r="E12" s="1">
        <v>11080</v>
      </c>
      <c r="G12" s="1">
        <v>11502</v>
      </c>
      <c r="I12" s="7">
        <f t="shared" si="0"/>
        <v>3.8086642599277978E-2</v>
      </c>
      <c r="K12" s="1">
        <v>38235442986</v>
      </c>
      <c r="M12" s="1" t="s">
        <v>170</v>
      </c>
      <c r="O12" s="7"/>
    </row>
  </sheetData>
  <mergeCells count="13">
    <mergeCell ref="K8"/>
    <mergeCell ref="M8"/>
    <mergeCell ref="C7:M7"/>
    <mergeCell ref="A2:M2"/>
    <mergeCell ref="A3:M3"/>
    <mergeCell ref="A4:M4"/>
    <mergeCell ref="A5:Y5"/>
    <mergeCell ref="A6:Y6"/>
    <mergeCell ref="A7:A8"/>
    <mergeCell ref="C8"/>
    <mergeCell ref="E8"/>
    <mergeCell ref="G8"/>
    <mergeCell ref="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5"/>
  <sheetViews>
    <sheetView rightToLeft="1" workbookViewId="0">
      <selection activeCell="C16" sqref="C16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3.140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23" style="1" bestFit="1" customWidth="1"/>
    <col min="10" max="10" width="1" style="1" customWidth="1"/>
    <col min="11" max="11" width="23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11" ht="26.25" x14ac:dyDescent="0.25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11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1" ht="28.5" x14ac:dyDescent="0.25">
      <c r="A5" s="11" t="s">
        <v>177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27" thickBot="1" x14ac:dyDescent="0.3">
      <c r="A6" s="3" t="s">
        <v>103</v>
      </c>
      <c r="C6" s="3" t="s">
        <v>134</v>
      </c>
      <c r="E6" s="3" t="s">
        <v>5</v>
      </c>
      <c r="F6" s="3" t="s">
        <v>5</v>
      </c>
      <c r="G6" s="3" t="s">
        <v>5</v>
      </c>
      <c r="I6" s="3" t="s">
        <v>6</v>
      </c>
      <c r="J6" s="3" t="s">
        <v>6</v>
      </c>
      <c r="K6" s="3" t="s">
        <v>6</v>
      </c>
    </row>
    <row r="7" spans="1:11" ht="27" thickBot="1" x14ac:dyDescent="0.3">
      <c r="A7" s="3" t="s">
        <v>103</v>
      </c>
      <c r="C7" s="3" t="s">
        <v>104</v>
      </c>
      <c r="E7" s="3" t="s">
        <v>105</v>
      </c>
      <c r="G7" s="3" t="s">
        <v>106</v>
      </c>
      <c r="I7" s="3" t="s">
        <v>104</v>
      </c>
      <c r="K7" s="3" t="s">
        <v>102</v>
      </c>
    </row>
    <row r="8" spans="1:11" ht="21" x14ac:dyDescent="0.25">
      <c r="A8" s="4" t="s">
        <v>107</v>
      </c>
      <c r="C8" s="1">
        <v>10028810</v>
      </c>
      <c r="E8" s="1">
        <v>42475</v>
      </c>
      <c r="G8" s="1">
        <v>0</v>
      </c>
      <c r="I8" s="1">
        <f>C8+E8-G8</f>
        <v>10071285</v>
      </c>
      <c r="K8" s="7">
        <v>7.589350454852797E-7</v>
      </c>
    </row>
    <row r="9" spans="1:11" ht="21" x14ac:dyDescent="0.25">
      <c r="A9" s="4" t="s">
        <v>108</v>
      </c>
      <c r="C9" s="1">
        <v>329707520433</v>
      </c>
      <c r="E9" s="1">
        <v>1019398347678</v>
      </c>
      <c r="G9" s="1">
        <v>545397991000</v>
      </c>
      <c r="I9" s="1">
        <f t="shared" ref="I9:I10" si="0">C9+E9-G9</f>
        <v>803707877111</v>
      </c>
      <c r="K9" s="7">
        <v>6.056447357731555E-2</v>
      </c>
    </row>
    <row r="10" spans="1:11" ht="21.75" thickBot="1" x14ac:dyDescent="0.3">
      <c r="A10" s="4" t="s">
        <v>109</v>
      </c>
      <c r="C10" s="1">
        <v>4929972</v>
      </c>
      <c r="E10" s="1">
        <v>20847</v>
      </c>
      <c r="G10" s="1">
        <v>0</v>
      </c>
      <c r="I10" s="1">
        <f t="shared" si="0"/>
        <v>4950819</v>
      </c>
      <c r="K10" s="7">
        <v>3.7307553534175504E-7</v>
      </c>
    </row>
    <row r="11" spans="1:11" s="5" customFormat="1" ht="27" thickBot="1" x14ac:dyDescent="0.3">
      <c r="A11" s="5" t="s">
        <v>96</v>
      </c>
      <c r="C11" s="6">
        <f>SUM(C8:C10)</f>
        <v>329722479215</v>
      </c>
      <c r="E11" s="6">
        <f>SUM(E8:E10)</f>
        <v>1019398411000</v>
      </c>
      <c r="G11" s="6">
        <f>SUM(G8:G10)</f>
        <v>545397991000</v>
      </c>
      <c r="I11" s="6">
        <f>SUM(I8:I10)</f>
        <v>803722899215</v>
      </c>
      <c r="K11" s="8">
        <f>SUM(K8:K10)</f>
        <v>6.0565605587896372E-2</v>
      </c>
    </row>
    <row r="12" spans="1:11" ht="19.5" thickTop="1" x14ac:dyDescent="0.25"/>
    <row r="15" spans="1:11" x14ac:dyDescent="0.25">
      <c r="I15" s="7"/>
    </row>
  </sheetData>
  <mergeCells count="13">
    <mergeCell ref="I7"/>
    <mergeCell ref="K7"/>
    <mergeCell ref="I6:K6"/>
    <mergeCell ref="A2:K2"/>
    <mergeCell ref="A3:K3"/>
    <mergeCell ref="A4:K4"/>
    <mergeCell ref="A5:K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workbookViewId="0">
      <selection activeCell="G17" sqref="G17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9" ht="26.25" x14ac:dyDescent="0.25">
      <c r="A3" s="2" t="s">
        <v>110</v>
      </c>
      <c r="B3" s="2" t="s">
        <v>110</v>
      </c>
      <c r="C3" s="2" t="s">
        <v>110</v>
      </c>
      <c r="D3" s="2" t="s">
        <v>110</v>
      </c>
      <c r="E3" s="2" t="s">
        <v>110</v>
      </c>
      <c r="F3" s="2" t="s">
        <v>110</v>
      </c>
      <c r="G3" s="2" t="s">
        <v>110</v>
      </c>
    </row>
    <row r="4" spans="1:9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5" spans="1:9" ht="28.5" x14ac:dyDescent="0.25">
      <c r="A5" s="11" t="s">
        <v>178</v>
      </c>
      <c r="B5" s="11"/>
      <c r="C5" s="11"/>
      <c r="D5" s="11"/>
      <c r="E5" s="11"/>
      <c r="F5" s="11"/>
      <c r="G5" s="11"/>
      <c r="H5" s="12"/>
      <c r="I5" s="12"/>
    </row>
    <row r="6" spans="1:9" ht="27" thickBot="1" x14ac:dyDescent="0.3">
      <c r="A6" s="3" t="s">
        <v>114</v>
      </c>
      <c r="C6" s="3" t="s">
        <v>104</v>
      </c>
      <c r="E6" s="3" t="s">
        <v>161</v>
      </c>
      <c r="G6" s="3" t="s">
        <v>13</v>
      </c>
    </row>
    <row r="7" spans="1:9" ht="21" x14ac:dyDescent="0.25">
      <c r="A7" s="4" t="s">
        <v>168</v>
      </c>
      <c r="C7" s="1">
        <f>'سرمایه‌گذاری در سهام'!I94</f>
        <v>-424768214995</v>
      </c>
      <c r="E7" s="7">
        <f>C7/$C$9</f>
        <v>1.026747524627265</v>
      </c>
      <c r="G7" s="7">
        <v>-3.2008972496352893E-2</v>
      </c>
    </row>
    <row r="8" spans="1:9" ht="21" x14ac:dyDescent="0.25">
      <c r="A8" s="4" t="s">
        <v>169</v>
      </c>
      <c r="C8" s="1">
        <f>'درآمد سپرده بانکی'!C12</f>
        <v>11065522944</v>
      </c>
      <c r="E8" s="7">
        <f>C8/$C$9</f>
        <v>-2.674752462726512E-2</v>
      </c>
      <c r="G8" s="7">
        <v>8.3385716508102461E-4</v>
      </c>
    </row>
    <row r="9" spans="1:9" s="5" customFormat="1" ht="26.25" x14ac:dyDescent="0.25">
      <c r="A9" s="5" t="s">
        <v>96</v>
      </c>
      <c r="C9" s="6">
        <f>SUM(C7:C8)</f>
        <v>-413702692051</v>
      </c>
      <c r="E9" s="8">
        <f>SUM(E7:E8)</f>
        <v>0.99999999999999989</v>
      </c>
      <c r="G9" s="8">
        <f>SUM(G7:G8)</f>
        <v>-3.1175115331271867E-2</v>
      </c>
    </row>
    <row r="10" spans="1:9" ht="19.5" thickTop="1" x14ac:dyDescent="0.25"/>
    <row r="13" spans="1:9" x14ac:dyDescent="0.25">
      <c r="G13" s="7"/>
    </row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4"/>
  <sheetViews>
    <sheetView rightToLeft="1" workbookViewId="0">
      <selection activeCell="E25" sqref="E25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22" style="1" customWidth="1"/>
    <col min="4" max="4" width="1" style="1" customWidth="1"/>
    <col min="5" max="5" width="24" style="1" bestFit="1" customWidth="1"/>
    <col min="6" max="6" width="1" style="1" customWidth="1"/>
    <col min="7" max="7" width="22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</row>
    <row r="3" spans="1:21" ht="26.25" x14ac:dyDescent="0.25">
      <c r="A3" s="2" t="s">
        <v>110</v>
      </c>
      <c r="B3" s="2" t="s">
        <v>110</v>
      </c>
      <c r="C3" s="2" t="s">
        <v>110</v>
      </c>
      <c r="D3" s="2" t="s">
        <v>110</v>
      </c>
      <c r="E3" s="2" t="s">
        <v>110</v>
      </c>
      <c r="F3" s="2" t="s">
        <v>110</v>
      </c>
      <c r="G3" s="2" t="s">
        <v>110</v>
      </c>
      <c r="H3" s="2" t="s">
        <v>110</v>
      </c>
      <c r="I3" s="2" t="s">
        <v>110</v>
      </c>
      <c r="J3" s="2" t="s">
        <v>110</v>
      </c>
      <c r="K3" s="2" t="s">
        <v>110</v>
      </c>
      <c r="L3" s="2" t="s">
        <v>110</v>
      </c>
      <c r="M3" s="2" t="s">
        <v>110</v>
      </c>
      <c r="N3" s="2" t="s">
        <v>110</v>
      </c>
      <c r="O3" s="2" t="s">
        <v>110</v>
      </c>
      <c r="P3" s="2" t="s">
        <v>110</v>
      </c>
      <c r="Q3" s="2" t="s">
        <v>110</v>
      </c>
      <c r="R3" s="2" t="s">
        <v>110</v>
      </c>
      <c r="S3" s="2" t="s">
        <v>110</v>
      </c>
      <c r="T3" s="2" t="s">
        <v>110</v>
      </c>
      <c r="U3" s="2" t="s">
        <v>110</v>
      </c>
    </row>
    <row r="4" spans="1:21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2</v>
      </c>
      <c r="R4" s="2" t="s">
        <v>2</v>
      </c>
      <c r="S4" s="2" t="s">
        <v>2</v>
      </c>
      <c r="T4" s="2" t="s">
        <v>2</v>
      </c>
      <c r="U4" s="2" t="s">
        <v>2</v>
      </c>
    </row>
    <row r="5" spans="1:21" s="13" customFormat="1" ht="28.5" x14ac:dyDescent="0.55000000000000004">
      <c r="A5" s="11" t="s">
        <v>179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26.25" x14ac:dyDescent="0.25">
      <c r="A6" s="3" t="s">
        <v>3</v>
      </c>
      <c r="C6" s="3" t="s">
        <v>171</v>
      </c>
      <c r="D6" s="3" t="s">
        <v>112</v>
      </c>
      <c r="E6" s="3" t="s">
        <v>112</v>
      </c>
      <c r="F6" s="3" t="s">
        <v>112</v>
      </c>
      <c r="G6" s="3" t="s">
        <v>112</v>
      </c>
      <c r="H6" s="3" t="s">
        <v>112</v>
      </c>
      <c r="I6" s="3" t="s">
        <v>112</v>
      </c>
      <c r="J6" s="3" t="s">
        <v>112</v>
      </c>
      <c r="K6" s="3" t="s">
        <v>112</v>
      </c>
      <c r="M6" s="3" t="s">
        <v>172</v>
      </c>
      <c r="N6" s="3" t="s">
        <v>113</v>
      </c>
      <c r="O6" s="3" t="s">
        <v>113</v>
      </c>
      <c r="P6" s="3" t="s">
        <v>113</v>
      </c>
      <c r="Q6" s="3" t="s">
        <v>113</v>
      </c>
      <c r="R6" s="3" t="s">
        <v>113</v>
      </c>
      <c r="S6" s="3" t="s">
        <v>113</v>
      </c>
      <c r="T6" s="3" t="s">
        <v>113</v>
      </c>
      <c r="U6" s="3" t="s">
        <v>113</v>
      </c>
    </row>
    <row r="7" spans="1:21" ht="26.25" x14ac:dyDescent="0.25">
      <c r="A7" s="3" t="s">
        <v>3</v>
      </c>
      <c r="C7" s="3" t="s">
        <v>158</v>
      </c>
      <c r="E7" s="3" t="s">
        <v>159</v>
      </c>
      <c r="G7" s="3" t="s">
        <v>160</v>
      </c>
      <c r="I7" s="3" t="s">
        <v>104</v>
      </c>
      <c r="K7" s="3" t="s">
        <v>161</v>
      </c>
      <c r="M7" s="3" t="s">
        <v>158</v>
      </c>
      <c r="O7" s="3" t="s">
        <v>159</v>
      </c>
      <c r="Q7" s="3" t="s">
        <v>160</v>
      </c>
      <c r="S7" s="3" t="s">
        <v>104</v>
      </c>
      <c r="U7" s="3" t="s">
        <v>161</v>
      </c>
    </row>
    <row r="8" spans="1:21" ht="21" x14ac:dyDescent="0.25">
      <c r="A8" s="4" t="s">
        <v>45</v>
      </c>
      <c r="C8" s="1">
        <v>0</v>
      </c>
      <c r="E8" s="1">
        <v>0</v>
      </c>
      <c r="G8" s="1">
        <v>0</v>
      </c>
      <c r="I8" s="1">
        <f>C8+E8+G8</f>
        <v>0</v>
      </c>
      <c r="K8" s="7">
        <f>I8/$I$94</f>
        <v>0</v>
      </c>
      <c r="M8" s="1">
        <v>0</v>
      </c>
      <c r="O8" s="1">
        <v>0</v>
      </c>
      <c r="Q8" s="1">
        <v>0</v>
      </c>
      <c r="S8" s="1">
        <f>M8+O8+Q8</f>
        <v>0</v>
      </c>
      <c r="U8" s="7">
        <f>S8/$S$94</f>
        <v>0</v>
      </c>
    </row>
    <row r="9" spans="1:21" ht="21" x14ac:dyDescent="0.25">
      <c r="A9" s="4" t="s">
        <v>83</v>
      </c>
      <c r="C9" s="1">
        <v>8651745949</v>
      </c>
      <c r="E9" s="1">
        <v>-10507985172</v>
      </c>
      <c r="G9" s="1">
        <v>1871727150</v>
      </c>
      <c r="I9" s="1">
        <f t="shared" ref="I9:I72" si="0">C9+E9+G9</f>
        <v>15487927</v>
      </c>
      <c r="K9" s="7">
        <f t="shared" ref="K9:K72" si="1">I9/$I$94</f>
        <v>-3.6462066730163202E-5</v>
      </c>
      <c r="M9" s="1">
        <v>8651745949</v>
      </c>
      <c r="O9" s="1">
        <v>19602519441</v>
      </c>
      <c r="Q9" s="1">
        <v>1871727150</v>
      </c>
      <c r="S9" s="1">
        <f t="shared" ref="S9:S72" si="2">M9+O9+Q9</f>
        <v>30125992540</v>
      </c>
      <c r="U9" s="7">
        <f t="shared" ref="U9:U72" si="3">S9/$S$94</f>
        <v>4.1944102616774809E-2</v>
      </c>
    </row>
    <row r="10" spans="1:21" ht="21" x14ac:dyDescent="0.25">
      <c r="A10" s="4" t="s">
        <v>75</v>
      </c>
      <c r="C10" s="1">
        <v>0</v>
      </c>
      <c r="E10" s="1">
        <v>6029708578</v>
      </c>
      <c r="G10" s="1">
        <v>4165107274</v>
      </c>
      <c r="I10" s="1">
        <f t="shared" si="0"/>
        <v>10194815852</v>
      </c>
      <c r="K10" s="7">
        <f t="shared" si="1"/>
        <v>-2.4000891526499941E-2</v>
      </c>
      <c r="M10" s="1">
        <v>0</v>
      </c>
      <c r="O10" s="1">
        <v>21476839235</v>
      </c>
      <c r="Q10" s="1">
        <v>3151712706</v>
      </c>
      <c r="S10" s="1">
        <f t="shared" si="2"/>
        <v>24628551941</v>
      </c>
      <c r="U10" s="7">
        <f t="shared" si="3"/>
        <v>3.4290073880363259E-2</v>
      </c>
    </row>
    <row r="11" spans="1:21" ht="21" x14ac:dyDescent="0.25">
      <c r="A11" s="4" t="s">
        <v>35</v>
      </c>
      <c r="C11" s="1">
        <v>0</v>
      </c>
      <c r="E11" s="1">
        <v>-13687054693</v>
      </c>
      <c r="G11" s="1">
        <v>11133269832</v>
      </c>
      <c r="I11" s="1">
        <f t="shared" si="0"/>
        <v>-2553784861</v>
      </c>
      <c r="K11" s="7">
        <f t="shared" si="1"/>
        <v>6.0121844593057907E-3</v>
      </c>
      <c r="M11" s="1">
        <v>20399973613</v>
      </c>
      <c r="O11" s="1">
        <v>-13887458662</v>
      </c>
      <c r="Q11" s="1">
        <v>11091181590</v>
      </c>
      <c r="S11" s="1">
        <f t="shared" si="2"/>
        <v>17603696541</v>
      </c>
      <c r="U11" s="7">
        <f t="shared" si="3"/>
        <v>2.4509441578394145E-2</v>
      </c>
    </row>
    <row r="12" spans="1:21" ht="21" x14ac:dyDescent="0.25">
      <c r="A12" s="4" t="s">
        <v>44</v>
      </c>
      <c r="C12" s="1">
        <v>0</v>
      </c>
      <c r="E12" s="1">
        <v>0</v>
      </c>
      <c r="G12" s="1">
        <v>0</v>
      </c>
      <c r="I12" s="1">
        <f t="shared" si="0"/>
        <v>0</v>
      </c>
      <c r="K12" s="7">
        <f t="shared" si="1"/>
        <v>0</v>
      </c>
      <c r="M12" s="1">
        <v>0</v>
      </c>
      <c r="O12" s="1">
        <v>0</v>
      </c>
      <c r="Q12" s="1">
        <v>0</v>
      </c>
      <c r="S12" s="1">
        <f t="shared" si="2"/>
        <v>0</v>
      </c>
      <c r="U12" s="7">
        <f t="shared" si="3"/>
        <v>0</v>
      </c>
    </row>
    <row r="13" spans="1:21" ht="21" x14ac:dyDescent="0.25">
      <c r="A13" s="4" t="s">
        <v>24</v>
      </c>
      <c r="C13" s="1">
        <v>0</v>
      </c>
      <c r="E13" s="1">
        <v>-101111980422</v>
      </c>
      <c r="G13" s="1">
        <v>11188301520</v>
      </c>
      <c r="I13" s="1">
        <f t="shared" si="0"/>
        <v>-89923678902</v>
      </c>
      <c r="K13" s="7">
        <f t="shared" si="1"/>
        <v>0.21170058334769354</v>
      </c>
      <c r="M13" s="1">
        <v>0</v>
      </c>
      <c r="O13" s="1">
        <v>7554190876</v>
      </c>
      <c r="Q13" s="1">
        <v>30641485990</v>
      </c>
      <c r="S13" s="1">
        <f t="shared" si="2"/>
        <v>38195676866</v>
      </c>
      <c r="U13" s="7">
        <f t="shared" si="3"/>
        <v>5.3179439245279576E-2</v>
      </c>
    </row>
    <row r="14" spans="1:21" ht="21" x14ac:dyDescent="0.25">
      <c r="A14" s="4" t="s">
        <v>55</v>
      </c>
      <c r="C14" s="1">
        <v>0</v>
      </c>
      <c r="E14" s="1">
        <v>-18006934458</v>
      </c>
      <c r="G14" s="1">
        <v>52495775293</v>
      </c>
      <c r="I14" s="1">
        <f t="shared" si="0"/>
        <v>34488840835</v>
      </c>
      <c r="K14" s="7">
        <f t="shared" si="1"/>
        <v>-8.119449529764361E-2</v>
      </c>
      <c r="M14" s="1">
        <v>0</v>
      </c>
      <c r="O14" s="1">
        <v>45877214859</v>
      </c>
      <c r="Q14" s="1">
        <v>51292151808</v>
      </c>
      <c r="S14" s="1">
        <f t="shared" si="2"/>
        <v>97169366667</v>
      </c>
      <c r="U14" s="7">
        <f t="shared" si="3"/>
        <v>0.13528788740407974</v>
      </c>
    </row>
    <row r="15" spans="1:21" ht="21" x14ac:dyDescent="0.25">
      <c r="A15" s="4" t="s">
        <v>80</v>
      </c>
      <c r="C15" s="1">
        <v>0</v>
      </c>
      <c r="E15" s="1">
        <v>-20541773566</v>
      </c>
      <c r="G15" s="1">
        <v>43873852131</v>
      </c>
      <c r="I15" s="1">
        <f t="shared" si="0"/>
        <v>23332078565</v>
      </c>
      <c r="K15" s="7">
        <f t="shared" si="1"/>
        <v>-5.4928965354139422E-2</v>
      </c>
      <c r="M15" s="1">
        <v>2384393256</v>
      </c>
      <c r="O15" s="1">
        <v>2306004675</v>
      </c>
      <c r="Q15" s="1">
        <v>43911751260</v>
      </c>
      <c r="S15" s="1">
        <f t="shared" si="2"/>
        <v>48602149191</v>
      </c>
      <c r="U15" s="7">
        <f t="shared" si="3"/>
        <v>6.7668261231770957E-2</v>
      </c>
    </row>
    <row r="16" spans="1:21" ht="21" x14ac:dyDescent="0.25">
      <c r="A16" s="4" t="s">
        <v>60</v>
      </c>
      <c r="C16" s="1">
        <v>0</v>
      </c>
      <c r="E16" s="1">
        <v>-51259283099</v>
      </c>
      <c r="G16" s="1">
        <v>29768100326</v>
      </c>
      <c r="I16" s="1">
        <f t="shared" si="0"/>
        <v>-21491182773</v>
      </c>
      <c r="K16" s="7">
        <f t="shared" si="1"/>
        <v>5.0595082245626539E-2</v>
      </c>
      <c r="M16" s="1">
        <v>0</v>
      </c>
      <c r="O16" s="1">
        <v>22390851716</v>
      </c>
      <c r="Q16" s="1">
        <v>29768100326</v>
      </c>
      <c r="S16" s="1">
        <f t="shared" si="2"/>
        <v>52158952042</v>
      </c>
      <c r="U16" s="7">
        <f t="shared" si="3"/>
        <v>7.2620360438855905E-2</v>
      </c>
    </row>
    <row r="17" spans="1:21" ht="21" x14ac:dyDescent="0.25">
      <c r="A17" s="4" t="s">
        <v>47</v>
      </c>
      <c r="C17" s="1">
        <v>0</v>
      </c>
      <c r="E17" s="1">
        <v>-8512204587</v>
      </c>
      <c r="G17" s="1">
        <v>9811561353</v>
      </c>
      <c r="I17" s="1">
        <f t="shared" si="0"/>
        <v>1299356766</v>
      </c>
      <c r="K17" s="7">
        <f t="shared" si="1"/>
        <v>-3.0589783324896261E-3</v>
      </c>
      <c r="M17" s="1">
        <v>9871591790</v>
      </c>
      <c r="O17" s="1">
        <v>23273387310</v>
      </c>
      <c r="Q17" s="1">
        <v>9811561353</v>
      </c>
      <c r="S17" s="1">
        <f t="shared" si="2"/>
        <v>42956540453</v>
      </c>
      <c r="U17" s="7">
        <f t="shared" si="3"/>
        <v>5.9807939553525175E-2</v>
      </c>
    </row>
    <row r="18" spans="1:21" ht="21" x14ac:dyDescent="0.25">
      <c r="A18" s="4" t="s">
        <v>78</v>
      </c>
      <c r="C18" s="1">
        <v>0</v>
      </c>
      <c r="E18" s="1">
        <v>-108250628573</v>
      </c>
      <c r="G18" s="1">
        <v>885168277</v>
      </c>
      <c r="I18" s="1">
        <f t="shared" si="0"/>
        <v>-107365460296</v>
      </c>
      <c r="K18" s="7">
        <f t="shared" si="1"/>
        <v>0.25276246316420781</v>
      </c>
      <c r="M18" s="1">
        <v>0</v>
      </c>
      <c r="O18" s="1">
        <v>-69247688666</v>
      </c>
      <c r="Q18" s="1">
        <v>8015404941</v>
      </c>
      <c r="S18" s="1">
        <f t="shared" si="2"/>
        <v>-61232283725</v>
      </c>
      <c r="U18" s="7">
        <f t="shared" si="3"/>
        <v>-8.5253064728431693E-2</v>
      </c>
    </row>
    <row r="19" spans="1:21" ht="21" x14ac:dyDescent="0.25">
      <c r="A19" s="4" t="s">
        <v>26</v>
      </c>
      <c r="C19" s="1">
        <v>46755930958</v>
      </c>
      <c r="E19" s="1">
        <v>-420673711</v>
      </c>
      <c r="G19" s="1">
        <v>24825299839</v>
      </c>
      <c r="I19" s="1">
        <f t="shared" si="0"/>
        <v>71160557086</v>
      </c>
      <c r="K19" s="7">
        <f t="shared" si="1"/>
        <v>-0.16752797072360426</v>
      </c>
      <c r="M19" s="1">
        <v>46755930958</v>
      </c>
      <c r="O19" s="1">
        <v>172916112801</v>
      </c>
      <c r="Q19" s="1">
        <v>24825293149</v>
      </c>
      <c r="S19" s="1">
        <f t="shared" si="2"/>
        <v>244497336908</v>
      </c>
      <c r="U19" s="7">
        <f t="shared" si="3"/>
        <v>0.3404110711101343</v>
      </c>
    </row>
    <row r="20" spans="1:21" ht="21" x14ac:dyDescent="0.25">
      <c r="A20" s="4" t="s">
        <v>46</v>
      </c>
      <c r="C20" s="1">
        <v>0</v>
      </c>
      <c r="E20" s="1">
        <v>0</v>
      </c>
      <c r="G20" s="1">
        <v>0</v>
      </c>
      <c r="I20" s="1">
        <f t="shared" si="0"/>
        <v>0</v>
      </c>
      <c r="K20" s="7">
        <f t="shared" si="1"/>
        <v>0</v>
      </c>
      <c r="M20" s="1">
        <v>0</v>
      </c>
      <c r="O20" s="1">
        <v>0</v>
      </c>
      <c r="Q20" s="1">
        <v>0</v>
      </c>
      <c r="S20" s="1">
        <f t="shared" si="2"/>
        <v>0</v>
      </c>
      <c r="U20" s="7">
        <f t="shared" si="3"/>
        <v>0</v>
      </c>
    </row>
    <row r="21" spans="1:21" ht="21" x14ac:dyDescent="0.25">
      <c r="A21" s="4" t="s">
        <v>43</v>
      </c>
      <c r="C21" s="1">
        <v>0</v>
      </c>
      <c r="E21" s="1">
        <v>0</v>
      </c>
      <c r="G21" s="1">
        <v>0</v>
      </c>
      <c r="I21" s="1">
        <f t="shared" si="0"/>
        <v>0</v>
      </c>
      <c r="K21" s="7">
        <f t="shared" si="1"/>
        <v>0</v>
      </c>
      <c r="M21" s="1">
        <v>0</v>
      </c>
      <c r="O21" s="1">
        <v>0</v>
      </c>
      <c r="Q21" s="1">
        <v>0</v>
      </c>
      <c r="S21" s="1">
        <f t="shared" si="2"/>
        <v>0</v>
      </c>
      <c r="U21" s="7">
        <f t="shared" si="3"/>
        <v>0</v>
      </c>
    </row>
    <row r="22" spans="1:21" ht="21" x14ac:dyDescent="0.25">
      <c r="A22" s="4" t="s">
        <v>31</v>
      </c>
      <c r="C22" s="1">
        <v>15853513853</v>
      </c>
      <c r="E22" s="1">
        <v>-35260088209</v>
      </c>
      <c r="G22" s="1">
        <v>-3451</v>
      </c>
      <c r="I22" s="1">
        <f t="shared" si="0"/>
        <v>-19406577807</v>
      </c>
      <c r="K22" s="7">
        <f t="shared" si="1"/>
        <v>4.56874528788093E-2</v>
      </c>
      <c r="M22" s="1">
        <v>15853513853</v>
      </c>
      <c r="O22" s="1">
        <v>-66263529982</v>
      </c>
      <c r="Q22" s="1">
        <v>-3451</v>
      </c>
      <c r="S22" s="1">
        <f t="shared" si="2"/>
        <v>-50410019580</v>
      </c>
      <c r="U22" s="7">
        <f t="shared" si="3"/>
        <v>-7.018534016330695E-2</v>
      </c>
    </row>
    <row r="23" spans="1:21" ht="21" x14ac:dyDescent="0.25">
      <c r="A23" s="4" t="s">
        <v>38</v>
      </c>
      <c r="C23" s="1">
        <v>7346796219</v>
      </c>
      <c r="E23" s="1">
        <v>-13466942377</v>
      </c>
      <c r="G23" s="1">
        <v>0</v>
      </c>
      <c r="I23" s="1">
        <f t="shared" si="0"/>
        <v>-6120146158</v>
      </c>
      <c r="K23" s="7">
        <f t="shared" si="1"/>
        <v>1.440820179558878E-2</v>
      </c>
      <c r="M23" s="1">
        <v>7346796219</v>
      </c>
      <c r="O23" s="1">
        <v>14916728339</v>
      </c>
      <c r="Q23" s="1">
        <v>12886274164</v>
      </c>
      <c r="S23" s="1">
        <f t="shared" si="2"/>
        <v>35149798722</v>
      </c>
      <c r="U23" s="7">
        <f t="shared" si="3"/>
        <v>4.8938695135006767E-2</v>
      </c>
    </row>
    <row r="24" spans="1:21" ht="21" x14ac:dyDescent="0.25">
      <c r="A24" s="4" t="s">
        <v>82</v>
      </c>
      <c r="C24" s="1">
        <v>6050661280</v>
      </c>
      <c r="E24" s="1">
        <v>-8533542221</v>
      </c>
      <c r="G24" s="1">
        <v>0</v>
      </c>
      <c r="I24" s="1">
        <f t="shared" si="0"/>
        <v>-2482880941</v>
      </c>
      <c r="K24" s="7">
        <f t="shared" si="1"/>
        <v>5.8452606700556122E-3</v>
      </c>
      <c r="M24" s="1">
        <v>6050661280</v>
      </c>
      <c r="O24" s="1">
        <v>-12094062414</v>
      </c>
      <c r="Q24" s="1">
        <v>350217918</v>
      </c>
      <c r="S24" s="1">
        <f t="shared" si="2"/>
        <v>-5693183216</v>
      </c>
      <c r="U24" s="7">
        <f t="shared" si="3"/>
        <v>-7.9265591236850255E-3</v>
      </c>
    </row>
    <row r="25" spans="1:21" ht="21" x14ac:dyDescent="0.25">
      <c r="A25" s="4" t="s">
        <v>88</v>
      </c>
      <c r="C25" s="1">
        <v>0</v>
      </c>
      <c r="E25" s="1">
        <v>-128383864852</v>
      </c>
      <c r="G25" s="1">
        <v>0</v>
      </c>
      <c r="I25" s="1">
        <f t="shared" si="0"/>
        <v>-128383864852</v>
      </c>
      <c r="K25" s="7">
        <f t="shared" si="1"/>
        <v>0.3022445190573198</v>
      </c>
      <c r="M25" s="1">
        <v>0</v>
      </c>
      <c r="O25" s="1">
        <v>367026310944</v>
      </c>
      <c r="Q25" s="1">
        <v>50596169861</v>
      </c>
      <c r="S25" s="1">
        <f t="shared" si="2"/>
        <v>417622480805</v>
      </c>
      <c r="U25" s="7">
        <f t="shared" si="3"/>
        <v>0.58145138842144151</v>
      </c>
    </row>
    <row r="26" spans="1:21" ht="21" x14ac:dyDescent="0.25">
      <c r="A26" s="4" t="s">
        <v>30</v>
      </c>
      <c r="C26" s="1">
        <v>5954763357</v>
      </c>
      <c r="E26" s="1">
        <v>-6211418453</v>
      </c>
      <c r="G26" s="1">
        <v>0</v>
      </c>
      <c r="I26" s="1">
        <f t="shared" si="0"/>
        <v>-256655096</v>
      </c>
      <c r="K26" s="7">
        <f t="shared" si="1"/>
        <v>6.0422387301983294E-4</v>
      </c>
      <c r="M26" s="1">
        <v>5954763357</v>
      </c>
      <c r="O26" s="1">
        <v>-18530192588</v>
      </c>
      <c r="Q26" s="1">
        <v>-39059</v>
      </c>
      <c r="S26" s="1">
        <f t="shared" si="2"/>
        <v>-12575468290</v>
      </c>
      <c r="U26" s="7">
        <f t="shared" si="3"/>
        <v>-1.7508692259994754E-2</v>
      </c>
    </row>
    <row r="27" spans="1:21" ht="21" x14ac:dyDescent="0.25">
      <c r="A27" s="4" t="s">
        <v>58</v>
      </c>
      <c r="C27" s="1">
        <v>0</v>
      </c>
      <c r="E27" s="1">
        <v>-42995832435</v>
      </c>
      <c r="G27" s="1">
        <v>0</v>
      </c>
      <c r="I27" s="1">
        <f t="shared" si="0"/>
        <v>-42995832435</v>
      </c>
      <c r="K27" s="7">
        <f t="shared" si="1"/>
        <v>0.10122186857956429</v>
      </c>
      <c r="M27" s="1">
        <v>54939522000</v>
      </c>
      <c r="O27" s="1">
        <v>-89707761631</v>
      </c>
      <c r="Q27" s="1">
        <v>-8526839134</v>
      </c>
      <c r="S27" s="1">
        <f t="shared" si="2"/>
        <v>-43295078765</v>
      </c>
      <c r="U27" s="7">
        <f t="shared" si="3"/>
        <v>-6.027928288534682E-2</v>
      </c>
    </row>
    <row r="28" spans="1:21" ht="21" x14ac:dyDescent="0.25">
      <c r="A28" s="4" t="s">
        <v>84</v>
      </c>
      <c r="C28" s="1">
        <v>0</v>
      </c>
      <c r="E28" s="1">
        <v>14760128129</v>
      </c>
      <c r="G28" s="1">
        <v>0</v>
      </c>
      <c r="I28" s="1">
        <f t="shared" si="0"/>
        <v>14760128129</v>
      </c>
      <c r="K28" s="7">
        <f t="shared" si="1"/>
        <v>-3.4748664349035022E-2</v>
      </c>
      <c r="M28" s="1">
        <v>1961460940</v>
      </c>
      <c r="O28" s="1">
        <v>18030202013</v>
      </c>
      <c r="Q28" s="1">
        <v>-733279360</v>
      </c>
      <c r="S28" s="1">
        <f t="shared" si="2"/>
        <v>19258383593</v>
      </c>
      <c r="U28" s="7">
        <f t="shared" si="3"/>
        <v>2.6813244960658959E-2</v>
      </c>
    </row>
    <row r="29" spans="1:21" ht="21" x14ac:dyDescent="0.25">
      <c r="A29" s="4" t="s">
        <v>57</v>
      </c>
      <c r="C29" s="1">
        <v>12037381169</v>
      </c>
      <c r="E29" s="1">
        <v>-13501799502</v>
      </c>
      <c r="G29" s="1">
        <v>0</v>
      </c>
      <c r="I29" s="1">
        <f t="shared" si="0"/>
        <v>-1464418333</v>
      </c>
      <c r="K29" s="7">
        <f t="shared" si="1"/>
        <v>3.4475704191219625E-3</v>
      </c>
      <c r="M29" s="1">
        <v>12037381169</v>
      </c>
      <c r="O29" s="1">
        <v>-52557525024</v>
      </c>
      <c r="Q29" s="1">
        <v>-2312981347</v>
      </c>
      <c r="S29" s="1">
        <f t="shared" si="2"/>
        <v>-42833125202</v>
      </c>
      <c r="U29" s="7">
        <f t="shared" si="3"/>
        <v>-5.9636109797358776E-2</v>
      </c>
    </row>
    <row r="30" spans="1:21" ht="21" x14ac:dyDescent="0.25">
      <c r="A30" s="4" t="s">
        <v>16</v>
      </c>
      <c r="C30" s="1">
        <v>5050562464</v>
      </c>
      <c r="E30" s="1">
        <v>9852917520</v>
      </c>
      <c r="G30" s="1">
        <v>0</v>
      </c>
      <c r="I30" s="1">
        <f t="shared" si="0"/>
        <v>14903479984</v>
      </c>
      <c r="K30" s="7">
        <f t="shared" si="1"/>
        <v>-3.5086146886427062E-2</v>
      </c>
      <c r="M30" s="1">
        <v>5050562464</v>
      </c>
      <c r="O30" s="1">
        <v>34521703610</v>
      </c>
      <c r="Q30" s="1">
        <v>-214330321</v>
      </c>
      <c r="S30" s="1">
        <f t="shared" si="2"/>
        <v>39357935753</v>
      </c>
      <c r="U30" s="7">
        <f t="shared" si="3"/>
        <v>5.4797640071654288E-2</v>
      </c>
    </row>
    <row r="31" spans="1:21" ht="21" x14ac:dyDescent="0.25">
      <c r="A31" s="4" t="s">
        <v>15</v>
      </c>
      <c r="C31" s="1">
        <v>0</v>
      </c>
      <c r="E31" s="1">
        <v>25782470415</v>
      </c>
      <c r="G31" s="1">
        <v>0</v>
      </c>
      <c r="I31" s="1">
        <f t="shared" si="0"/>
        <v>25782470415</v>
      </c>
      <c r="K31" s="7">
        <f t="shared" si="1"/>
        <v>-6.0697739390183629E-2</v>
      </c>
      <c r="M31" s="1">
        <v>5358399891</v>
      </c>
      <c r="O31" s="1">
        <v>46754628228</v>
      </c>
      <c r="Q31" s="1">
        <v>7500599847</v>
      </c>
      <c r="S31" s="1">
        <f t="shared" si="2"/>
        <v>59613627966</v>
      </c>
      <c r="U31" s="7">
        <f t="shared" si="3"/>
        <v>8.2999427336515594E-2</v>
      </c>
    </row>
    <row r="32" spans="1:21" ht="21" x14ac:dyDescent="0.25">
      <c r="A32" s="4" t="s">
        <v>21</v>
      </c>
      <c r="C32" s="1">
        <v>0</v>
      </c>
      <c r="E32" s="1">
        <v>-12777827254</v>
      </c>
      <c r="G32" s="1">
        <v>0</v>
      </c>
      <c r="I32" s="1">
        <f t="shared" si="0"/>
        <v>-12777827254</v>
      </c>
      <c r="K32" s="7">
        <f t="shared" si="1"/>
        <v>3.0081881842666615E-2</v>
      </c>
      <c r="M32" s="1">
        <v>0</v>
      </c>
      <c r="O32" s="1">
        <v>3138045903</v>
      </c>
      <c r="Q32" s="1">
        <v>-494</v>
      </c>
      <c r="S32" s="1">
        <f t="shared" si="2"/>
        <v>3138045409</v>
      </c>
      <c r="U32" s="7">
        <f t="shared" si="3"/>
        <v>4.3690676241266531E-3</v>
      </c>
    </row>
    <row r="33" spans="1:21" ht="21" x14ac:dyDescent="0.25">
      <c r="A33" s="4" t="s">
        <v>86</v>
      </c>
      <c r="C33" s="1">
        <v>0</v>
      </c>
      <c r="E33" s="1">
        <v>-1260943561</v>
      </c>
      <c r="G33" s="1">
        <v>0</v>
      </c>
      <c r="I33" s="1">
        <f t="shared" si="0"/>
        <v>-1260943561</v>
      </c>
      <c r="K33" s="7">
        <f t="shared" si="1"/>
        <v>2.968545000512439E-3</v>
      </c>
      <c r="M33" s="1">
        <v>9445566532</v>
      </c>
      <c r="O33" s="1">
        <v>-12249383942</v>
      </c>
      <c r="Q33" s="1">
        <v>-2240</v>
      </c>
      <c r="S33" s="1">
        <f t="shared" si="2"/>
        <v>-2803819650</v>
      </c>
      <c r="U33" s="7">
        <f t="shared" si="3"/>
        <v>-3.9037286144972816E-3</v>
      </c>
    </row>
    <row r="34" spans="1:21" ht="21" x14ac:dyDescent="0.25">
      <c r="A34" s="4" t="s">
        <v>74</v>
      </c>
      <c r="C34" s="1">
        <v>383063201</v>
      </c>
      <c r="E34" s="1">
        <v>4308309009</v>
      </c>
      <c r="G34" s="1">
        <v>0</v>
      </c>
      <c r="I34" s="1">
        <f t="shared" si="0"/>
        <v>4691372210</v>
      </c>
      <c r="K34" s="7">
        <f t="shared" si="1"/>
        <v>-1.1044546282859754E-2</v>
      </c>
      <c r="M34" s="1">
        <v>383063201</v>
      </c>
      <c r="O34" s="1">
        <v>14883249303</v>
      </c>
      <c r="Q34" s="1">
        <v>-256005650</v>
      </c>
      <c r="S34" s="1">
        <f t="shared" si="2"/>
        <v>15010306854</v>
      </c>
      <c r="U34" s="7">
        <f t="shared" si="3"/>
        <v>2.089869238855804E-2</v>
      </c>
    </row>
    <row r="35" spans="1:21" ht="21" x14ac:dyDescent="0.25">
      <c r="A35" s="4" t="s">
        <v>76</v>
      </c>
      <c r="C35" s="1">
        <v>0</v>
      </c>
      <c r="E35" s="1">
        <v>27905217938</v>
      </c>
      <c r="G35" s="1">
        <v>0</v>
      </c>
      <c r="I35" s="1">
        <f t="shared" si="0"/>
        <v>27905217938</v>
      </c>
      <c r="K35" s="7">
        <f t="shared" si="1"/>
        <v>-6.5695164922659005E-2</v>
      </c>
      <c r="M35" s="1">
        <v>0</v>
      </c>
      <c r="O35" s="1">
        <v>52856641304</v>
      </c>
      <c r="Q35" s="1">
        <v>-854344438</v>
      </c>
      <c r="S35" s="1">
        <f t="shared" si="2"/>
        <v>52002296866</v>
      </c>
      <c r="U35" s="7">
        <f t="shared" si="3"/>
        <v>7.2402251084653924E-2</v>
      </c>
    </row>
    <row r="36" spans="1:21" ht="21" x14ac:dyDescent="0.25">
      <c r="A36" s="4" t="s">
        <v>54</v>
      </c>
      <c r="C36" s="1">
        <v>0</v>
      </c>
      <c r="E36" s="1">
        <v>26097107666</v>
      </c>
      <c r="G36" s="1">
        <v>0</v>
      </c>
      <c r="I36" s="1">
        <f t="shared" si="0"/>
        <v>26097107666</v>
      </c>
      <c r="K36" s="7">
        <f t="shared" si="1"/>
        <v>-6.1438466308754276E-2</v>
      </c>
      <c r="M36" s="1">
        <v>0</v>
      </c>
      <c r="O36" s="1">
        <v>54314329457</v>
      </c>
      <c r="Q36" s="1">
        <v>-889073864</v>
      </c>
      <c r="S36" s="1">
        <f t="shared" si="2"/>
        <v>53425255593</v>
      </c>
      <c r="U36" s="7">
        <f t="shared" si="3"/>
        <v>7.4383421556812698E-2</v>
      </c>
    </row>
    <row r="37" spans="1:21" ht="21" x14ac:dyDescent="0.25">
      <c r="A37" s="4" t="s">
        <v>87</v>
      </c>
      <c r="C37" s="1">
        <v>0</v>
      </c>
      <c r="E37" s="1">
        <v>-16412586579</v>
      </c>
      <c r="G37" s="1">
        <v>0</v>
      </c>
      <c r="I37" s="1">
        <f t="shared" si="0"/>
        <v>-16412586579</v>
      </c>
      <c r="K37" s="7">
        <f t="shared" si="1"/>
        <v>3.8638923534316694E-2</v>
      </c>
      <c r="M37" s="1">
        <v>7716364301</v>
      </c>
      <c r="O37" s="1">
        <v>-21357358800</v>
      </c>
      <c r="Q37" s="1">
        <v>-2752</v>
      </c>
      <c r="S37" s="1">
        <f t="shared" si="2"/>
        <v>-13640997251</v>
      </c>
      <c r="U37" s="7">
        <f t="shared" si="3"/>
        <v>-1.8992217027585013E-2</v>
      </c>
    </row>
    <row r="38" spans="1:21" ht="21" x14ac:dyDescent="0.25">
      <c r="A38" s="4" t="s">
        <v>32</v>
      </c>
      <c r="C38" s="1">
        <v>0</v>
      </c>
      <c r="E38" s="1">
        <v>-77608288384</v>
      </c>
      <c r="G38" s="1">
        <v>0</v>
      </c>
      <c r="I38" s="1">
        <f t="shared" si="0"/>
        <v>-77608288384</v>
      </c>
      <c r="K38" s="7">
        <f t="shared" si="1"/>
        <v>0.18270738168323997</v>
      </c>
      <c r="M38" s="1">
        <v>0</v>
      </c>
      <c r="O38" s="1">
        <v>-160165620913</v>
      </c>
      <c r="Q38" s="1">
        <v>-13301983563</v>
      </c>
      <c r="S38" s="1">
        <f t="shared" si="2"/>
        <v>-173467604476</v>
      </c>
      <c r="U38" s="7">
        <f t="shared" si="3"/>
        <v>-0.24151712157422747</v>
      </c>
    </row>
    <row r="39" spans="1:21" ht="21" x14ac:dyDescent="0.25">
      <c r="A39" s="4" t="s">
        <v>23</v>
      </c>
      <c r="C39" s="1">
        <v>0</v>
      </c>
      <c r="E39" s="1">
        <v>-9582976680</v>
      </c>
      <c r="G39" s="1">
        <v>0</v>
      </c>
      <c r="I39" s="1">
        <f t="shared" si="0"/>
        <v>-9582976680</v>
      </c>
      <c r="K39" s="7">
        <f t="shared" si="1"/>
        <v>2.2560484381141378E-2</v>
      </c>
      <c r="M39" s="1">
        <v>0</v>
      </c>
      <c r="O39" s="1">
        <v>-5755692783</v>
      </c>
      <c r="Q39" s="1">
        <v>-242907680</v>
      </c>
      <c r="S39" s="1">
        <f t="shared" si="2"/>
        <v>-5998600463</v>
      </c>
      <c r="U39" s="7">
        <f t="shared" si="3"/>
        <v>-8.3517883449992017E-3</v>
      </c>
    </row>
    <row r="40" spans="1:21" ht="21" x14ac:dyDescent="0.25">
      <c r="A40" s="4" t="s">
        <v>89</v>
      </c>
      <c r="C40" s="1">
        <v>494671053</v>
      </c>
      <c r="E40" s="1">
        <v>-863622194</v>
      </c>
      <c r="G40" s="1">
        <v>0</v>
      </c>
      <c r="I40" s="1">
        <f t="shared" si="0"/>
        <v>-368951141</v>
      </c>
      <c r="K40" s="7">
        <f t="shared" si="1"/>
        <v>8.685940425282126E-4</v>
      </c>
      <c r="M40" s="1">
        <v>494671053</v>
      </c>
      <c r="O40" s="1">
        <v>-1471734868</v>
      </c>
      <c r="Q40" s="1">
        <v>-166081172</v>
      </c>
      <c r="S40" s="1">
        <f t="shared" si="2"/>
        <v>-1143144987</v>
      </c>
      <c r="U40" s="7">
        <f t="shared" si="3"/>
        <v>-1.5915887444012396E-3</v>
      </c>
    </row>
    <row r="41" spans="1:21" ht="21" x14ac:dyDescent="0.25">
      <c r="A41" s="4" t="s">
        <v>27</v>
      </c>
      <c r="C41" s="1">
        <v>0</v>
      </c>
      <c r="E41" s="1">
        <v>-21701076504</v>
      </c>
      <c r="G41" s="1">
        <v>0</v>
      </c>
      <c r="I41" s="1">
        <f t="shared" si="0"/>
        <v>-21701076504</v>
      </c>
      <c r="K41" s="7">
        <f t="shared" si="1"/>
        <v>5.1089219338729112E-2</v>
      </c>
      <c r="M41" s="1">
        <v>0</v>
      </c>
      <c r="O41" s="1">
        <v>84828708582</v>
      </c>
      <c r="Q41" s="1">
        <v>-14289481523</v>
      </c>
      <c r="S41" s="1">
        <f t="shared" si="2"/>
        <v>70539227059</v>
      </c>
      <c r="U41" s="7">
        <f t="shared" si="3"/>
        <v>9.8211024063098784E-2</v>
      </c>
    </row>
    <row r="42" spans="1:21" ht="21" x14ac:dyDescent="0.25">
      <c r="A42" s="4" t="s">
        <v>64</v>
      </c>
      <c r="C42" s="1">
        <v>318561185</v>
      </c>
      <c r="E42" s="1">
        <v>-303237927</v>
      </c>
      <c r="G42" s="1">
        <v>0</v>
      </c>
      <c r="I42" s="1">
        <f t="shared" si="0"/>
        <v>15323258</v>
      </c>
      <c r="K42" s="7">
        <f t="shared" si="1"/>
        <v>-3.6074398834621776E-5</v>
      </c>
      <c r="M42" s="1">
        <v>318561185</v>
      </c>
      <c r="O42" s="1">
        <v>-164609074</v>
      </c>
      <c r="Q42" s="1">
        <v>118786561</v>
      </c>
      <c r="S42" s="1">
        <f t="shared" si="2"/>
        <v>272738672</v>
      </c>
      <c r="U42" s="7">
        <f t="shared" si="3"/>
        <v>3.7973118498059905E-4</v>
      </c>
    </row>
    <row r="43" spans="1:21" ht="21" x14ac:dyDescent="0.25">
      <c r="A43" s="4" t="s">
        <v>39</v>
      </c>
      <c r="C43" s="1">
        <v>6587637167</v>
      </c>
      <c r="E43" s="1">
        <v>-8195091128</v>
      </c>
      <c r="G43" s="1">
        <v>0</v>
      </c>
      <c r="I43" s="1">
        <f t="shared" si="0"/>
        <v>-1607453961</v>
      </c>
      <c r="K43" s="7">
        <f t="shared" si="1"/>
        <v>3.7843084869684084E-3</v>
      </c>
      <c r="M43" s="1">
        <v>6587637167</v>
      </c>
      <c r="O43" s="1">
        <v>-10738740</v>
      </c>
      <c r="Q43" s="1">
        <v>-2300</v>
      </c>
      <c r="S43" s="1">
        <f t="shared" si="2"/>
        <v>6576896127</v>
      </c>
      <c r="U43" s="7">
        <f t="shared" si="3"/>
        <v>9.156943316787956E-3</v>
      </c>
    </row>
    <row r="44" spans="1:21" ht="21" x14ac:dyDescent="0.25">
      <c r="A44" s="4" t="s">
        <v>62</v>
      </c>
      <c r="C44" s="1">
        <v>0</v>
      </c>
      <c r="E44" s="1">
        <v>5730464688</v>
      </c>
      <c r="G44" s="1">
        <v>0</v>
      </c>
      <c r="I44" s="1">
        <f t="shared" si="0"/>
        <v>5730464688</v>
      </c>
      <c r="K44" s="7">
        <f t="shared" si="1"/>
        <v>-1.3490803891876547E-2</v>
      </c>
      <c r="M44" s="1">
        <v>13908522041</v>
      </c>
      <c r="O44" s="1">
        <v>15801191730</v>
      </c>
      <c r="Q44" s="1">
        <v>-403655436</v>
      </c>
      <c r="S44" s="1">
        <f t="shared" si="2"/>
        <v>29306058335</v>
      </c>
      <c r="U44" s="7">
        <f t="shared" si="3"/>
        <v>4.0802516845356317E-2</v>
      </c>
    </row>
    <row r="45" spans="1:21" ht="21" x14ac:dyDescent="0.25">
      <c r="A45" s="4" t="s">
        <v>28</v>
      </c>
      <c r="C45" s="1">
        <v>7661830850</v>
      </c>
      <c r="E45" s="1">
        <v>-7826859316</v>
      </c>
      <c r="G45" s="1">
        <v>0</v>
      </c>
      <c r="I45" s="1">
        <f t="shared" si="0"/>
        <v>-165028466</v>
      </c>
      <c r="K45" s="7">
        <f t="shared" si="1"/>
        <v>3.8851415942678895E-4</v>
      </c>
      <c r="M45" s="1">
        <v>7661830850</v>
      </c>
      <c r="O45" s="1">
        <v>2558129327</v>
      </c>
      <c r="Q45" s="1">
        <v>-3670406673</v>
      </c>
      <c r="S45" s="1">
        <f t="shared" si="2"/>
        <v>6549553504</v>
      </c>
      <c r="U45" s="7">
        <f t="shared" si="3"/>
        <v>9.1188744703125726E-3</v>
      </c>
    </row>
    <row r="46" spans="1:21" ht="21" x14ac:dyDescent="0.25">
      <c r="A46" s="4" t="s">
        <v>65</v>
      </c>
      <c r="C46" s="1">
        <v>0</v>
      </c>
      <c r="E46" s="1">
        <v>-182607527242</v>
      </c>
      <c r="G46" s="1">
        <v>0</v>
      </c>
      <c r="I46" s="1">
        <f t="shared" si="0"/>
        <v>-182607527242</v>
      </c>
      <c r="K46" s="7">
        <f t="shared" si="1"/>
        <v>0.42989922690931454</v>
      </c>
      <c r="M46" s="1">
        <v>0</v>
      </c>
      <c r="O46" s="1">
        <v>-257032735331</v>
      </c>
      <c r="Q46" s="1">
        <v>4391825342</v>
      </c>
      <c r="S46" s="1">
        <f t="shared" si="2"/>
        <v>-252640909989</v>
      </c>
      <c r="U46" s="7">
        <f t="shared" si="3"/>
        <v>-0.35174928227523172</v>
      </c>
    </row>
    <row r="47" spans="1:21" ht="21" x14ac:dyDescent="0.25">
      <c r="A47" s="4" t="s">
        <v>153</v>
      </c>
      <c r="C47" s="1">
        <v>0</v>
      </c>
      <c r="E47" s="1">
        <v>0</v>
      </c>
      <c r="G47" s="1">
        <v>0</v>
      </c>
      <c r="I47" s="1">
        <f t="shared" si="0"/>
        <v>0</v>
      </c>
      <c r="K47" s="7">
        <f t="shared" si="1"/>
        <v>0</v>
      </c>
      <c r="M47" s="1">
        <v>0</v>
      </c>
      <c r="O47" s="1">
        <v>0</v>
      </c>
      <c r="Q47" s="1">
        <v>50862632</v>
      </c>
      <c r="S47" s="1">
        <f t="shared" si="2"/>
        <v>50862632</v>
      </c>
      <c r="U47" s="7">
        <f t="shared" si="3"/>
        <v>7.0815507676124994E-5</v>
      </c>
    </row>
    <row r="48" spans="1:21" ht="21" x14ac:dyDescent="0.25">
      <c r="A48" s="4" t="s">
        <v>61</v>
      </c>
      <c r="C48" s="1">
        <v>0</v>
      </c>
      <c r="E48" s="1">
        <v>-5752341682</v>
      </c>
      <c r="G48" s="1">
        <v>0</v>
      </c>
      <c r="I48" s="1">
        <f t="shared" si="0"/>
        <v>-5752341682</v>
      </c>
      <c r="K48" s="7">
        <f t="shared" si="1"/>
        <v>1.3542307260602612E-2</v>
      </c>
      <c r="M48" s="1">
        <v>0</v>
      </c>
      <c r="O48" s="1">
        <v>7416009122</v>
      </c>
      <c r="Q48" s="1">
        <v>13168351059</v>
      </c>
      <c r="S48" s="1">
        <f t="shared" si="2"/>
        <v>20584360181</v>
      </c>
      <c r="U48" s="7">
        <f t="shared" si="3"/>
        <v>2.8659388220525574E-2</v>
      </c>
    </row>
    <row r="49" spans="1:21" ht="21" x14ac:dyDescent="0.25">
      <c r="A49" s="4" t="s">
        <v>72</v>
      </c>
      <c r="C49" s="1">
        <v>0</v>
      </c>
      <c r="E49" s="1">
        <v>0</v>
      </c>
      <c r="G49" s="1">
        <v>0</v>
      </c>
      <c r="I49" s="1">
        <f t="shared" si="0"/>
        <v>0</v>
      </c>
      <c r="K49" s="7">
        <f t="shared" si="1"/>
        <v>0</v>
      </c>
      <c r="M49" s="1">
        <v>0</v>
      </c>
      <c r="O49" s="1">
        <v>-156969558016</v>
      </c>
      <c r="Q49" s="1">
        <v>-3051</v>
      </c>
      <c r="S49" s="1">
        <f t="shared" si="2"/>
        <v>-156969561067</v>
      </c>
      <c r="U49" s="7">
        <f t="shared" si="3"/>
        <v>-0.21854706922477213</v>
      </c>
    </row>
    <row r="50" spans="1:21" ht="21" x14ac:dyDescent="0.25">
      <c r="A50" s="4" t="s">
        <v>154</v>
      </c>
      <c r="C50" s="1">
        <v>0</v>
      </c>
      <c r="E50" s="1">
        <v>0</v>
      </c>
      <c r="G50" s="1">
        <v>0</v>
      </c>
      <c r="I50" s="1">
        <f t="shared" si="0"/>
        <v>0</v>
      </c>
      <c r="K50" s="7">
        <f t="shared" si="1"/>
        <v>0</v>
      </c>
      <c r="M50" s="1">
        <v>0</v>
      </c>
      <c r="O50" s="1">
        <v>0</v>
      </c>
      <c r="Q50" s="1">
        <v>6651763347</v>
      </c>
      <c r="S50" s="1">
        <f t="shared" si="2"/>
        <v>6651763347</v>
      </c>
      <c r="U50" s="7">
        <f t="shared" si="3"/>
        <v>9.2611801599108232E-3</v>
      </c>
    </row>
    <row r="51" spans="1:21" ht="21" x14ac:dyDescent="0.25">
      <c r="A51" s="4" t="s">
        <v>155</v>
      </c>
      <c r="C51" s="1">
        <v>0</v>
      </c>
      <c r="E51" s="1">
        <v>0</v>
      </c>
      <c r="G51" s="1">
        <v>0</v>
      </c>
      <c r="I51" s="1">
        <f t="shared" si="0"/>
        <v>0</v>
      </c>
      <c r="K51" s="7">
        <f t="shared" si="1"/>
        <v>0</v>
      </c>
      <c r="M51" s="1">
        <v>0</v>
      </c>
      <c r="O51" s="1">
        <v>0</v>
      </c>
      <c r="Q51" s="1">
        <v>4395738731</v>
      </c>
      <c r="S51" s="1">
        <f t="shared" si="2"/>
        <v>4395738731</v>
      </c>
      <c r="U51" s="7">
        <f t="shared" si="3"/>
        <v>6.1201408107895488E-3</v>
      </c>
    </row>
    <row r="52" spans="1:21" ht="21" x14ac:dyDescent="0.25">
      <c r="A52" s="4" t="s">
        <v>20</v>
      </c>
      <c r="C52" s="1">
        <v>2834768336</v>
      </c>
      <c r="E52" s="1">
        <v>-4773265223</v>
      </c>
      <c r="G52" s="1">
        <v>0</v>
      </c>
      <c r="I52" s="1">
        <f t="shared" si="0"/>
        <v>-1938496887</v>
      </c>
      <c r="K52" s="7">
        <f t="shared" si="1"/>
        <v>4.5636580576605013E-3</v>
      </c>
      <c r="M52" s="1">
        <v>2834768336</v>
      </c>
      <c r="O52" s="1">
        <v>30529973539</v>
      </c>
      <c r="Q52" s="1">
        <v>22442114421</v>
      </c>
      <c r="S52" s="1">
        <f t="shared" si="2"/>
        <v>55806856296</v>
      </c>
      <c r="U52" s="7">
        <f t="shared" si="3"/>
        <v>7.7699299171340414E-2</v>
      </c>
    </row>
    <row r="53" spans="1:21" ht="21" x14ac:dyDescent="0.25">
      <c r="A53" s="4" t="s">
        <v>156</v>
      </c>
      <c r="C53" s="1">
        <v>0</v>
      </c>
      <c r="E53" s="1">
        <v>0</v>
      </c>
      <c r="G53" s="1">
        <v>0</v>
      </c>
      <c r="I53" s="1">
        <f t="shared" si="0"/>
        <v>0</v>
      </c>
      <c r="K53" s="7">
        <f t="shared" si="1"/>
        <v>0</v>
      </c>
      <c r="M53" s="1">
        <v>0</v>
      </c>
      <c r="O53" s="1">
        <v>0</v>
      </c>
      <c r="Q53" s="1">
        <v>-1811616644</v>
      </c>
      <c r="S53" s="1">
        <f t="shared" si="2"/>
        <v>-1811616644</v>
      </c>
      <c r="U53" s="7">
        <f t="shared" si="3"/>
        <v>-2.5222948029779073E-3</v>
      </c>
    </row>
    <row r="54" spans="1:21" ht="21" x14ac:dyDescent="0.25">
      <c r="A54" s="4" t="s">
        <v>73</v>
      </c>
      <c r="C54" s="1">
        <v>4883728</v>
      </c>
      <c r="E54" s="1">
        <v>-51743522</v>
      </c>
      <c r="G54" s="1">
        <v>0</v>
      </c>
      <c r="I54" s="1">
        <f t="shared" si="0"/>
        <v>-46859794</v>
      </c>
      <c r="K54" s="7">
        <f t="shared" si="1"/>
        <v>1.1031850394114727E-4</v>
      </c>
      <c r="M54" s="1">
        <v>4883728</v>
      </c>
      <c r="O54" s="1">
        <v>50170241</v>
      </c>
      <c r="Q54" s="1">
        <v>-897012044</v>
      </c>
      <c r="S54" s="1">
        <f t="shared" si="2"/>
        <v>-841958075</v>
      </c>
      <c r="U54" s="7">
        <f t="shared" si="3"/>
        <v>-1.1722493740225226E-3</v>
      </c>
    </row>
    <row r="55" spans="1:21" ht="21" x14ac:dyDescent="0.25">
      <c r="A55" s="4" t="s">
        <v>25</v>
      </c>
      <c r="C55" s="1">
        <v>0</v>
      </c>
      <c r="E55" s="1">
        <v>-1275863034</v>
      </c>
      <c r="G55" s="1">
        <v>0</v>
      </c>
      <c r="I55" s="1">
        <f t="shared" si="0"/>
        <v>-1275863034</v>
      </c>
      <c r="K55" s="7">
        <f t="shared" si="1"/>
        <v>3.0036687985588056E-3</v>
      </c>
      <c r="M55" s="1">
        <v>0</v>
      </c>
      <c r="O55" s="1">
        <v>-2630131061</v>
      </c>
      <c r="Q55" s="1">
        <v>-339356333</v>
      </c>
      <c r="S55" s="1">
        <f t="shared" si="2"/>
        <v>-2969487394</v>
      </c>
      <c r="U55" s="7">
        <f t="shared" si="3"/>
        <v>-4.1343860723519659E-3</v>
      </c>
    </row>
    <row r="56" spans="1:21" ht="21" x14ac:dyDescent="0.25">
      <c r="A56" s="4" t="s">
        <v>157</v>
      </c>
      <c r="C56" s="1">
        <v>0</v>
      </c>
      <c r="E56" s="1">
        <v>0</v>
      </c>
      <c r="G56" s="1">
        <v>0</v>
      </c>
      <c r="I56" s="1">
        <f t="shared" si="0"/>
        <v>0</v>
      </c>
      <c r="K56" s="7">
        <f t="shared" si="1"/>
        <v>0</v>
      </c>
      <c r="M56" s="1">
        <v>0</v>
      </c>
      <c r="O56" s="1">
        <v>0</v>
      </c>
      <c r="Q56" s="1">
        <v>5243319571</v>
      </c>
      <c r="S56" s="1">
        <f t="shared" si="2"/>
        <v>5243319571</v>
      </c>
      <c r="U56" s="7">
        <f t="shared" si="3"/>
        <v>7.3002187013941179E-3</v>
      </c>
    </row>
    <row r="57" spans="1:21" ht="21" x14ac:dyDescent="0.25">
      <c r="A57" s="4" t="s">
        <v>40</v>
      </c>
      <c r="C57" s="1">
        <v>10077653801</v>
      </c>
      <c r="E57" s="1">
        <v>-24070892668</v>
      </c>
      <c r="G57" s="1">
        <v>0</v>
      </c>
      <c r="I57" s="1">
        <f t="shared" si="0"/>
        <v>-13993238867</v>
      </c>
      <c r="K57" s="7">
        <f t="shared" si="1"/>
        <v>3.2943234387640602E-2</v>
      </c>
      <c r="M57" s="1">
        <v>10077653801</v>
      </c>
      <c r="O57" s="1">
        <v>-34682918284</v>
      </c>
      <c r="Q57" s="1">
        <v>-2388</v>
      </c>
      <c r="S57" s="1">
        <f t="shared" si="2"/>
        <v>-24605266871</v>
      </c>
      <c r="U57" s="7">
        <f t="shared" si="3"/>
        <v>-3.4257654322261667E-2</v>
      </c>
    </row>
    <row r="58" spans="1:21" ht="21" x14ac:dyDescent="0.25">
      <c r="A58" s="4" t="s">
        <v>22</v>
      </c>
      <c r="C58" s="1">
        <v>2145949264</v>
      </c>
      <c r="E58" s="1">
        <v>-7005924635</v>
      </c>
      <c r="G58" s="1">
        <v>0</v>
      </c>
      <c r="I58" s="1">
        <f t="shared" si="0"/>
        <v>-4859975371</v>
      </c>
      <c r="K58" s="7">
        <f t="shared" si="1"/>
        <v>1.1441476079035734E-2</v>
      </c>
      <c r="M58" s="1">
        <v>2145949264</v>
      </c>
      <c r="O58" s="1">
        <v>2781367529</v>
      </c>
      <c r="Q58" s="1">
        <v>0</v>
      </c>
      <c r="S58" s="1">
        <f t="shared" si="2"/>
        <v>4927316793</v>
      </c>
      <c r="U58" s="7">
        <f t="shared" si="3"/>
        <v>6.86025135658318E-3</v>
      </c>
    </row>
    <row r="59" spans="1:21" ht="21" x14ac:dyDescent="0.25">
      <c r="A59" s="4" t="s">
        <v>48</v>
      </c>
      <c r="C59" s="1">
        <v>2003105392</v>
      </c>
      <c r="E59" s="1">
        <v>2794981593</v>
      </c>
      <c r="G59" s="1">
        <v>0</v>
      </c>
      <c r="I59" s="1">
        <f t="shared" si="0"/>
        <v>4798086985</v>
      </c>
      <c r="K59" s="7">
        <f t="shared" si="1"/>
        <v>-1.1295776886357843E-2</v>
      </c>
      <c r="M59" s="1">
        <v>2003105392</v>
      </c>
      <c r="O59" s="1">
        <v>10434597947</v>
      </c>
      <c r="Q59" s="1">
        <v>0</v>
      </c>
      <c r="S59" s="1">
        <f t="shared" si="2"/>
        <v>12437703339</v>
      </c>
      <c r="U59" s="7">
        <f t="shared" si="3"/>
        <v>1.7316883567415859E-2</v>
      </c>
    </row>
    <row r="60" spans="1:21" ht="21" x14ac:dyDescent="0.25">
      <c r="A60" s="4" t="s">
        <v>77</v>
      </c>
      <c r="C60" s="1">
        <v>18196444006</v>
      </c>
      <c r="E60" s="1">
        <v>-34128474231</v>
      </c>
      <c r="G60" s="1">
        <v>0</v>
      </c>
      <c r="I60" s="1">
        <f t="shared" si="0"/>
        <v>-15932030225</v>
      </c>
      <c r="K60" s="7">
        <f t="shared" si="1"/>
        <v>3.7507585696325084E-2</v>
      </c>
      <c r="M60" s="1">
        <v>18196444006</v>
      </c>
      <c r="O60" s="1">
        <v>-6445490865</v>
      </c>
      <c r="Q60" s="1">
        <v>0</v>
      </c>
      <c r="S60" s="1">
        <f t="shared" si="2"/>
        <v>11750953141</v>
      </c>
      <c r="U60" s="7">
        <f t="shared" si="3"/>
        <v>1.636072848841701E-2</v>
      </c>
    </row>
    <row r="61" spans="1:21" ht="21" x14ac:dyDescent="0.25">
      <c r="A61" s="4" t="s">
        <v>79</v>
      </c>
      <c r="C61" s="1">
        <v>0</v>
      </c>
      <c r="E61" s="1">
        <v>4662474357</v>
      </c>
      <c r="G61" s="1">
        <v>0</v>
      </c>
      <c r="I61" s="1">
        <f t="shared" si="0"/>
        <v>4662474357</v>
      </c>
      <c r="K61" s="7">
        <f t="shared" si="1"/>
        <v>-1.0976514231543626E-2</v>
      </c>
      <c r="M61" s="1">
        <v>360061000</v>
      </c>
      <c r="O61" s="1">
        <v>6886528216</v>
      </c>
      <c r="Q61" s="1">
        <v>0</v>
      </c>
      <c r="S61" s="1">
        <f t="shared" si="2"/>
        <v>7246589216</v>
      </c>
      <c r="U61" s="7">
        <f t="shared" si="3"/>
        <v>1.008934996229398E-2</v>
      </c>
    </row>
    <row r="62" spans="1:21" ht="21" x14ac:dyDescent="0.25">
      <c r="A62" s="4" t="s">
        <v>90</v>
      </c>
      <c r="C62" s="1">
        <v>0</v>
      </c>
      <c r="E62" s="1">
        <v>57744230275</v>
      </c>
      <c r="G62" s="1">
        <v>0</v>
      </c>
      <c r="I62" s="1">
        <f t="shared" si="0"/>
        <v>57744230275</v>
      </c>
      <c r="K62" s="7">
        <f t="shared" si="1"/>
        <v>-0.13594291718762364</v>
      </c>
      <c r="M62" s="1">
        <v>5330917492</v>
      </c>
      <c r="O62" s="1">
        <v>83912963846</v>
      </c>
      <c r="Q62" s="1">
        <v>0</v>
      </c>
      <c r="S62" s="1">
        <f t="shared" si="2"/>
        <v>89243881338</v>
      </c>
      <c r="U62" s="7">
        <f t="shared" si="3"/>
        <v>0.12425331752274099</v>
      </c>
    </row>
    <row r="63" spans="1:21" ht="21" x14ac:dyDescent="0.25">
      <c r="A63" s="4" t="s">
        <v>91</v>
      </c>
      <c r="C63" s="1">
        <v>2131363344</v>
      </c>
      <c r="E63" s="1">
        <v>-3556828303</v>
      </c>
      <c r="G63" s="1">
        <v>0</v>
      </c>
      <c r="I63" s="1">
        <f t="shared" si="0"/>
        <v>-1425464959</v>
      </c>
      <c r="K63" s="7">
        <f t="shared" si="1"/>
        <v>3.3558654077183703E-3</v>
      </c>
      <c r="M63" s="1">
        <v>2131363344</v>
      </c>
      <c r="O63" s="1">
        <v>1275356762</v>
      </c>
      <c r="Q63" s="1">
        <v>0</v>
      </c>
      <c r="S63" s="1">
        <f t="shared" si="2"/>
        <v>3406720106</v>
      </c>
      <c r="U63" s="7">
        <f t="shared" si="3"/>
        <v>4.7431405794503981E-3</v>
      </c>
    </row>
    <row r="64" spans="1:21" ht="21" x14ac:dyDescent="0.25">
      <c r="A64" s="4" t="s">
        <v>71</v>
      </c>
      <c r="C64" s="1">
        <v>1321076644</v>
      </c>
      <c r="E64" s="1">
        <v>-186992757</v>
      </c>
      <c r="G64" s="1">
        <v>0</v>
      </c>
      <c r="I64" s="1">
        <f t="shared" si="0"/>
        <v>1134083887</v>
      </c>
      <c r="K64" s="7">
        <f t="shared" si="1"/>
        <v>-2.6698887698396864E-3</v>
      </c>
      <c r="M64" s="1">
        <v>1321076644</v>
      </c>
      <c r="O64" s="1">
        <v>1558460018</v>
      </c>
      <c r="Q64" s="1">
        <v>0</v>
      </c>
      <c r="S64" s="1">
        <f t="shared" si="2"/>
        <v>2879536662</v>
      </c>
      <c r="U64" s="7">
        <f t="shared" si="3"/>
        <v>4.0091486140855694E-3</v>
      </c>
    </row>
    <row r="65" spans="1:21" ht="21" x14ac:dyDescent="0.25">
      <c r="A65" s="4" t="s">
        <v>59</v>
      </c>
      <c r="C65" s="1">
        <v>0</v>
      </c>
      <c r="E65" s="1">
        <v>-5556469012</v>
      </c>
      <c r="G65" s="1">
        <v>0</v>
      </c>
      <c r="I65" s="1">
        <f t="shared" si="0"/>
        <v>-5556469012</v>
      </c>
      <c r="K65" s="7">
        <f t="shared" si="1"/>
        <v>1.308117890145195E-2</v>
      </c>
      <c r="M65" s="1">
        <v>12691033800</v>
      </c>
      <c r="O65" s="1">
        <v>12787668173</v>
      </c>
      <c r="Q65" s="1">
        <v>0</v>
      </c>
      <c r="S65" s="1">
        <f t="shared" si="2"/>
        <v>25478701973</v>
      </c>
      <c r="U65" s="7">
        <f t="shared" si="3"/>
        <v>3.547372882997251E-2</v>
      </c>
    </row>
    <row r="66" spans="1:21" ht="21" x14ac:dyDescent="0.25">
      <c r="A66" s="4" t="s">
        <v>70</v>
      </c>
      <c r="C66" s="1">
        <v>1712686629</v>
      </c>
      <c r="E66" s="1">
        <v>-396537763</v>
      </c>
      <c r="G66" s="1">
        <v>0</v>
      </c>
      <c r="I66" s="1">
        <f t="shared" si="0"/>
        <v>1316148866</v>
      </c>
      <c r="K66" s="7">
        <f t="shared" si="1"/>
        <v>-3.0985107160513233E-3</v>
      </c>
      <c r="M66" s="1">
        <v>1712686629</v>
      </c>
      <c r="O66" s="1">
        <v>1298661178</v>
      </c>
      <c r="Q66" s="1">
        <v>0</v>
      </c>
      <c r="S66" s="1">
        <f t="shared" si="2"/>
        <v>3011347807</v>
      </c>
      <c r="U66" s="7">
        <f t="shared" si="3"/>
        <v>4.1926678851792543E-3</v>
      </c>
    </row>
    <row r="67" spans="1:21" ht="21" x14ac:dyDescent="0.25">
      <c r="A67" s="4" t="s">
        <v>37</v>
      </c>
      <c r="C67" s="1">
        <v>2558578908</v>
      </c>
      <c r="E67" s="1">
        <v>15531598258</v>
      </c>
      <c r="G67" s="1">
        <v>0</v>
      </c>
      <c r="I67" s="1">
        <f t="shared" si="0"/>
        <v>18090177166</v>
      </c>
      <c r="K67" s="7">
        <f t="shared" si="1"/>
        <v>-4.2588349427729523E-2</v>
      </c>
      <c r="M67" s="1">
        <v>2558578908</v>
      </c>
      <c r="O67" s="1">
        <v>32626430334</v>
      </c>
      <c r="Q67" s="1">
        <v>0</v>
      </c>
      <c r="S67" s="1">
        <f t="shared" si="2"/>
        <v>35185009242</v>
      </c>
      <c r="U67" s="7">
        <f t="shared" si="3"/>
        <v>4.8987718371738605E-2</v>
      </c>
    </row>
    <row r="68" spans="1:21" ht="21" x14ac:dyDescent="0.25">
      <c r="A68" s="4" t="s">
        <v>41</v>
      </c>
      <c r="C68" s="1">
        <v>0</v>
      </c>
      <c r="E68" s="1">
        <v>-6528004419</v>
      </c>
      <c r="G68" s="1">
        <v>0</v>
      </c>
      <c r="I68" s="1">
        <f t="shared" si="0"/>
        <v>-6528004419</v>
      </c>
      <c r="K68" s="7">
        <f t="shared" si="1"/>
        <v>1.5368391957192093E-2</v>
      </c>
      <c r="M68" s="1">
        <v>8627365994</v>
      </c>
      <c r="O68" s="1">
        <v>-6248232801</v>
      </c>
      <c r="Q68" s="1">
        <v>0</v>
      </c>
      <c r="S68" s="1">
        <f t="shared" si="2"/>
        <v>2379133193</v>
      </c>
      <c r="U68" s="7">
        <f t="shared" si="3"/>
        <v>3.3124421263023758E-3</v>
      </c>
    </row>
    <row r="69" spans="1:21" ht="21" x14ac:dyDescent="0.25">
      <c r="A69" s="4" t="s">
        <v>81</v>
      </c>
      <c r="C69" s="1">
        <v>8508942412</v>
      </c>
      <c r="E69" s="1">
        <v>-11948803566</v>
      </c>
      <c r="G69" s="1">
        <v>0</v>
      </c>
      <c r="I69" s="1">
        <f t="shared" si="0"/>
        <v>-3439861154</v>
      </c>
      <c r="K69" s="7">
        <f t="shared" si="1"/>
        <v>8.0982075225202316E-3</v>
      </c>
      <c r="M69" s="1">
        <v>8508942412</v>
      </c>
      <c r="O69" s="1">
        <v>-41812289799</v>
      </c>
      <c r="Q69" s="1">
        <v>0</v>
      </c>
      <c r="S69" s="1">
        <f t="shared" si="2"/>
        <v>-33303347387</v>
      </c>
      <c r="U69" s="7">
        <f t="shared" si="3"/>
        <v>-4.6367900358061605E-2</v>
      </c>
    </row>
    <row r="70" spans="1:21" ht="21" x14ac:dyDescent="0.25">
      <c r="A70" s="4" t="s">
        <v>93</v>
      </c>
      <c r="C70" s="1">
        <v>0</v>
      </c>
      <c r="E70" s="1">
        <v>-4369451141</v>
      </c>
      <c r="G70" s="1">
        <v>0</v>
      </c>
      <c r="I70" s="1">
        <f t="shared" si="0"/>
        <v>-4369451141</v>
      </c>
      <c r="K70" s="7">
        <f t="shared" si="1"/>
        <v>1.0286671617016902E-2</v>
      </c>
      <c r="M70" s="1">
        <v>6947006919</v>
      </c>
      <c r="O70" s="1">
        <v>-23546486706</v>
      </c>
      <c r="Q70" s="1">
        <v>0</v>
      </c>
      <c r="S70" s="1">
        <f t="shared" si="2"/>
        <v>-16599479787</v>
      </c>
      <c r="U70" s="7">
        <f t="shared" si="3"/>
        <v>-2.3111281151867644E-2</v>
      </c>
    </row>
    <row r="71" spans="1:21" ht="21" x14ac:dyDescent="0.25">
      <c r="A71" s="4" t="s">
        <v>33</v>
      </c>
      <c r="C71" s="1">
        <v>9654864504</v>
      </c>
      <c r="E71" s="1">
        <v>-8933171839</v>
      </c>
      <c r="G71" s="1">
        <v>0</v>
      </c>
      <c r="I71" s="1">
        <f t="shared" si="0"/>
        <v>721692665</v>
      </c>
      <c r="K71" s="7">
        <f t="shared" si="1"/>
        <v>-1.6990269976026693E-3</v>
      </c>
      <c r="M71" s="1">
        <v>9654864504</v>
      </c>
      <c r="O71" s="1">
        <v>-65705478849</v>
      </c>
      <c r="Q71" s="1">
        <v>0</v>
      </c>
      <c r="S71" s="1">
        <f t="shared" si="2"/>
        <v>-56050614345</v>
      </c>
      <c r="U71" s="7">
        <f t="shared" si="3"/>
        <v>-7.8038680939670382E-2</v>
      </c>
    </row>
    <row r="72" spans="1:21" ht="21" x14ac:dyDescent="0.25">
      <c r="A72" s="4" t="s">
        <v>67</v>
      </c>
      <c r="C72" s="1">
        <v>4850541520</v>
      </c>
      <c r="E72" s="1">
        <v>0</v>
      </c>
      <c r="G72" s="1">
        <v>0</v>
      </c>
      <c r="I72" s="1">
        <f t="shared" si="0"/>
        <v>4850541520</v>
      </c>
      <c r="K72" s="7">
        <f t="shared" si="1"/>
        <v>-1.1419266670075812E-2</v>
      </c>
      <c r="M72" s="1">
        <v>4850541520</v>
      </c>
      <c r="O72" s="1">
        <v>-16881961506</v>
      </c>
      <c r="Q72" s="1">
        <v>0</v>
      </c>
      <c r="S72" s="1">
        <f t="shared" si="2"/>
        <v>-12031419986</v>
      </c>
      <c r="U72" s="7">
        <f t="shared" si="3"/>
        <v>-1.6751219527398161E-2</v>
      </c>
    </row>
    <row r="73" spans="1:21" ht="21" x14ac:dyDescent="0.25">
      <c r="A73" s="4" t="s">
        <v>34</v>
      </c>
      <c r="C73" s="1">
        <v>0</v>
      </c>
      <c r="E73" s="1">
        <v>5230174310</v>
      </c>
      <c r="G73" s="1">
        <v>0</v>
      </c>
      <c r="I73" s="1">
        <f t="shared" ref="I73:I93" si="4">C73+E73+G73</f>
        <v>5230174310</v>
      </c>
      <c r="K73" s="7">
        <f t="shared" ref="K73:K93" si="5">I73/$I$94</f>
        <v>-1.2313007718954595E-2</v>
      </c>
      <c r="M73" s="1">
        <v>8456019000</v>
      </c>
      <c r="O73" s="1">
        <v>-14673473962</v>
      </c>
      <c r="Q73" s="1">
        <v>0</v>
      </c>
      <c r="S73" s="1">
        <f t="shared" ref="S73:S93" si="6">M73+O73+Q73</f>
        <v>-6217454962</v>
      </c>
      <c r="U73" s="7">
        <f t="shared" ref="U73:U93" si="7">S73/$S$94</f>
        <v>-8.6564971625430719E-3</v>
      </c>
    </row>
    <row r="74" spans="1:21" ht="21" x14ac:dyDescent="0.25">
      <c r="A74" s="4" t="s">
        <v>50</v>
      </c>
      <c r="C74" s="1">
        <v>597309824</v>
      </c>
      <c r="E74" s="1">
        <v>-2661897377</v>
      </c>
      <c r="G74" s="1">
        <v>0</v>
      </c>
      <c r="I74" s="1">
        <f t="shared" si="4"/>
        <v>-2064587553</v>
      </c>
      <c r="K74" s="7">
        <f t="shared" si="5"/>
        <v>4.8605038703856468E-3</v>
      </c>
      <c r="M74" s="1">
        <v>597309824</v>
      </c>
      <c r="O74" s="1">
        <v>5284359240</v>
      </c>
      <c r="Q74" s="1">
        <v>0</v>
      </c>
      <c r="S74" s="1">
        <f t="shared" si="6"/>
        <v>5881669064</v>
      </c>
      <c r="U74" s="7">
        <f t="shared" si="7"/>
        <v>8.1889859877899932E-3</v>
      </c>
    </row>
    <row r="75" spans="1:21" ht="21" x14ac:dyDescent="0.25">
      <c r="A75" s="4" t="s">
        <v>68</v>
      </c>
      <c r="C75" s="1">
        <v>71499773</v>
      </c>
      <c r="E75" s="1">
        <v>511081741</v>
      </c>
      <c r="G75" s="1">
        <v>0</v>
      </c>
      <c r="I75" s="1">
        <f t="shared" si="4"/>
        <v>582581514</v>
      </c>
      <c r="K75" s="7">
        <f t="shared" si="5"/>
        <v>-1.3715280320747579E-3</v>
      </c>
      <c r="M75" s="1">
        <v>71499773</v>
      </c>
      <c r="O75" s="1">
        <v>917146687</v>
      </c>
      <c r="Q75" s="1">
        <v>0</v>
      </c>
      <c r="S75" s="1">
        <f t="shared" si="6"/>
        <v>988646460</v>
      </c>
      <c r="U75" s="7">
        <f t="shared" si="7"/>
        <v>1.3764820699232357E-3</v>
      </c>
    </row>
    <row r="76" spans="1:21" ht="21" x14ac:dyDescent="0.25">
      <c r="A76" s="4" t="s">
        <v>52</v>
      </c>
      <c r="C76" s="1">
        <v>809756679</v>
      </c>
      <c r="E76" s="1">
        <v>-837227812</v>
      </c>
      <c r="G76" s="1">
        <v>0</v>
      </c>
      <c r="I76" s="1">
        <f t="shared" si="4"/>
        <v>-27471133</v>
      </c>
      <c r="K76" s="7">
        <f t="shared" si="5"/>
        <v>6.4673231259366633E-5</v>
      </c>
      <c r="M76" s="1">
        <v>809756679</v>
      </c>
      <c r="O76" s="1">
        <v>-1384216649</v>
      </c>
      <c r="Q76" s="1">
        <v>0</v>
      </c>
      <c r="S76" s="1">
        <f t="shared" si="6"/>
        <v>-574459970</v>
      </c>
      <c r="U76" s="7">
        <f t="shared" si="7"/>
        <v>-7.9981457536765959E-4</v>
      </c>
    </row>
    <row r="77" spans="1:21" ht="21" x14ac:dyDescent="0.25">
      <c r="A77" s="4" t="s">
        <v>42</v>
      </c>
      <c r="C77" s="1">
        <v>0</v>
      </c>
      <c r="E77" s="1">
        <v>-855134276</v>
      </c>
      <c r="G77" s="1">
        <v>0</v>
      </c>
      <c r="I77" s="1">
        <f t="shared" si="4"/>
        <v>-855134276</v>
      </c>
      <c r="K77" s="7">
        <f t="shared" si="5"/>
        <v>2.0131785896693468E-3</v>
      </c>
      <c r="M77" s="1">
        <v>890291382</v>
      </c>
      <c r="O77" s="1">
        <v>-3378115303</v>
      </c>
      <c r="Q77" s="1">
        <v>0</v>
      </c>
      <c r="S77" s="1">
        <f t="shared" si="6"/>
        <v>-2487823921</v>
      </c>
      <c r="U77" s="7">
        <f t="shared" si="7"/>
        <v>-3.4637710839349185E-3</v>
      </c>
    </row>
    <row r="78" spans="1:21" ht="21" x14ac:dyDescent="0.25">
      <c r="A78" s="4" t="s">
        <v>49</v>
      </c>
      <c r="C78" s="1">
        <v>224506286</v>
      </c>
      <c r="E78" s="1">
        <v>-240317870</v>
      </c>
      <c r="G78" s="1">
        <v>0</v>
      </c>
      <c r="I78" s="1">
        <f t="shared" si="4"/>
        <v>-15811584</v>
      </c>
      <c r="K78" s="7">
        <f t="shared" si="5"/>
        <v>3.7224028168365001E-5</v>
      </c>
      <c r="M78" s="1">
        <v>224506286</v>
      </c>
      <c r="O78" s="1">
        <v>-808270016</v>
      </c>
      <c r="Q78" s="1">
        <v>0</v>
      </c>
      <c r="S78" s="1">
        <f t="shared" si="6"/>
        <v>-583763730</v>
      </c>
      <c r="U78" s="7">
        <f t="shared" si="7"/>
        <v>-8.1276810257987348E-4</v>
      </c>
    </row>
    <row r="79" spans="1:21" ht="21" x14ac:dyDescent="0.25">
      <c r="A79" s="4" t="s">
        <v>36</v>
      </c>
      <c r="C79" s="1">
        <v>0</v>
      </c>
      <c r="E79" s="1">
        <v>-60648405435</v>
      </c>
      <c r="G79" s="1">
        <v>0</v>
      </c>
      <c r="I79" s="1">
        <f t="shared" si="4"/>
        <v>-60648405435</v>
      </c>
      <c r="K79" s="7">
        <f t="shared" si="5"/>
        <v>0.14277999928905674</v>
      </c>
      <c r="M79" s="1">
        <v>0</v>
      </c>
      <c r="O79" s="1">
        <v>-72386806488</v>
      </c>
      <c r="Q79" s="1">
        <v>0</v>
      </c>
      <c r="S79" s="1">
        <f t="shared" si="6"/>
        <v>-72386806488</v>
      </c>
      <c r="U79" s="7">
        <f t="shared" si="7"/>
        <v>-0.10078338947345741</v>
      </c>
    </row>
    <row r="80" spans="1:21" ht="21" x14ac:dyDescent="0.25">
      <c r="A80" s="4" t="s">
        <v>95</v>
      </c>
      <c r="C80" s="1">
        <v>0</v>
      </c>
      <c r="E80" s="1">
        <v>245592596</v>
      </c>
      <c r="G80" s="1">
        <v>0</v>
      </c>
      <c r="I80" s="1">
        <f t="shared" si="4"/>
        <v>245592596</v>
      </c>
      <c r="K80" s="7">
        <f t="shared" si="5"/>
        <v>-5.781802576798052E-4</v>
      </c>
      <c r="M80" s="1">
        <v>0</v>
      </c>
      <c r="O80" s="1">
        <v>245592596</v>
      </c>
      <c r="Q80" s="1">
        <v>0</v>
      </c>
      <c r="S80" s="1">
        <f t="shared" si="6"/>
        <v>245592596</v>
      </c>
      <c r="U80" s="7">
        <f t="shared" si="7"/>
        <v>3.4193598882648198E-4</v>
      </c>
    </row>
    <row r="81" spans="1:21" ht="21" x14ac:dyDescent="0.25">
      <c r="A81" s="4" t="s">
        <v>69</v>
      </c>
      <c r="C81" s="1">
        <v>0</v>
      </c>
      <c r="E81" s="1">
        <v>0</v>
      </c>
      <c r="G81" s="1">
        <v>0</v>
      </c>
      <c r="I81" s="1">
        <f t="shared" si="4"/>
        <v>0</v>
      </c>
      <c r="K81" s="7">
        <f t="shared" si="5"/>
        <v>0</v>
      </c>
      <c r="M81" s="1">
        <v>0</v>
      </c>
      <c r="O81" s="1">
        <v>-25547124407</v>
      </c>
      <c r="Q81" s="1">
        <v>0</v>
      </c>
      <c r="S81" s="1">
        <f t="shared" si="6"/>
        <v>-25547124407</v>
      </c>
      <c r="U81" s="7">
        <f t="shared" si="7"/>
        <v>-3.5568992665319182E-2</v>
      </c>
    </row>
    <row r="82" spans="1:21" ht="21" x14ac:dyDescent="0.25">
      <c r="A82" s="4" t="s">
        <v>92</v>
      </c>
      <c r="C82" s="1">
        <v>0</v>
      </c>
      <c r="E82" s="1">
        <v>14926532770</v>
      </c>
      <c r="G82" s="1">
        <v>0</v>
      </c>
      <c r="I82" s="1">
        <f t="shared" si="4"/>
        <v>14926532770</v>
      </c>
      <c r="K82" s="7">
        <f t="shared" si="5"/>
        <v>-3.5140418334210111E-2</v>
      </c>
      <c r="M82" s="1">
        <v>0</v>
      </c>
      <c r="O82" s="1">
        <v>-2505914259</v>
      </c>
      <c r="Q82" s="1">
        <v>0</v>
      </c>
      <c r="S82" s="1">
        <f t="shared" si="6"/>
        <v>-2505914259</v>
      </c>
      <c r="U82" s="7">
        <f t="shared" si="7"/>
        <v>-3.4889580712992906E-3</v>
      </c>
    </row>
    <row r="83" spans="1:21" ht="21" x14ac:dyDescent="0.25">
      <c r="A83" s="4" t="s">
        <v>18</v>
      </c>
      <c r="C83" s="1">
        <v>0</v>
      </c>
      <c r="E83" s="1">
        <v>-27919255604</v>
      </c>
      <c r="G83" s="1">
        <v>0</v>
      </c>
      <c r="I83" s="1">
        <f t="shared" si="4"/>
        <v>-27919255604</v>
      </c>
      <c r="K83" s="7">
        <f t="shared" si="5"/>
        <v>6.5728212748518963E-2</v>
      </c>
      <c r="M83" s="1">
        <v>0</v>
      </c>
      <c r="O83" s="1">
        <v>-37966907763</v>
      </c>
      <c r="Q83" s="1">
        <v>0</v>
      </c>
      <c r="S83" s="1">
        <f t="shared" si="6"/>
        <v>-37966907763</v>
      </c>
      <c r="U83" s="7">
        <f t="shared" si="7"/>
        <v>-5.286092642884576E-2</v>
      </c>
    </row>
    <row r="84" spans="1:21" ht="21" x14ac:dyDescent="0.25">
      <c r="A84" s="4" t="s">
        <v>51</v>
      </c>
      <c r="C84" s="1">
        <v>0</v>
      </c>
      <c r="E84" s="1">
        <v>10501401171</v>
      </c>
      <c r="G84" s="1">
        <v>0</v>
      </c>
      <c r="I84" s="1">
        <f t="shared" si="4"/>
        <v>10501401171</v>
      </c>
      <c r="K84" s="7">
        <f t="shared" si="5"/>
        <v>-2.4722662384528027E-2</v>
      </c>
      <c r="M84" s="1">
        <v>0</v>
      </c>
      <c r="O84" s="1">
        <v>-3778688691</v>
      </c>
      <c r="Q84" s="1">
        <v>0</v>
      </c>
      <c r="S84" s="1">
        <f t="shared" si="6"/>
        <v>-3778688691</v>
      </c>
      <c r="U84" s="7">
        <f t="shared" si="7"/>
        <v>-5.2610285288263734E-3</v>
      </c>
    </row>
    <row r="85" spans="1:21" ht="21" x14ac:dyDescent="0.25">
      <c r="A85" s="4" t="s">
        <v>56</v>
      </c>
      <c r="C85" s="1">
        <v>0</v>
      </c>
      <c r="E85" s="1">
        <v>60734566168</v>
      </c>
      <c r="G85" s="1">
        <v>0</v>
      </c>
      <c r="I85" s="1">
        <f t="shared" si="4"/>
        <v>60734566168</v>
      </c>
      <c r="K85" s="7">
        <f t="shared" si="5"/>
        <v>-0.14298284105065373</v>
      </c>
      <c r="M85" s="1">
        <v>0</v>
      </c>
      <c r="O85" s="1">
        <v>69824964011</v>
      </c>
      <c r="Q85" s="1">
        <v>0</v>
      </c>
      <c r="S85" s="1">
        <f t="shared" si="6"/>
        <v>69824964011</v>
      </c>
      <c r="U85" s="7">
        <f t="shared" si="7"/>
        <v>9.7216563132362516E-2</v>
      </c>
    </row>
    <row r="86" spans="1:21" ht="21" x14ac:dyDescent="0.25">
      <c r="A86" s="4" t="s">
        <v>85</v>
      </c>
      <c r="C86" s="1">
        <v>0</v>
      </c>
      <c r="E86" s="1">
        <v>1192913791</v>
      </c>
      <c r="G86" s="1">
        <v>0</v>
      </c>
      <c r="I86" s="1">
        <f t="shared" si="4"/>
        <v>1192913791</v>
      </c>
      <c r="K86" s="7">
        <f t="shared" si="5"/>
        <v>-2.8083876073779247E-3</v>
      </c>
      <c r="M86" s="1">
        <v>0</v>
      </c>
      <c r="O86" s="1">
        <v>12420337706</v>
      </c>
      <c r="Q86" s="1">
        <v>0</v>
      </c>
      <c r="S86" s="1">
        <f t="shared" si="6"/>
        <v>12420337706</v>
      </c>
      <c r="U86" s="7">
        <f t="shared" si="7"/>
        <v>1.7292705579202188E-2</v>
      </c>
    </row>
    <row r="87" spans="1:21" ht="21" x14ac:dyDescent="0.25">
      <c r="A87" s="4" t="s">
        <v>19</v>
      </c>
      <c r="C87" s="1">
        <v>0</v>
      </c>
      <c r="E87" s="1">
        <v>-9168574800</v>
      </c>
      <c r="G87" s="1">
        <v>0</v>
      </c>
      <c r="I87" s="1">
        <f t="shared" si="4"/>
        <v>-9168574800</v>
      </c>
      <c r="K87" s="7">
        <f t="shared" si="5"/>
        <v>2.1584889067342114E-2</v>
      </c>
      <c r="M87" s="1">
        <v>0</v>
      </c>
      <c r="O87" s="1">
        <v>10771714270</v>
      </c>
      <c r="Q87" s="1">
        <v>0</v>
      </c>
      <c r="S87" s="1">
        <f t="shared" si="6"/>
        <v>10771714270</v>
      </c>
      <c r="U87" s="7">
        <f t="shared" si="7"/>
        <v>1.4997344505730851E-2</v>
      </c>
    </row>
    <row r="88" spans="1:21" ht="21" x14ac:dyDescent="0.25">
      <c r="A88" s="4" t="s">
        <v>29</v>
      </c>
      <c r="C88" s="1">
        <v>0</v>
      </c>
      <c r="E88" s="1">
        <v>-28876573862</v>
      </c>
      <c r="G88" s="1">
        <v>0</v>
      </c>
      <c r="I88" s="1">
        <f t="shared" si="4"/>
        <v>-28876573862</v>
      </c>
      <c r="K88" s="7">
        <f t="shared" si="5"/>
        <v>6.7981955435012745E-2</v>
      </c>
      <c r="M88" s="1">
        <v>0</v>
      </c>
      <c r="O88" s="1">
        <v>50979829129</v>
      </c>
      <c r="Q88" s="1">
        <v>0</v>
      </c>
      <c r="S88" s="1">
        <f t="shared" si="6"/>
        <v>50979829129</v>
      </c>
      <c r="U88" s="7">
        <f t="shared" si="7"/>
        <v>7.0978680006418854E-2</v>
      </c>
    </row>
    <row r="89" spans="1:21" ht="21" x14ac:dyDescent="0.25">
      <c r="A89" s="4" t="s">
        <v>94</v>
      </c>
      <c r="C89" s="1">
        <v>0</v>
      </c>
      <c r="E89" s="1">
        <v>-31050250</v>
      </c>
      <c r="G89" s="1">
        <v>0</v>
      </c>
      <c r="I89" s="1">
        <f t="shared" si="4"/>
        <v>-31050250</v>
      </c>
      <c r="K89" s="7">
        <f t="shared" si="5"/>
        <v>7.3099278392017866E-5</v>
      </c>
      <c r="M89" s="1">
        <v>0</v>
      </c>
      <c r="O89" s="1">
        <v>-31050250</v>
      </c>
      <c r="Q89" s="1">
        <v>0</v>
      </c>
      <c r="S89" s="1">
        <f t="shared" si="6"/>
        <v>-31050250</v>
      </c>
      <c r="U89" s="7">
        <f t="shared" si="7"/>
        <v>-4.3230936559095093E-5</v>
      </c>
    </row>
    <row r="90" spans="1:21" ht="21" x14ac:dyDescent="0.25">
      <c r="A90" s="4" t="s">
        <v>53</v>
      </c>
      <c r="C90" s="1">
        <v>0</v>
      </c>
      <c r="E90" s="1">
        <v>-19297740535</v>
      </c>
      <c r="G90" s="1">
        <v>0</v>
      </c>
      <c r="I90" s="1">
        <f t="shared" si="4"/>
        <v>-19297740535</v>
      </c>
      <c r="K90" s="7">
        <f t="shared" si="5"/>
        <v>4.5431225439566271E-2</v>
      </c>
      <c r="M90" s="1">
        <v>0</v>
      </c>
      <c r="O90" s="1">
        <v>-18659407974</v>
      </c>
      <c r="Q90" s="1">
        <v>0</v>
      </c>
      <c r="S90" s="1">
        <f t="shared" si="6"/>
        <v>-18659407974</v>
      </c>
      <c r="U90" s="7">
        <f t="shared" si="7"/>
        <v>-2.5979297504988435E-2</v>
      </c>
    </row>
    <row r="91" spans="1:21" ht="21" x14ac:dyDescent="0.25">
      <c r="A91" s="4" t="s">
        <v>63</v>
      </c>
      <c r="C91" s="1">
        <v>0</v>
      </c>
      <c r="E91" s="1">
        <v>88689508170</v>
      </c>
      <c r="G91" s="1">
        <v>0</v>
      </c>
      <c r="I91" s="1">
        <f t="shared" si="4"/>
        <v>88689508170</v>
      </c>
      <c r="K91" s="7">
        <f t="shared" si="5"/>
        <v>-0.2087950676136254</v>
      </c>
      <c r="M91" s="1">
        <v>0</v>
      </c>
      <c r="O91" s="1">
        <v>19981640770</v>
      </c>
      <c r="Q91" s="1">
        <v>0</v>
      </c>
      <c r="S91" s="1">
        <f t="shared" si="6"/>
        <v>19981640770</v>
      </c>
      <c r="U91" s="7">
        <f t="shared" si="7"/>
        <v>2.782022832262214E-2</v>
      </c>
    </row>
    <row r="92" spans="1:21" ht="21" x14ac:dyDescent="0.25">
      <c r="A92" s="4" t="s">
        <v>17</v>
      </c>
      <c r="C92" s="1">
        <v>0</v>
      </c>
      <c r="E92" s="1">
        <v>178902667</v>
      </c>
      <c r="G92" s="1">
        <v>0</v>
      </c>
      <c r="I92" s="1">
        <f t="shared" si="4"/>
        <v>178902667</v>
      </c>
      <c r="K92" s="7">
        <f t="shared" si="5"/>
        <v>-4.2117715187824469E-4</v>
      </c>
      <c r="M92" s="1">
        <v>0</v>
      </c>
      <c r="O92" s="1">
        <v>-249522140</v>
      </c>
      <c r="Q92" s="1">
        <v>0</v>
      </c>
      <c r="S92" s="1">
        <f t="shared" si="6"/>
        <v>-249522140</v>
      </c>
      <c r="U92" s="7">
        <f t="shared" si="7"/>
        <v>-3.4740705161567602E-4</v>
      </c>
    </row>
    <row r="93" spans="1:21" ht="21" x14ac:dyDescent="0.25">
      <c r="A93" s="4" t="s">
        <v>66</v>
      </c>
      <c r="C93" s="1">
        <v>0</v>
      </c>
      <c r="E93" s="1">
        <v>-184721389</v>
      </c>
      <c r="G93" s="1">
        <v>0</v>
      </c>
      <c r="I93" s="1">
        <f t="shared" si="4"/>
        <v>-184721389</v>
      </c>
      <c r="K93" s="7">
        <f t="shared" si="5"/>
        <v>4.3487573335065661E-4</v>
      </c>
      <c r="M93" s="1">
        <v>0</v>
      </c>
      <c r="O93" s="1">
        <v>-5387707208</v>
      </c>
      <c r="Q93" s="1">
        <v>0</v>
      </c>
      <c r="S93" s="1">
        <f t="shared" si="6"/>
        <v>-5387707208</v>
      </c>
      <c r="U93" s="7">
        <f t="shared" si="7"/>
        <v>-7.5012480900484655E-3</v>
      </c>
    </row>
    <row r="94" spans="1:21" s="5" customFormat="1" ht="26.25" x14ac:dyDescent="0.25">
      <c r="A94" s="5" t="s">
        <v>96</v>
      </c>
      <c r="C94" s="6">
        <f>SUM(C8:C93)</f>
        <v>190851049755</v>
      </c>
      <c r="E94" s="6">
        <f>SUM(E8:E93)</f>
        <v>-805637424294</v>
      </c>
      <c r="G94" s="6">
        <f>SUM(G8:G93)</f>
        <v>190018159544</v>
      </c>
      <c r="I94" s="6">
        <f>SUM(I8:I93)</f>
        <v>-424768214995</v>
      </c>
      <c r="K94" s="8">
        <f>SUM(K8:K93)</f>
        <v>1</v>
      </c>
      <c r="M94" s="6">
        <f>SUM(M8:M93)</f>
        <v>360139539706</v>
      </c>
      <c r="O94" s="6">
        <f>SUM(O8:O93)</f>
        <v>64834914552</v>
      </c>
      <c r="Q94" s="6">
        <f>SUM(Q8:Q93)</f>
        <v>293266982810</v>
      </c>
      <c r="S94" s="6">
        <f>SUM(S8:S93)</f>
        <v>718241437068</v>
      </c>
      <c r="U94" s="8">
        <f>SUM(U8:U93)</f>
        <v>1.0000000000000004</v>
      </c>
    </row>
  </sheetData>
  <mergeCells count="17">
    <mergeCell ref="S7"/>
    <mergeCell ref="U7"/>
    <mergeCell ref="M6:U6"/>
    <mergeCell ref="A2:U2"/>
    <mergeCell ref="A3:U3"/>
    <mergeCell ref="A4:U4"/>
    <mergeCell ref="A5:U5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3"/>
  <sheetViews>
    <sheetView rightToLeft="1" workbookViewId="0">
      <selection activeCell="C12" sqref="C12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10" ht="26.25" x14ac:dyDescent="0.25">
      <c r="A3" s="2" t="s">
        <v>110</v>
      </c>
      <c r="B3" s="2" t="s">
        <v>110</v>
      </c>
      <c r="C3" s="2" t="s">
        <v>110</v>
      </c>
      <c r="D3" s="2" t="s">
        <v>110</v>
      </c>
      <c r="E3" s="2" t="s">
        <v>110</v>
      </c>
      <c r="F3" s="2" t="s">
        <v>110</v>
      </c>
      <c r="G3" s="2" t="s">
        <v>110</v>
      </c>
      <c r="H3" s="2" t="s">
        <v>110</v>
      </c>
      <c r="I3" s="2" t="s">
        <v>110</v>
      </c>
    </row>
    <row r="4" spans="1:10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5" spans="1:10" s="14" customFormat="1" ht="28.5" x14ac:dyDescent="0.4">
      <c r="A5" s="11" t="s">
        <v>180</v>
      </c>
      <c r="B5" s="11"/>
      <c r="C5" s="11"/>
      <c r="D5" s="11"/>
      <c r="E5" s="11"/>
      <c r="F5" s="11"/>
      <c r="G5" s="11"/>
      <c r="H5" s="11"/>
      <c r="I5" s="11"/>
      <c r="J5" s="12"/>
    </row>
    <row r="6" spans="1:10" ht="27" thickBot="1" x14ac:dyDescent="0.3">
      <c r="A6" s="9" t="s">
        <v>162</v>
      </c>
      <c r="C6" s="3" t="s">
        <v>171</v>
      </c>
      <c r="D6" s="3" t="s">
        <v>112</v>
      </c>
      <c r="E6" s="3" t="s">
        <v>112</v>
      </c>
      <c r="G6" s="3" t="s">
        <v>172</v>
      </c>
      <c r="H6" s="3" t="s">
        <v>113</v>
      </c>
      <c r="I6" s="3" t="s">
        <v>113</v>
      </c>
    </row>
    <row r="7" spans="1:10" ht="27" thickBot="1" x14ac:dyDescent="0.3">
      <c r="A7" s="3" t="s">
        <v>163</v>
      </c>
      <c r="C7" s="3" t="s">
        <v>164</v>
      </c>
      <c r="E7" s="3" t="s">
        <v>165</v>
      </c>
      <c r="G7" s="3" t="s">
        <v>164</v>
      </c>
      <c r="I7" s="3" t="s">
        <v>165</v>
      </c>
    </row>
    <row r="8" spans="1:10" ht="21" x14ac:dyDescent="0.25">
      <c r="A8" s="4" t="s">
        <v>107</v>
      </c>
      <c r="C8" s="1">
        <v>42475</v>
      </c>
      <c r="E8" s="10">
        <f>C8/$C$12</f>
        <v>3.8384991125097249E-6</v>
      </c>
      <c r="G8" s="1">
        <v>192690</v>
      </c>
      <c r="I8" s="7">
        <f>G8/$G$12</f>
        <v>4.128768044247768E-6</v>
      </c>
    </row>
    <row r="9" spans="1:10" ht="21" x14ac:dyDescent="0.25">
      <c r="A9" s="4" t="s">
        <v>108</v>
      </c>
      <c r="C9" s="1">
        <v>11065459622</v>
      </c>
      <c r="E9" s="10">
        <f t="shared" ref="E9:E11" si="0">C9/$C$12</f>
        <v>0.99999427754112291</v>
      </c>
      <c r="G9" s="1">
        <v>42805418689</v>
      </c>
      <c r="I9" s="7">
        <f t="shared" ref="I9:I11" si="1">G9/$G$12</f>
        <v>0.91719157612636548</v>
      </c>
    </row>
    <row r="10" spans="1:10" ht="21" x14ac:dyDescent="0.25">
      <c r="A10" s="4" t="s">
        <v>109</v>
      </c>
      <c r="C10" s="1">
        <v>20847</v>
      </c>
      <c r="E10" s="10">
        <f t="shared" si="0"/>
        <v>1.8839597645318478E-6</v>
      </c>
      <c r="G10" s="1">
        <v>100819</v>
      </c>
      <c r="I10" s="7">
        <f t="shared" si="1"/>
        <v>2.1602484065235127E-6</v>
      </c>
    </row>
    <row r="11" spans="1:10" ht="21.75" thickBot="1" x14ac:dyDescent="0.3">
      <c r="A11" s="4" t="s">
        <v>107</v>
      </c>
      <c r="C11" s="1">
        <v>0</v>
      </c>
      <c r="E11" s="10">
        <f t="shared" si="0"/>
        <v>0</v>
      </c>
      <c r="G11" s="1">
        <v>3864383563</v>
      </c>
      <c r="I11" s="7">
        <f t="shared" si="1"/>
        <v>8.2802134857183712E-2</v>
      </c>
    </row>
    <row r="12" spans="1:10" s="5" customFormat="1" ht="27" thickBot="1" x14ac:dyDescent="0.3">
      <c r="A12" s="5" t="s">
        <v>96</v>
      </c>
      <c r="C12" s="6">
        <f>SUM(C8:C11)</f>
        <v>11065522944</v>
      </c>
      <c r="E12" s="8">
        <f>SUM(E8:E11)</f>
        <v>1</v>
      </c>
      <c r="G12" s="6">
        <f>SUM(G8:G11)</f>
        <v>46670095761</v>
      </c>
      <c r="I12" s="8">
        <f>SUM(I8:I11)</f>
        <v>0.99999999999999989</v>
      </c>
    </row>
    <row r="13" spans="1:10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5:I5"/>
    <mergeCell ref="A7"/>
    <mergeCell ref="C7"/>
    <mergeCell ref="E7"/>
    <mergeCell ref="C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13" sqref="E13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37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5" ht="26.25" x14ac:dyDescent="0.25">
      <c r="A3" s="2" t="s">
        <v>110</v>
      </c>
      <c r="B3" s="2" t="s">
        <v>110</v>
      </c>
      <c r="C3" s="2" t="s">
        <v>110</v>
      </c>
      <c r="D3" s="2" t="s">
        <v>110</v>
      </c>
      <c r="E3" s="2" t="s">
        <v>110</v>
      </c>
    </row>
    <row r="4" spans="1:5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5" spans="1:5" customFormat="1" ht="28.5" x14ac:dyDescent="0.25">
      <c r="A5" s="11" t="s">
        <v>181</v>
      </c>
      <c r="B5" s="11"/>
      <c r="C5" s="11"/>
      <c r="D5" s="11"/>
      <c r="E5" s="11"/>
    </row>
    <row r="6" spans="1:5" ht="26.25" x14ac:dyDescent="0.25">
      <c r="A6" s="3" t="s">
        <v>166</v>
      </c>
      <c r="C6" s="3" t="s">
        <v>171</v>
      </c>
      <c r="E6" s="3" t="s">
        <v>172</v>
      </c>
    </row>
    <row r="7" spans="1:5" ht="26.25" x14ac:dyDescent="0.25">
      <c r="A7" s="3" t="s">
        <v>166</v>
      </c>
      <c r="C7" s="3" t="s">
        <v>104</v>
      </c>
      <c r="E7" s="3" t="s">
        <v>104</v>
      </c>
    </row>
    <row r="8" spans="1:5" ht="21" x14ac:dyDescent="0.25">
      <c r="A8" s="4" t="s">
        <v>166</v>
      </c>
      <c r="C8" s="1">
        <v>0</v>
      </c>
      <c r="E8" s="1">
        <v>7483998317</v>
      </c>
    </row>
    <row r="9" spans="1:5" ht="21" x14ac:dyDescent="0.25">
      <c r="A9" s="4" t="s">
        <v>167</v>
      </c>
      <c r="C9" s="1">
        <v>0</v>
      </c>
      <c r="E9" s="1">
        <v>125254691</v>
      </c>
    </row>
    <row r="10" spans="1:5" s="5" customFormat="1" ht="26.25" x14ac:dyDescent="0.25">
      <c r="A10" s="5" t="s">
        <v>96</v>
      </c>
      <c r="C10" s="6">
        <f>SUM(C8:C9)</f>
        <v>0</v>
      </c>
      <c r="E10" s="6">
        <f>SUM(E8:E9)</f>
        <v>7609253008</v>
      </c>
    </row>
  </sheetData>
  <mergeCells count="9">
    <mergeCell ref="A2:E2"/>
    <mergeCell ref="A3:E3"/>
    <mergeCell ref="A4:E4"/>
    <mergeCell ref="A5:E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54"/>
  <sheetViews>
    <sheetView rightToLeft="1" workbookViewId="0">
      <selection activeCell="G21" sqref="G21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.8554687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7109375" style="1" bestFit="1" customWidth="1"/>
    <col min="16" max="16" width="1" style="1" customWidth="1"/>
    <col min="17" max="17" width="22" style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</row>
    <row r="3" spans="1:22" ht="26.25" x14ac:dyDescent="0.25">
      <c r="A3" s="2" t="s">
        <v>110</v>
      </c>
      <c r="B3" s="2" t="s">
        <v>110</v>
      </c>
      <c r="C3" s="2" t="s">
        <v>110</v>
      </c>
      <c r="D3" s="2" t="s">
        <v>110</v>
      </c>
      <c r="E3" s="2" t="s">
        <v>110</v>
      </c>
      <c r="F3" s="2" t="s">
        <v>110</v>
      </c>
      <c r="G3" s="2" t="s">
        <v>110</v>
      </c>
      <c r="H3" s="2" t="s">
        <v>110</v>
      </c>
      <c r="I3" s="2" t="s">
        <v>110</v>
      </c>
      <c r="J3" s="2" t="s">
        <v>110</v>
      </c>
      <c r="K3" s="2" t="s">
        <v>110</v>
      </c>
      <c r="L3" s="2" t="s">
        <v>110</v>
      </c>
      <c r="M3" s="2" t="s">
        <v>110</v>
      </c>
      <c r="N3" s="2" t="s">
        <v>110</v>
      </c>
      <c r="O3" s="2" t="s">
        <v>110</v>
      </c>
      <c r="P3" s="2" t="s">
        <v>110</v>
      </c>
      <c r="Q3" s="2" t="s">
        <v>110</v>
      </c>
      <c r="R3" s="2" t="s">
        <v>110</v>
      </c>
      <c r="S3" s="2" t="s">
        <v>110</v>
      </c>
    </row>
    <row r="4" spans="1:22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2</v>
      </c>
      <c r="R4" s="2" t="s">
        <v>2</v>
      </c>
      <c r="S4" s="2" t="s">
        <v>2</v>
      </c>
    </row>
    <row r="5" spans="1:22" s="15" customFormat="1" ht="28.5" x14ac:dyDescent="0.25">
      <c r="A5" s="11" t="s">
        <v>158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2"/>
      <c r="U5" s="12"/>
      <c r="V5" s="12"/>
    </row>
    <row r="6" spans="1:22" ht="26.25" x14ac:dyDescent="0.25">
      <c r="A6" s="3" t="s">
        <v>3</v>
      </c>
      <c r="C6" s="3" t="s">
        <v>118</v>
      </c>
      <c r="D6" s="3" t="s">
        <v>118</v>
      </c>
      <c r="E6" s="3" t="s">
        <v>118</v>
      </c>
      <c r="F6" s="3" t="s">
        <v>118</v>
      </c>
      <c r="G6" s="3" t="s">
        <v>118</v>
      </c>
      <c r="I6" s="3" t="s">
        <v>171</v>
      </c>
      <c r="J6" s="3" t="s">
        <v>112</v>
      </c>
      <c r="K6" s="3" t="s">
        <v>112</v>
      </c>
      <c r="L6" s="3" t="s">
        <v>112</v>
      </c>
      <c r="M6" s="3" t="s">
        <v>112</v>
      </c>
      <c r="O6" s="3" t="s">
        <v>172</v>
      </c>
      <c r="P6" s="3" t="s">
        <v>113</v>
      </c>
      <c r="Q6" s="3" t="s">
        <v>113</v>
      </c>
      <c r="R6" s="3" t="s">
        <v>113</v>
      </c>
      <c r="S6" s="3" t="s">
        <v>113</v>
      </c>
    </row>
    <row r="7" spans="1:22" ht="26.25" x14ac:dyDescent="0.25">
      <c r="A7" s="3" t="s">
        <v>3</v>
      </c>
      <c r="C7" s="3" t="s">
        <v>119</v>
      </c>
      <c r="E7" s="3" t="s">
        <v>120</v>
      </c>
      <c r="G7" s="3" t="s">
        <v>121</v>
      </c>
      <c r="I7" s="3" t="s">
        <v>122</v>
      </c>
      <c r="K7" s="3" t="s">
        <v>116</v>
      </c>
      <c r="M7" s="3" t="s">
        <v>123</v>
      </c>
      <c r="O7" s="3" t="s">
        <v>122</v>
      </c>
      <c r="Q7" s="3" t="s">
        <v>116</v>
      </c>
      <c r="S7" s="3" t="s">
        <v>123</v>
      </c>
    </row>
    <row r="8" spans="1:22" ht="21" x14ac:dyDescent="0.25">
      <c r="A8" s="4" t="s">
        <v>73</v>
      </c>
      <c r="C8" s="1" t="s">
        <v>124</v>
      </c>
      <c r="E8" s="1">
        <v>176171</v>
      </c>
      <c r="G8" s="1">
        <v>30</v>
      </c>
      <c r="I8" s="1">
        <v>5285130</v>
      </c>
      <c r="K8" s="1">
        <v>401402</v>
      </c>
      <c r="M8" s="1">
        <f>I8-K8</f>
        <v>4883728</v>
      </c>
      <c r="O8" s="1">
        <v>5285130</v>
      </c>
      <c r="Q8" s="1">
        <v>401402</v>
      </c>
      <c r="S8" s="1">
        <f>O8-Q8</f>
        <v>4883728</v>
      </c>
    </row>
    <row r="9" spans="1:22" ht="21" x14ac:dyDescent="0.25">
      <c r="A9" s="4" t="s">
        <v>83</v>
      </c>
      <c r="C9" s="1" t="s">
        <v>125</v>
      </c>
      <c r="E9" s="1">
        <v>213708968</v>
      </c>
      <c r="G9" s="1">
        <v>47</v>
      </c>
      <c r="I9" s="1">
        <v>10044321496</v>
      </c>
      <c r="K9" s="1">
        <v>1392575547</v>
      </c>
      <c r="M9" s="1">
        <f t="shared" ref="M9:M53" si="0">I9-K9</f>
        <v>8651745949</v>
      </c>
      <c r="O9" s="1">
        <v>10044321496</v>
      </c>
      <c r="Q9" s="1">
        <v>1392575547</v>
      </c>
      <c r="S9" s="1">
        <f t="shared" ref="S9:S53" si="1">O9-Q9</f>
        <v>8651745949</v>
      </c>
    </row>
    <row r="10" spans="1:22" ht="21" x14ac:dyDescent="0.25">
      <c r="A10" s="4" t="s">
        <v>22</v>
      </c>
      <c r="C10" s="1" t="s">
        <v>6</v>
      </c>
      <c r="E10" s="1">
        <v>20001423</v>
      </c>
      <c r="G10" s="1">
        <v>125</v>
      </c>
      <c r="I10" s="1">
        <v>2500177875</v>
      </c>
      <c r="K10" s="1">
        <v>354228611</v>
      </c>
      <c r="M10" s="1">
        <f t="shared" si="0"/>
        <v>2145949264</v>
      </c>
      <c r="O10" s="1">
        <v>2500177875</v>
      </c>
      <c r="Q10" s="1">
        <v>354228611</v>
      </c>
      <c r="S10" s="1">
        <f t="shared" si="1"/>
        <v>2145949264</v>
      </c>
    </row>
    <row r="11" spans="1:22" ht="21" x14ac:dyDescent="0.25">
      <c r="A11" s="4" t="s">
        <v>20</v>
      </c>
      <c r="C11" s="1" t="s">
        <v>124</v>
      </c>
      <c r="E11" s="1">
        <v>26211899</v>
      </c>
      <c r="G11" s="1">
        <v>126</v>
      </c>
      <c r="I11" s="1">
        <v>3302699274</v>
      </c>
      <c r="K11" s="1">
        <v>467930938</v>
      </c>
      <c r="M11" s="1">
        <f t="shared" si="0"/>
        <v>2834768336</v>
      </c>
      <c r="O11" s="1">
        <v>3302699274</v>
      </c>
      <c r="Q11" s="1">
        <v>467930938</v>
      </c>
      <c r="S11" s="1">
        <f t="shared" si="1"/>
        <v>2834768336</v>
      </c>
    </row>
    <row r="12" spans="1:22" ht="21" x14ac:dyDescent="0.25">
      <c r="A12" s="4" t="s">
        <v>57</v>
      </c>
      <c r="C12" s="1" t="s">
        <v>124</v>
      </c>
      <c r="E12" s="1">
        <v>6573421</v>
      </c>
      <c r="G12" s="1">
        <v>1840</v>
      </c>
      <c r="I12" s="1">
        <v>12095094640</v>
      </c>
      <c r="K12" s="1">
        <v>57713471</v>
      </c>
      <c r="M12" s="1">
        <f t="shared" si="0"/>
        <v>12037381169</v>
      </c>
      <c r="O12" s="1">
        <v>12095094640</v>
      </c>
      <c r="Q12" s="1">
        <v>57713471</v>
      </c>
      <c r="S12" s="1">
        <f t="shared" si="1"/>
        <v>12037381169</v>
      </c>
    </row>
    <row r="13" spans="1:22" ht="21" x14ac:dyDescent="0.25">
      <c r="A13" s="4" t="s">
        <v>58</v>
      </c>
      <c r="C13" s="1" t="s">
        <v>126</v>
      </c>
      <c r="E13" s="1">
        <v>36626348</v>
      </c>
      <c r="G13" s="1">
        <v>1500</v>
      </c>
      <c r="I13" s="1">
        <v>0</v>
      </c>
      <c r="K13" s="1">
        <v>0</v>
      </c>
      <c r="M13" s="1">
        <f t="shared" si="0"/>
        <v>0</v>
      </c>
      <c r="O13" s="1">
        <v>54939522000</v>
      </c>
      <c r="Q13" s="1">
        <v>0</v>
      </c>
      <c r="S13" s="1">
        <f t="shared" si="1"/>
        <v>54939522000</v>
      </c>
    </row>
    <row r="14" spans="1:22" ht="21" x14ac:dyDescent="0.25">
      <c r="A14" s="4" t="s">
        <v>16</v>
      </c>
      <c r="C14" s="1" t="s">
        <v>124</v>
      </c>
      <c r="E14" s="1">
        <v>7355314</v>
      </c>
      <c r="G14" s="1">
        <v>800</v>
      </c>
      <c r="I14" s="1">
        <v>5884251200</v>
      </c>
      <c r="K14" s="1">
        <v>833688736</v>
      </c>
      <c r="M14" s="1">
        <f t="shared" si="0"/>
        <v>5050562464</v>
      </c>
      <c r="O14" s="1">
        <v>5884251200</v>
      </c>
      <c r="Q14" s="1">
        <v>833688736</v>
      </c>
      <c r="S14" s="1">
        <f t="shared" si="1"/>
        <v>5050562464</v>
      </c>
    </row>
    <row r="15" spans="1:22" ht="21" x14ac:dyDescent="0.25">
      <c r="A15" s="4" t="s">
        <v>48</v>
      </c>
      <c r="C15" s="1" t="s">
        <v>127</v>
      </c>
      <c r="E15" s="1">
        <v>31297279</v>
      </c>
      <c r="G15" s="1">
        <v>69</v>
      </c>
      <c r="I15" s="1">
        <v>2159512251</v>
      </c>
      <c r="K15" s="1">
        <v>156406859</v>
      </c>
      <c r="M15" s="1">
        <f t="shared" si="0"/>
        <v>2003105392</v>
      </c>
      <c r="O15" s="1">
        <v>2159512251</v>
      </c>
      <c r="Q15" s="1">
        <v>156406859</v>
      </c>
      <c r="S15" s="1">
        <f t="shared" si="1"/>
        <v>2003105392</v>
      </c>
    </row>
    <row r="16" spans="1:22" ht="21" x14ac:dyDescent="0.25">
      <c r="A16" s="4" t="s">
        <v>39</v>
      </c>
      <c r="C16" s="1" t="s">
        <v>128</v>
      </c>
      <c r="E16" s="1">
        <v>35446063</v>
      </c>
      <c r="G16" s="1">
        <v>215</v>
      </c>
      <c r="I16" s="1">
        <v>7620903545</v>
      </c>
      <c r="K16" s="1">
        <v>1033266378</v>
      </c>
      <c r="M16" s="1">
        <f t="shared" si="0"/>
        <v>6587637167</v>
      </c>
      <c r="O16" s="1">
        <v>7620903545</v>
      </c>
      <c r="Q16" s="1">
        <v>1033266378</v>
      </c>
      <c r="S16" s="1">
        <f t="shared" si="1"/>
        <v>6587637167</v>
      </c>
    </row>
    <row r="17" spans="1:19" ht="21" x14ac:dyDescent="0.25">
      <c r="A17" s="4" t="s">
        <v>77</v>
      </c>
      <c r="C17" s="1" t="s">
        <v>127</v>
      </c>
      <c r="E17" s="1">
        <v>7115849</v>
      </c>
      <c r="G17" s="1">
        <v>2650</v>
      </c>
      <c r="I17" s="1">
        <v>18856999850</v>
      </c>
      <c r="K17" s="1">
        <v>660555844</v>
      </c>
      <c r="M17" s="1">
        <f t="shared" si="0"/>
        <v>18196444006</v>
      </c>
      <c r="O17" s="1">
        <v>18856999850</v>
      </c>
      <c r="Q17" s="1">
        <v>660555844</v>
      </c>
      <c r="S17" s="1">
        <f t="shared" si="1"/>
        <v>18196444006</v>
      </c>
    </row>
    <row r="18" spans="1:19" ht="21" x14ac:dyDescent="0.25">
      <c r="A18" s="4" t="s">
        <v>40</v>
      </c>
      <c r="C18" s="1" t="s">
        <v>129</v>
      </c>
      <c r="E18" s="1">
        <v>89272367</v>
      </c>
      <c r="G18" s="1">
        <v>120</v>
      </c>
      <c r="I18" s="1">
        <v>10712684040</v>
      </c>
      <c r="K18" s="1">
        <v>635030239</v>
      </c>
      <c r="M18" s="1">
        <f t="shared" si="0"/>
        <v>10077653801</v>
      </c>
      <c r="O18" s="1">
        <v>10712684040</v>
      </c>
      <c r="Q18" s="1">
        <v>635030239</v>
      </c>
      <c r="S18" s="1">
        <f t="shared" si="1"/>
        <v>10077653801</v>
      </c>
    </row>
    <row r="19" spans="1:19" ht="21" x14ac:dyDescent="0.25">
      <c r="A19" s="4" t="s">
        <v>79</v>
      </c>
      <c r="C19" s="1" t="s">
        <v>130</v>
      </c>
      <c r="E19" s="1">
        <v>9001525</v>
      </c>
      <c r="G19" s="1">
        <v>40</v>
      </c>
      <c r="I19" s="1">
        <v>0</v>
      </c>
      <c r="K19" s="1">
        <v>0</v>
      </c>
      <c r="M19" s="1">
        <f t="shared" si="0"/>
        <v>0</v>
      </c>
      <c r="O19" s="1">
        <v>360061000</v>
      </c>
      <c r="Q19" s="1">
        <v>0</v>
      </c>
      <c r="S19" s="1">
        <f t="shared" si="1"/>
        <v>360061000</v>
      </c>
    </row>
    <row r="20" spans="1:19" ht="21" x14ac:dyDescent="0.25">
      <c r="A20" s="4" t="s">
        <v>35</v>
      </c>
      <c r="C20" s="1" t="s">
        <v>131</v>
      </c>
      <c r="E20" s="1">
        <v>3366086</v>
      </c>
      <c r="G20" s="1">
        <v>6928</v>
      </c>
      <c r="I20" s="1">
        <v>0</v>
      </c>
      <c r="K20" s="1">
        <v>0</v>
      </c>
      <c r="M20" s="1">
        <f t="shared" si="0"/>
        <v>0</v>
      </c>
      <c r="O20" s="1">
        <v>23320243808</v>
      </c>
      <c r="Q20" s="1">
        <v>2920270195</v>
      </c>
      <c r="S20" s="1">
        <f t="shared" si="1"/>
        <v>20399973613</v>
      </c>
    </row>
    <row r="21" spans="1:19" ht="21" x14ac:dyDescent="0.25">
      <c r="A21" s="4" t="s">
        <v>47</v>
      </c>
      <c r="C21" s="1" t="s">
        <v>4</v>
      </c>
      <c r="E21" s="1">
        <v>1840989</v>
      </c>
      <c r="G21" s="1">
        <v>5700</v>
      </c>
      <c r="I21" s="1">
        <v>0</v>
      </c>
      <c r="K21" s="1">
        <v>0</v>
      </c>
      <c r="M21" s="1">
        <f t="shared" si="0"/>
        <v>0</v>
      </c>
      <c r="O21" s="1">
        <v>10493637300</v>
      </c>
      <c r="Q21" s="1">
        <v>622045510</v>
      </c>
      <c r="S21" s="1">
        <f t="shared" si="1"/>
        <v>9871591790</v>
      </c>
    </row>
    <row r="22" spans="1:19" ht="21" x14ac:dyDescent="0.25">
      <c r="A22" s="4" t="s">
        <v>90</v>
      </c>
      <c r="C22" s="1" t="s">
        <v>131</v>
      </c>
      <c r="E22" s="1">
        <v>21795532</v>
      </c>
      <c r="G22" s="1">
        <v>260</v>
      </c>
      <c r="I22" s="1">
        <v>0</v>
      </c>
      <c r="K22" s="1">
        <v>0</v>
      </c>
      <c r="M22" s="1">
        <f t="shared" si="0"/>
        <v>0</v>
      </c>
      <c r="O22" s="1">
        <v>5666838320</v>
      </c>
      <c r="Q22" s="1">
        <v>335920828</v>
      </c>
      <c r="S22" s="1">
        <f t="shared" si="1"/>
        <v>5330917492</v>
      </c>
    </row>
    <row r="23" spans="1:19" ht="21" x14ac:dyDescent="0.25">
      <c r="A23" s="4" t="s">
        <v>91</v>
      </c>
      <c r="C23" s="1" t="s">
        <v>6</v>
      </c>
      <c r="E23" s="1">
        <v>14281023</v>
      </c>
      <c r="G23" s="1">
        <v>161</v>
      </c>
      <c r="I23" s="1">
        <v>2299244703</v>
      </c>
      <c r="K23" s="1">
        <v>167881359</v>
      </c>
      <c r="M23" s="1">
        <f t="shared" si="0"/>
        <v>2131363344</v>
      </c>
      <c r="O23" s="1">
        <v>2299244703</v>
      </c>
      <c r="Q23" s="1">
        <v>167881359</v>
      </c>
      <c r="S23" s="1">
        <f t="shared" si="1"/>
        <v>2131363344</v>
      </c>
    </row>
    <row r="24" spans="1:19" ht="21" x14ac:dyDescent="0.25">
      <c r="A24" s="4" t="s">
        <v>28</v>
      </c>
      <c r="C24" s="1" t="s">
        <v>127</v>
      </c>
      <c r="E24" s="1">
        <v>1707323</v>
      </c>
      <c r="G24" s="1">
        <v>4795</v>
      </c>
      <c r="I24" s="1">
        <v>8186613785</v>
      </c>
      <c r="K24" s="1">
        <v>524782935</v>
      </c>
      <c r="M24" s="1">
        <f t="shared" si="0"/>
        <v>7661830850</v>
      </c>
      <c r="O24" s="1">
        <v>8186613785</v>
      </c>
      <c r="Q24" s="1">
        <v>524782935</v>
      </c>
      <c r="S24" s="1">
        <f t="shared" si="1"/>
        <v>7661830850</v>
      </c>
    </row>
    <row r="25" spans="1:19" ht="21" x14ac:dyDescent="0.25">
      <c r="A25" s="4" t="s">
        <v>26</v>
      </c>
      <c r="C25" s="1" t="s">
        <v>124</v>
      </c>
      <c r="E25" s="1">
        <v>65217686</v>
      </c>
      <c r="G25" s="1">
        <v>740</v>
      </c>
      <c r="I25" s="1">
        <v>48261087640</v>
      </c>
      <c r="K25" s="1">
        <v>1505156682</v>
      </c>
      <c r="M25" s="1">
        <f t="shared" si="0"/>
        <v>46755930958</v>
      </c>
      <c r="O25" s="1">
        <v>48261087640</v>
      </c>
      <c r="Q25" s="1">
        <v>1505156682</v>
      </c>
      <c r="S25" s="1">
        <f t="shared" si="1"/>
        <v>46755930958</v>
      </c>
    </row>
    <row r="26" spans="1:19" ht="21" x14ac:dyDescent="0.25">
      <c r="A26" s="4" t="s">
        <v>87</v>
      </c>
      <c r="C26" s="1" t="s">
        <v>132</v>
      </c>
      <c r="E26" s="1">
        <v>38912388</v>
      </c>
      <c r="G26" s="1">
        <v>200</v>
      </c>
      <c r="I26" s="1">
        <v>0</v>
      </c>
      <c r="K26" s="1">
        <v>0</v>
      </c>
      <c r="M26" s="1">
        <f t="shared" si="0"/>
        <v>0</v>
      </c>
      <c r="O26" s="1">
        <v>7782477600</v>
      </c>
      <c r="Q26" s="1">
        <v>66113299</v>
      </c>
      <c r="S26" s="1">
        <f t="shared" si="1"/>
        <v>7716364301</v>
      </c>
    </row>
    <row r="27" spans="1:19" ht="21" x14ac:dyDescent="0.25">
      <c r="A27" s="4" t="s">
        <v>86</v>
      </c>
      <c r="C27" s="1" t="s">
        <v>133</v>
      </c>
      <c r="E27" s="1">
        <v>52321594</v>
      </c>
      <c r="G27" s="1">
        <v>190</v>
      </c>
      <c r="I27" s="1">
        <v>0</v>
      </c>
      <c r="K27" s="1">
        <v>0</v>
      </c>
      <c r="M27" s="1">
        <f t="shared" si="0"/>
        <v>0</v>
      </c>
      <c r="O27" s="1">
        <v>9941102860</v>
      </c>
      <c r="Q27" s="1">
        <v>495536328</v>
      </c>
      <c r="S27" s="1">
        <f t="shared" si="1"/>
        <v>9445566532</v>
      </c>
    </row>
    <row r="28" spans="1:19" ht="21" x14ac:dyDescent="0.25">
      <c r="A28" s="4" t="s">
        <v>74</v>
      </c>
      <c r="C28" s="1" t="s">
        <v>134</v>
      </c>
      <c r="E28" s="1">
        <v>11961079</v>
      </c>
      <c r="G28" s="1">
        <v>34</v>
      </c>
      <c r="I28" s="1">
        <v>406676686</v>
      </c>
      <c r="K28" s="1">
        <v>23613485</v>
      </c>
      <c r="M28" s="1">
        <f t="shared" si="0"/>
        <v>383063201</v>
      </c>
      <c r="O28" s="1">
        <v>406676686</v>
      </c>
      <c r="Q28" s="1">
        <v>23613485</v>
      </c>
      <c r="S28" s="1">
        <f t="shared" si="1"/>
        <v>383063201</v>
      </c>
    </row>
    <row r="29" spans="1:19" ht="21" x14ac:dyDescent="0.25">
      <c r="A29" s="4" t="s">
        <v>71</v>
      </c>
      <c r="C29" s="1" t="s">
        <v>135</v>
      </c>
      <c r="E29" s="1">
        <v>23556184</v>
      </c>
      <c r="G29" s="1">
        <v>60</v>
      </c>
      <c r="I29" s="1">
        <v>1413371040</v>
      </c>
      <c r="K29" s="1">
        <v>92294396</v>
      </c>
      <c r="M29" s="1">
        <f t="shared" si="0"/>
        <v>1321076644</v>
      </c>
      <c r="O29" s="1">
        <v>1413371040</v>
      </c>
      <c r="Q29" s="1">
        <v>92294396</v>
      </c>
      <c r="S29" s="1">
        <f t="shared" si="1"/>
        <v>1321076644</v>
      </c>
    </row>
    <row r="30" spans="1:19" ht="21" x14ac:dyDescent="0.25">
      <c r="A30" s="4" t="s">
        <v>80</v>
      </c>
      <c r="C30" s="1" t="s">
        <v>136</v>
      </c>
      <c r="E30" s="1">
        <v>7404948</v>
      </c>
      <c r="G30" s="1">
        <v>322</v>
      </c>
      <c r="I30" s="1">
        <v>0</v>
      </c>
      <c r="K30" s="1">
        <v>0</v>
      </c>
      <c r="M30" s="1">
        <f t="shared" si="0"/>
        <v>0</v>
      </c>
      <c r="O30" s="1">
        <v>2384393256</v>
      </c>
      <c r="Q30" s="1">
        <v>0</v>
      </c>
      <c r="S30" s="1">
        <f t="shared" si="1"/>
        <v>2384393256</v>
      </c>
    </row>
    <row r="31" spans="1:19" ht="21" x14ac:dyDescent="0.25">
      <c r="A31" s="4" t="s">
        <v>59</v>
      </c>
      <c r="C31" s="1" t="s">
        <v>137</v>
      </c>
      <c r="E31" s="1">
        <v>1308354</v>
      </c>
      <c r="G31" s="1">
        <v>9700</v>
      </c>
      <c r="I31" s="1">
        <v>0</v>
      </c>
      <c r="K31" s="1">
        <v>0</v>
      </c>
      <c r="M31" s="1">
        <f t="shared" si="0"/>
        <v>0</v>
      </c>
      <c r="O31" s="1">
        <v>12691033800</v>
      </c>
      <c r="Q31" s="1">
        <v>0</v>
      </c>
      <c r="S31" s="1">
        <f t="shared" si="1"/>
        <v>12691033800</v>
      </c>
    </row>
    <row r="32" spans="1:19" ht="21" x14ac:dyDescent="0.25">
      <c r="A32" s="4" t="s">
        <v>38</v>
      </c>
      <c r="C32" s="1" t="s">
        <v>124</v>
      </c>
      <c r="E32" s="1">
        <v>7711280</v>
      </c>
      <c r="G32" s="1">
        <v>1110</v>
      </c>
      <c r="I32" s="1">
        <v>8559520800</v>
      </c>
      <c r="K32" s="1">
        <v>1212724581</v>
      </c>
      <c r="M32" s="1">
        <f t="shared" si="0"/>
        <v>7346796219</v>
      </c>
      <c r="O32" s="1">
        <v>8559520800</v>
      </c>
      <c r="Q32" s="1">
        <v>1212724581</v>
      </c>
      <c r="S32" s="1">
        <f t="shared" si="1"/>
        <v>7346796219</v>
      </c>
    </row>
    <row r="33" spans="1:19" ht="21" x14ac:dyDescent="0.25">
      <c r="A33" s="4" t="s">
        <v>70</v>
      </c>
      <c r="C33" s="1" t="s">
        <v>6</v>
      </c>
      <c r="E33" s="1">
        <v>3330224</v>
      </c>
      <c r="G33" s="1">
        <v>540</v>
      </c>
      <c r="I33" s="1">
        <v>1798320960</v>
      </c>
      <c r="K33" s="1">
        <v>85634331</v>
      </c>
      <c r="M33" s="1">
        <f t="shared" si="0"/>
        <v>1712686629</v>
      </c>
      <c r="O33" s="1">
        <v>1798320960</v>
      </c>
      <c r="Q33" s="1">
        <v>85634331</v>
      </c>
      <c r="S33" s="1">
        <f t="shared" si="1"/>
        <v>1712686629</v>
      </c>
    </row>
    <row r="34" spans="1:19" ht="21" x14ac:dyDescent="0.25">
      <c r="A34" s="4" t="s">
        <v>37</v>
      </c>
      <c r="C34" s="1" t="s">
        <v>134</v>
      </c>
      <c r="E34" s="1">
        <v>6020228</v>
      </c>
      <c r="G34" s="1">
        <v>487</v>
      </c>
      <c r="I34" s="1">
        <v>2931851036</v>
      </c>
      <c r="K34" s="1">
        <v>373272128</v>
      </c>
      <c r="M34" s="1">
        <f t="shared" si="0"/>
        <v>2558578908</v>
      </c>
      <c r="O34" s="1">
        <v>2931851036</v>
      </c>
      <c r="Q34" s="1">
        <v>373272128</v>
      </c>
      <c r="S34" s="1">
        <f t="shared" si="1"/>
        <v>2558578908</v>
      </c>
    </row>
    <row r="35" spans="1:19" ht="21" x14ac:dyDescent="0.25">
      <c r="A35" s="4" t="s">
        <v>62</v>
      </c>
      <c r="C35" s="1" t="s">
        <v>131</v>
      </c>
      <c r="E35" s="1">
        <v>17500322</v>
      </c>
      <c r="G35" s="1">
        <v>810</v>
      </c>
      <c r="I35" s="1">
        <v>0</v>
      </c>
      <c r="K35" s="1">
        <v>0</v>
      </c>
      <c r="M35" s="1">
        <f t="shared" si="0"/>
        <v>0</v>
      </c>
      <c r="O35" s="1">
        <v>14175260820</v>
      </c>
      <c r="Q35" s="1">
        <v>266738779</v>
      </c>
      <c r="S35" s="1">
        <f t="shared" si="1"/>
        <v>13908522041</v>
      </c>
    </row>
    <row r="36" spans="1:19" ht="21" x14ac:dyDescent="0.25">
      <c r="A36" s="4" t="s">
        <v>41</v>
      </c>
      <c r="C36" s="1" t="s">
        <v>138</v>
      </c>
      <c r="E36" s="1">
        <v>15663950</v>
      </c>
      <c r="G36" s="1">
        <v>630</v>
      </c>
      <c r="I36" s="1">
        <v>0</v>
      </c>
      <c r="K36" s="1">
        <v>0</v>
      </c>
      <c r="M36" s="1">
        <f t="shared" si="0"/>
        <v>0</v>
      </c>
      <c r="O36" s="1">
        <v>9868288500</v>
      </c>
      <c r="Q36" s="1">
        <v>1240922506</v>
      </c>
      <c r="S36" s="1">
        <f t="shared" si="1"/>
        <v>8627365994</v>
      </c>
    </row>
    <row r="37" spans="1:19" ht="21" x14ac:dyDescent="0.25">
      <c r="A37" s="4" t="s">
        <v>81</v>
      </c>
      <c r="C37" s="1" t="s">
        <v>139</v>
      </c>
      <c r="E37" s="1">
        <v>5726052</v>
      </c>
      <c r="G37" s="1">
        <v>1600</v>
      </c>
      <c r="I37" s="1">
        <v>9161683200</v>
      </c>
      <c r="K37" s="1">
        <v>652740788</v>
      </c>
      <c r="M37" s="1">
        <f t="shared" si="0"/>
        <v>8508942412</v>
      </c>
      <c r="O37" s="1">
        <v>9161683200</v>
      </c>
      <c r="Q37" s="1">
        <v>652740788</v>
      </c>
      <c r="S37" s="1">
        <f t="shared" si="1"/>
        <v>8508942412</v>
      </c>
    </row>
    <row r="38" spans="1:19" ht="21" x14ac:dyDescent="0.25">
      <c r="A38" s="4" t="s">
        <v>93</v>
      </c>
      <c r="C38" s="1" t="s">
        <v>136</v>
      </c>
      <c r="E38" s="1">
        <v>12231917</v>
      </c>
      <c r="G38" s="1">
        <v>580</v>
      </c>
      <c r="I38" s="1">
        <v>0</v>
      </c>
      <c r="K38" s="1">
        <v>0</v>
      </c>
      <c r="M38" s="1">
        <f t="shared" si="0"/>
        <v>0</v>
      </c>
      <c r="O38" s="1">
        <v>7094511860</v>
      </c>
      <c r="Q38" s="1">
        <v>147504941</v>
      </c>
      <c r="S38" s="1">
        <f t="shared" si="1"/>
        <v>6947006919</v>
      </c>
    </row>
    <row r="39" spans="1:19" ht="21" x14ac:dyDescent="0.25">
      <c r="A39" s="4" t="s">
        <v>33</v>
      </c>
      <c r="C39" s="1" t="s">
        <v>140</v>
      </c>
      <c r="E39" s="1">
        <v>2687392</v>
      </c>
      <c r="G39" s="1">
        <v>4166</v>
      </c>
      <c r="I39" s="1">
        <v>11195675072</v>
      </c>
      <c r="K39" s="1">
        <v>1540810568</v>
      </c>
      <c r="M39" s="1">
        <f t="shared" si="0"/>
        <v>9654864504</v>
      </c>
      <c r="O39" s="1">
        <v>11195675072</v>
      </c>
      <c r="Q39" s="1">
        <v>1540810568</v>
      </c>
      <c r="S39" s="1">
        <f t="shared" si="1"/>
        <v>9654864504</v>
      </c>
    </row>
    <row r="40" spans="1:19" ht="21" x14ac:dyDescent="0.25">
      <c r="A40" s="4" t="s">
        <v>67</v>
      </c>
      <c r="C40" s="1" t="s">
        <v>6</v>
      </c>
      <c r="E40" s="1">
        <v>3324243</v>
      </c>
      <c r="G40" s="1">
        <v>1700</v>
      </c>
      <c r="I40" s="1">
        <v>5651213100</v>
      </c>
      <c r="K40" s="1">
        <v>800671580</v>
      </c>
      <c r="M40" s="1">
        <f t="shared" si="0"/>
        <v>4850541520</v>
      </c>
      <c r="O40" s="1">
        <v>5651213100</v>
      </c>
      <c r="Q40" s="1">
        <v>800671580</v>
      </c>
      <c r="S40" s="1">
        <f t="shared" si="1"/>
        <v>4850541520</v>
      </c>
    </row>
    <row r="41" spans="1:19" ht="21" x14ac:dyDescent="0.25">
      <c r="A41" s="4" t="s">
        <v>84</v>
      </c>
      <c r="C41" s="1" t="s">
        <v>141</v>
      </c>
      <c r="E41" s="1">
        <v>3069304</v>
      </c>
      <c r="G41" s="1">
        <v>650</v>
      </c>
      <c r="I41" s="1">
        <v>0</v>
      </c>
      <c r="K41" s="1">
        <v>0</v>
      </c>
      <c r="M41" s="1">
        <f t="shared" si="0"/>
        <v>0</v>
      </c>
      <c r="O41" s="1">
        <v>1995047600</v>
      </c>
      <c r="Q41" s="1">
        <v>33586660</v>
      </c>
      <c r="S41" s="1">
        <f t="shared" si="1"/>
        <v>1961460940</v>
      </c>
    </row>
    <row r="42" spans="1:19" ht="21" x14ac:dyDescent="0.25">
      <c r="A42" s="4" t="s">
        <v>31</v>
      </c>
      <c r="C42" s="1" t="s">
        <v>142</v>
      </c>
      <c r="E42" s="1">
        <v>41854856</v>
      </c>
      <c r="G42" s="1">
        <v>440</v>
      </c>
      <c r="I42" s="1">
        <v>18416136640</v>
      </c>
      <c r="K42" s="1">
        <v>2562622787</v>
      </c>
      <c r="M42" s="1">
        <f t="shared" si="0"/>
        <v>15853513853</v>
      </c>
      <c r="O42" s="1">
        <v>18416136640</v>
      </c>
      <c r="Q42" s="1">
        <v>2562622787</v>
      </c>
      <c r="S42" s="1">
        <f t="shared" si="1"/>
        <v>15853513853</v>
      </c>
    </row>
    <row r="43" spans="1:19" ht="21" x14ac:dyDescent="0.25">
      <c r="A43" s="4" t="s">
        <v>34</v>
      </c>
      <c r="C43" s="1" t="s">
        <v>143</v>
      </c>
      <c r="E43" s="1">
        <v>256243</v>
      </c>
      <c r="G43" s="1">
        <v>33000</v>
      </c>
      <c r="I43" s="1">
        <v>0</v>
      </c>
      <c r="K43" s="1">
        <v>0</v>
      </c>
      <c r="M43" s="1">
        <f t="shared" si="0"/>
        <v>0</v>
      </c>
      <c r="O43" s="1">
        <v>8456019000</v>
      </c>
      <c r="Q43" s="1">
        <v>0</v>
      </c>
      <c r="S43" s="1">
        <f t="shared" si="1"/>
        <v>8456019000</v>
      </c>
    </row>
    <row r="44" spans="1:19" ht="21" x14ac:dyDescent="0.25">
      <c r="A44" s="4" t="s">
        <v>30</v>
      </c>
      <c r="C44" s="1" t="s">
        <v>6</v>
      </c>
      <c r="E44" s="1">
        <v>1384913</v>
      </c>
      <c r="G44" s="1">
        <v>4500</v>
      </c>
      <c r="I44" s="1">
        <v>6232108500</v>
      </c>
      <c r="K44" s="1">
        <v>277345143</v>
      </c>
      <c r="M44" s="1">
        <f t="shared" si="0"/>
        <v>5954763357</v>
      </c>
      <c r="O44" s="1">
        <v>6232108500</v>
      </c>
      <c r="Q44" s="1">
        <v>277345143</v>
      </c>
      <c r="S44" s="1">
        <f t="shared" si="1"/>
        <v>5954763357</v>
      </c>
    </row>
    <row r="45" spans="1:19" ht="21" x14ac:dyDescent="0.25">
      <c r="A45" s="4" t="s">
        <v>50</v>
      </c>
      <c r="C45" s="1" t="s">
        <v>144</v>
      </c>
      <c r="E45" s="1">
        <v>19871364</v>
      </c>
      <c r="G45" s="1">
        <v>35</v>
      </c>
      <c r="I45" s="1">
        <v>695497740</v>
      </c>
      <c r="K45" s="1">
        <v>98187916</v>
      </c>
      <c r="M45" s="1">
        <f t="shared" si="0"/>
        <v>597309824</v>
      </c>
      <c r="O45" s="1">
        <v>695497740</v>
      </c>
      <c r="Q45" s="1">
        <v>98187916</v>
      </c>
      <c r="S45" s="1">
        <f t="shared" si="1"/>
        <v>597309824</v>
      </c>
    </row>
    <row r="46" spans="1:19" ht="21" x14ac:dyDescent="0.25">
      <c r="A46" s="4" t="s">
        <v>15</v>
      </c>
      <c r="C46" s="1" t="s">
        <v>145</v>
      </c>
      <c r="E46" s="1">
        <v>6085087</v>
      </c>
      <c r="G46" s="1">
        <v>1000</v>
      </c>
      <c r="I46" s="1">
        <v>0</v>
      </c>
      <c r="K46" s="1">
        <v>0</v>
      </c>
      <c r="M46" s="1">
        <f t="shared" si="0"/>
        <v>0</v>
      </c>
      <c r="O46" s="1">
        <v>6085087000</v>
      </c>
      <c r="Q46" s="1">
        <v>726687109</v>
      </c>
      <c r="S46" s="1">
        <f t="shared" si="1"/>
        <v>5358399891</v>
      </c>
    </row>
    <row r="47" spans="1:19" ht="21" x14ac:dyDescent="0.25">
      <c r="A47" s="4" t="s">
        <v>68</v>
      </c>
      <c r="C47" s="1" t="s">
        <v>146</v>
      </c>
      <c r="E47" s="1">
        <v>705566</v>
      </c>
      <c r="G47" s="1">
        <v>108</v>
      </c>
      <c r="I47" s="1">
        <v>76201128</v>
      </c>
      <c r="K47" s="1">
        <v>4701355</v>
      </c>
      <c r="M47" s="1">
        <f t="shared" si="0"/>
        <v>71499773</v>
      </c>
      <c r="O47" s="1">
        <v>76201128</v>
      </c>
      <c r="Q47" s="1">
        <v>4701355</v>
      </c>
      <c r="S47" s="1">
        <f t="shared" si="1"/>
        <v>71499773</v>
      </c>
    </row>
    <row r="48" spans="1:19" ht="21" x14ac:dyDescent="0.25">
      <c r="A48" s="4" t="s">
        <v>52</v>
      </c>
      <c r="C48" s="1" t="s">
        <v>139</v>
      </c>
      <c r="E48" s="1">
        <v>562500</v>
      </c>
      <c r="G48" s="1">
        <v>1550</v>
      </c>
      <c r="I48" s="1">
        <v>871875000</v>
      </c>
      <c r="K48" s="1">
        <v>62118321</v>
      </c>
      <c r="M48" s="1">
        <f t="shared" si="0"/>
        <v>809756679</v>
      </c>
      <c r="O48" s="1">
        <v>871875000</v>
      </c>
      <c r="Q48" s="1">
        <v>62118321</v>
      </c>
      <c r="S48" s="1">
        <f t="shared" si="1"/>
        <v>809756679</v>
      </c>
    </row>
    <row r="49" spans="1:19" ht="21" x14ac:dyDescent="0.25">
      <c r="A49" s="4" t="s">
        <v>42</v>
      </c>
      <c r="C49" s="1" t="s">
        <v>147</v>
      </c>
      <c r="E49" s="1">
        <v>225012</v>
      </c>
      <c r="G49" s="1">
        <v>4000</v>
      </c>
      <c r="I49" s="1">
        <v>0</v>
      </c>
      <c r="K49" s="1">
        <v>0</v>
      </c>
      <c r="M49" s="1">
        <f t="shared" si="0"/>
        <v>0</v>
      </c>
      <c r="O49" s="1">
        <v>900048000</v>
      </c>
      <c r="Q49" s="1">
        <v>9756618</v>
      </c>
      <c r="S49" s="1">
        <f t="shared" si="1"/>
        <v>890291382</v>
      </c>
    </row>
    <row r="50" spans="1:19" ht="21" x14ac:dyDescent="0.25">
      <c r="A50" s="4" t="s">
        <v>64</v>
      </c>
      <c r="C50" s="1" t="s">
        <v>6</v>
      </c>
      <c r="E50" s="1">
        <v>705600</v>
      </c>
      <c r="G50" s="1">
        <v>526</v>
      </c>
      <c r="I50" s="1">
        <v>371145600</v>
      </c>
      <c r="K50" s="1">
        <v>52584415</v>
      </c>
      <c r="M50" s="1">
        <f t="shared" si="0"/>
        <v>318561185</v>
      </c>
      <c r="O50" s="1">
        <v>371145600</v>
      </c>
      <c r="Q50" s="1">
        <v>52584415</v>
      </c>
      <c r="S50" s="1">
        <f t="shared" si="1"/>
        <v>318561185</v>
      </c>
    </row>
    <row r="51" spans="1:19" ht="21" x14ac:dyDescent="0.25">
      <c r="A51" s="4" t="s">
        <v>82</v>
      </c>
      <c r="C51" s="1" t="s">
        <v>127</v>
      </c>
      <c r="E51" s="1">
        <v>17551062</v>
      </c>
      <c r="G51" s="1">
        <v>400</v>
      </c>
      <c r="I51" s="1">
        <v>7020424800</v>
      </c>
      <c r="K51" s="1">
        <v>969763520</v>
      </c>
      <c r="M51" s="1">
        <f t="shared" si="0"/>
        <v>6050661280</v>
      </c>
      <c r="O51" s="1">
        <v>7020424800</v>
      </c>
      <c r="Q51" s="1">
        <v>969763520</v>
      </c>
      <c r="S51" s="1">
        <f t="shared" si="1"/>
        <v>6050661280</v>
      </c>
    </row>
    <row r="52" spans="1:19" ht="21" x14ac:dyDescent="0.25">
      <c r="A52" s="4" t="s">
        <v>89</v>
      </c>
      <c r="C52" s="1" t="s">
        <v>148</v>
      </c>
      <c r="E52" s="1">
        <v>257500</v>
      </c>
      <c r="G52" s="1">
        <v>2050</v>
      </c>
      <c r="I52" s="1">
        <v>527875000</v>
      </c>
      <c r="K52" s="1">
        <v>33203947</v>
      </c>
      <c r="M52" s="1">
        <f t="shared" si="0"/>
        <v>494671053</v>
      </c>
      <c r="O52" s="1">
        <v>527875000</v>
      </c>
      <c r="Q52" s="1">
        <v>33203947</v>
      </c>
      <c r="S52" s="1">
        <f t="shared" si="1"/>
        <v>494671053</v>
      </c>
    </row>
    <row r="53" spans="1:19" ht="21" x14ac:dyDescent="0.25">
      <c r="A53" s="4" t="s">
        <v>49</v>
      </c>
      <c r="C53" s="1" t="s">
        <v>6</v>
      </c>
      <c r="E53" s="1">
        <v>585000</v>
      </c>
      <c r="G53" s="1">
        <v>414</v>
      </c>
      <c r="I53" s="1">
        <v>242190000</v>
      </c>
      <c r="K53" s="1">
        <v>17683714</v>
      </c>
      <c r="M53" s="1">
        <f t="shared" si="0"/>
        <v>224506286</v>
      </c>
      <c r="O53" s="1">
        <v>242190000</v>
      </c>
      <c r="Q53" s="1">
        <v>17683714</v>
      </c>
      <c r="S53" s="1">
        <f t="shared" si="1"/>
        <v>224506286</v>
      </c>
    </row>
    <row r="54" spans="1:19" s="5" customFormat="1" ht="26.25" x14ac:dyDescent="0.25">
      <c r="A54" s="5" t="s">
        <v>96</v>
      </c>
      <c r="C54" s="5" t="s">
        <v>96</v>
      </c>
      <c r="E54" s="5" t="s">
        <v>96</v>
      </c>
      <c r="G54" s="5" t="s">
        <v>96</v>
      </c>
      <c r="I54" s="6">
        <f>SUM(I8:I53)</f>
        <v>207500641731</v>
      </c>
      <c r="K54" s="6">
        <f>SUM(K8:K53)</f>
        <v>16649591976</v>
      </c>
      <c r="M54" s="6">
        <f>SUM(M8:M53)</f>
        <v>190851049755</v>
      </c>
      <c r="O54" s="6">
        <f>SUM(O8:O53)</f>
        <v>383654214455</v>
      </c>
      <c r="Q54" s="6">
        <f>SUM(Q8:Q53)</f>
        <v>23514674749</v>
      </c>
      <c r="S54" s="6">
        <f>SUM(S8:S53)</f>
        <v>360139539706</v>
      </c>
    </row>
  </sheetData>
  <mergeCells count="17">
    <mergeCell ref="Q7"/>
    <mergeCell ref="S7"/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شاخصی آرام مفید</vt:lpstr>
      <vt:lpstr>سهام</vt:lpstr>
      <vt:lpstr>تعدیل قیمت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Shahbazian, Abbas</cp:lastModifiedBy>
  <dcterms:modified xsi:type="dcterms:W3CDTF">2026-07-26T10:05:11Z</dcterms:modified>
</cp:coreProperties>
</file>