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shahbazian\Desktop\Abbas Shahbazian\Monthly Portfolio Of Investment\Aram\1405\03\"/>
    </mc:Choice>
  </mc:AlternateContent>
  <xr:revisionPtr revIDLastSave="0" documentId="13_ncr:1_{3389F139-E797-4C10-A05E-B7600169BD57}" xr6:coauthVersionLast="47" xr6:coauthVersionMax="47" xr10:uidLastSave="{00000000-0000-0000-0000-000000000000}"/>
  <bookViews>
    <workbookView xWindow="-28920" yWindow="-120" windowWidth="29040" windowHeight="15720" firstSheet="2" activeTab="3" xr2:uid="{00000000-000D-0000-FFFF-FFFF00000000}"/>
  </bookViews>
  <sheets>
    <sheet name="سهام" sheetId="1" r:id="rId1"/>
    <sheet name="تعدیل قیمت" sheetId="4" r:id="rId2"/>
    <sheet name="سپرده" sheetId="6" r:id="rId3"/>
    <sheet name="درآمدها" sheetId="15" r:id="rId4"/>
    <sheet name="سرمایه‌گذاری در سهام" sheetId="11" r:id="rId5"/>
    <sheet name="درآمد سپرده بانکی" sheetId="13" r:id="rId6"/>
    <sheet name="سایر درآمدها" sheetId="14" r:id="rId7"/>
    <sheet name="درآمد سود سهام" sheetId="8" r:id="rId8"/>
    <sheet name="سود سپرده بانکی" sheetId="7" r:id="rId9"/>
    <sheet name="درآمد ناشی از فروش" sheetId="10" r:id="rId10"/>
    <sheet name="درآمد ناشی از تغییر قیمت اوراق" sheetId="9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8" i="15"/>
  <c r="C7" i="15"/>
  <c r="E10" i="14"/>
  <c r="C10" i="14"/>
  <c r="I12" i="13"/>
  <c r="I9" i="13"/>
  <c r="I10" i="13"/>
  <c r="I11" i="13"/>
  <c r="I8" i="13"/>
  <c r="E12" i="13"/>
  <c r="E9" i="13"/>
  <c r="E10" i="13"/>
  <c r="E11" i="13"/>
  <c r="E8" i="13"/>
  <c r="C12" i="13"/>
  <c r="U9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8" i="11"/>
  <c r="K9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8" i="11"/>
  <c r="I9" i="11"/>
  <c r="I10" i="11"/>
  <c r="I11" i="11"/>
  <c r="I12" i="11"/>
  <c r="I13" i="11"/>
  <c r="I92" i="11" s="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8" i="11"/>
  <c r="S92" i="11"/>
  <c r="Q92" i="11"/>
  <c r="O92" i="11"/>
  <c r="M92" i="11"/>
  <c r="G92" i="11"/>
  <c r="E92" i="11"/>
  <c r="C92" i="11"/>
  <c r="Q50" i="10"/>
  <c r="O50" i="10"/>
  <c r="M50" i="10"/>
  <c r="I50" i="10"/>
  <c r="G50" i="10"/>
  <c r="E50" i="10"/>
  <c r="Q4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8" i="10"/>
  <c r="Q9" i="9"/>
  <c r="Q10" i="9"/>
  <c r="Q11" i="9"/>
  <c r="Q12" i="9"/>
  <c r="Q13" i="9"/>
  <c r="Q14" i="9"/>
  <c r="Q15" i="9"/>
  <c r="Q16" i="9"/>
  <c r="Q87" i="9" s="1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" i="9"/>
  <c r="O87" i="9"/>
  <c r="M87" i="9"/>
  <c r="G87" i="9"/>
  <c r="E87" i="9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8" i="8"/>
  <c r="M8" i="8"/>
  <c r="M24" i="8" s="1"/>
  <c r="Q24" i="8"/>
  <c r="O24" i="8"/>
  <c r="K24" i="8"/>
  <c r="I24" i="8"/>
  <c r="M9" i="7"/>
  <c r="M10" i="7"/>
  <c r="M11" i="7"/>
  <c r="M8" i="7"/>
  <c r="G9" i="7"/>
  <c r="G10" i="7"/>
  <c r="G11" i="7"/>
  <c r="G8" i="7"/>
  <c r="M12" i="7"/>
  <c r="K12" i="7"/>
  <c r="I12" i="7"/>
  <c r="E12" i="7"/>
  <c r="C12" i="7"/>
  <c r="K11" i="6"/>
  <c r="I9" i="6"/>
  <c r="I10" i="6"/>
  <c r="I8" i="6"/>
  <c r="G11" i="6"/>
  <c r="E11" i="6"/>
  <c r="C11" i="6"/>
  <c r="I10" i="4"/>
  <c r="I11" i="4"/>
  <c r="I12" i="4"/>
  <c r="I9" i="4"/>
  <c r="Y9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10" i="1"/>
  <c r="W90" i="1"/>
  <c r="U90" i="1"/>
  <c r="O90" i="1"/>
  <c r="K90" i="1"/>
  <c r="G90" i="1"/>
  <c r="E90" i="1"/>
  <c r="C9" i="15"/>
  <c r="G12" i="13"/>
  <c r="I87" i="9" l="1"/>
  <c r="S24" i="8"/>
  <c r="G12" i="7"/>
  <c r="I11" i="6"/>
</calcChain>
</file>

<file path=xl/sharedStrings.xml><?xml version="1.0" encoding="utf-8"?>
<sst xmlns="http://schemas.openxmlformats.org/spreadsheetml/2006/main" count="1073" uniqueCount="170">
  <si>
    <t>صندوق سرمایه‌گذاری شاخصی آرام مفید</t>
  </si>
  <si>
    <t>صورت وضعیت پورتفوی</t>
  </si>
  <si>
    <t>برای ماه منتهی به 1405/03/31</t>
  </si>
  <si>
    <t>نام شرکت</t>
  </si>
  <si>
    <t>1405/02/31</t>
  </si>
  <si>
    <t>تغییرات طی دوره</t>
  </si>
  <si>
    <t>1405/03/31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</si>
  <si>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</si>
  <si>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</si>
  <si>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</si>
  <si>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</si>
  <si>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</si>
  <si>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</si>
  <si>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</si>
  <si>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</si>
  <si>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</si>
  <si>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</si>
  <si>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</si>
  <si>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</si>
  <si>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</si>
  <si>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</si>
  <si>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</si>
  <si>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</si>
  <si>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</si>
  <si>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</si>
  <si>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</si>
  <si>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</si>
  <si>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</si>
  <si>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</si>
  <si>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</si>
  <si>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</si>
  <si>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</si>
  <si>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</si>
  <si>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</si>
  <si>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</si>
  <si>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</si>
  <si>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</si>
  <si>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</si>
  <si>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</si>
  <si>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</si>
  <si>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</si>
  <si>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</si>
  <si>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تولیدی چدن سازان</t>
  </si>
  <si>
    <t>ح . توسعه‌معادن‌وفلزات‌</t>
  </si>
  <si>
    <t>ح . سرمایه گذاری صدرتامین</t>
  </si>
  <si>
    <t>ح . معدنی و صنعتی گل گهر</t>
  </si>
  <si>
    <t>ح . معدنی‌وصنعتی‌چادرملو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</si>
  <si>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</si>
  <si>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</si>
  <si>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</si>
  <si>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</si>
  <si>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</si>
  <si>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</si>
  <si>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</si>
  <si>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</si>
  <si>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</si>
  <si>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</si>
  <si>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</si>
  <si>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</si>
  <si>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</si>
  <si>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تهران‌</t>
  </si>
  <si>
    <t>شرکت ارتباطات سیار ایران</t>
  </si>
  <si>
    <t>شمش طلا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</si>
  <si>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</si>
  <si>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</si>
  <si>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</si>
  <si>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</si>
  <si>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</si>
  <si>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</si>
  <si>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</si>
  <si>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</si>
  <si>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</si>
  <si>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</si>
  <si>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</si>
  <si>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</si>
  <si>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</si>
  <si>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</si>
  <si>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</si>
  <si>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</si>
  <si>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</si>
  <si>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</si>
  <si>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مجتمع کاشی و سنگ پرسپولیس یزد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</si>
  <si>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</si>
  <si>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</si>
  <si>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</si>
  <si>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</si>
  <si>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</si>
  <si>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</si>
  <si>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نیان باتری خاوران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</si>
  <si>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</si>
  <si>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</si>
  <si>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</si>
  <si>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</si>
  <si>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بانک  پاسارگاد</t>
  </si>
  <si>
    <t>رهیاب پیام گستران</t>
  </si>
  <si>
    <t/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</si>
  <si>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</si>
  <si>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</si>
  <si>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</si>
  <si>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</si>
  <si>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</si>
  <si>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</si>
  <si>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</si>
  <si>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</si>
  <si>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</si>
  <si>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</si>
  <si>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</si>
  <si>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</si>
  <si>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</si>
  <si>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</si>
  <si>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</si>
  <si>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</si>
  <si>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</si>
  <si>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</si>
  <si>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</si>
  <si>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</si>
  <si>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</si>
  <si>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</si>
  <si>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</si>
  <si>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</si>
  <si>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</si>
  <si>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</si>
  <si>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</si>
  <si>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1404/12/18</t>
  </si>
  <si>
    <t>1405/01/05</t>
  </si>
  <si>
    <t>1405/03/27</t>
  </si>
  <si>
    <t>1405/02/30</t>
  </si>
  <si>
    <t>1405/02/01</t>
  </si>
  <si>
    <t>1405/03/25</t>
  </si>
  <si>
    <t>1405/03/28</t>
  </si>
  <si>
    <t>1405/01/31</t>
  </si>
  <si>
    <t>1405/02/27</t>
  </si>
  <si>
    <t>1405/03/16</t>
  </si>
  <si>
    <t>1405/01/17</t>
  </si>
  <si>
    <t>بهای فروش</t>
  </si>
  <si>
    <t>ارزش دفتری</t>
  </si>
  <si>
    <t>سود و زیان ناشی از تغییر قیمت</t>
  </si>
  <si>
    <t>سود و زیان ناشی از فروش</t>
  </si>
  <si>
    <t>ح. پخش البرز</t>
  </si>
  <si>
    <t>سرمایه گذاری مهر</t>
  </si>
  <si>
    <t>سپید ماکیان</t>
  </si>
  <si>
    <t>ح.گروه مدیریت سرمایه گذار امید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</si>
  <si>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</si>
  <si>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</si>
  <si>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</si>
  <si>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</si>
  <si>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</si>
  <si>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</si>
  <si>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</si>
  <si>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</si>
  <si>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</si>
  <si>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</si>
  <si>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</si>
  <si>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درآمد سپرده بانکی</t>
  </si>
  <si>
    <t>1405/03/01</t>
  </si>
  <si>
    <t>شرایط خاص بازار سرمایه</t>
  </si>
  <si>
    <t>طی خرداد ماه</t>
  </si>
  <si>
    <t>از ابتدای سال مالی تا پایان خرداد ماه</t>
  </si>
  <si>
    <t>1- سرمایه گذاری ها</t>
  </si>
  <si>
    <t>1-1-سرمایه‌گذاری در سهام و حق تقدم سهام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</si>
  <si>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</si>
  <si>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</si>
  <si>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2-1- سرمایه‌گذاری در  سپرده‌ بانکی</t>
  </si>
  <si>
    <t>2- درآمد حاصل از سرمایه گذاری ها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</si>
  <si>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</si>
  <si>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</si>
  <si>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3-2-سایر درآمدها: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</si>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</sst>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0.000%"/>
  </numFmts>
  <fonts count="11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readingOrder="2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3"/>
  <sheetViews>
    <sheetView rightToLeft="1" topLeftCell="D85" workbookViewId="0">
      <selection activeCell="W96" sqref="W96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5.2851562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8" style="1" customWidth="1"/>
    <col min="10" max="10" width="1" style="1" customWidth="1"/>
    <col min="11" max="11" width="23.28515625" style="1" bestFit="1" customWidth="1"/>
    <col min="12" max="12" width="1" style="1" customWidth="1"/>
    <col min="13" max="13" width="19" style="1" customWidth="1"/>
    <col min="14" max="14" width="1" style="1" customWidth="1"/>
    <col min="15" max="15" width="23.140625" style="1" bestFit="1" customWidth="1"/>
    <col min="16" max="16" width="1" style="1" customWidth="1"/>
    <col min="17" max="17" width="19" style="1" customWidth="1"/>
    <col min="18" max="18" width="1" style="1" customWidth="1"/>
    <col min="19" max="19" width="18" style="1" customWidth="1"/>
    <col min="20" max="20" width="1" style="1" customWidth="1"/>
    <col min="21" max="21" width="25.42578125" style="1" bestFit="1" customWidth="1"/>
    <col min="22" max="22" width="1" style="1" customWidth="1"/>
    <col min="23" max="23" width="26.5703125" style="1" bestFit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  <c r="V2" s="15" t="s">
        <v>0</v>
      </c>
      <c r="W2" s="15" t="s">
        <v>0</v>
      </c>
      <c r="X2" s="15" t="s">
        <v>0</v>
      </c>
      <c r="Y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  <c r="N3" s="15" t="s">
        <v>1</v>
      </c>
      <c r="O3" s="15" t="s">
        <v>1</v>
      </c>
      <c r="P3" s="15" t="s">
        <v>1</v>
      </c>
      <c r="Q3" s="15" t="s">
        <v>1</v>
      </c>
      <c r="R3" s="15" t="s">
        <v>1</v>
      </c>
      <c r="S3" s="15" t="s">
        <v>1</v>
      </c>
      <c r="T3" s="15" t="s">
        <v>1</v>
      </c>
      <c r="U3" s="15" t="s">
        <v>1</v>
      </c>
      <c r="V3" s="15" t="s">
        <v>1</v>
      </c>
      <c r="W3" s="15" t="s">
        <v>1</v>
      </c>
      <c r="X3" s="15" t="s">
        <v>1</v>
      </c>
      <c r="Y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  <c r="V4" s="15" t="s">
        <v>2</v>
      </c>
      <c r="W4" s="15" t="s">
        <v>2</v>
      </c>
      <c r="X4" s="15" t="s">
        <v>2</v>
      </c>
      <c r="Y4" s="15" t="s">
        <v>2</v>
      </c>
    </row>
    <row r="5" spans="1:25" ht="26.25" customHeight="1" x14ac:dyDescent="0.25">
      <c r="A5" s="16" t="s">
        <v>158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8.5" x14ac:dyDescent="0.25">
      <c r="A6" s="16" t="s">
        <v>159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7" thickBot="1" x14ac:dyDescent="0.3">
      <c r="A7" s="14" t="s">
        <v>3</v>
      </c>
      <c r="C7" s="14" t="s">
        <v>154</v>
      </c>
      <c r="D7" s="14" t="s">
        <v>4</v>
      </c>
      <c r="E7" s="14" t="s">
        <v>4</v>
      </c>
      <c r="F7" s="14" t="s">
        <v>4</v>
      </c>
      <c r="G7" s="14" t="s">
        <v>4</v>
      </c>
      <c r="I7" s="14" t="s">
        <v>5</v>
      </c>
      <c r="J7" s="14" t="s">
        <v>5</v>
      </c>
      <c r="K7" s="14" t="s">
        <v>5</v>
      </c>
      <c r="L7" s="14" t="s">
        <v>5</v>
      </c>
      <c r="M7" s="14" t="s">
        <v>5</v>
      </c>
      <c r="N7" s="14" t="s">
        <v>5</v>
      </c>
      <c r="O7" s="14" t="s">
        <v>5</v>
      </c>
      <c r="Q7" s="14" t="s">
        <v>6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  <c r="X7" s="14" t="s">
        <v>6</v>
      </c>
      <c r="Y7" s="14" t="s">
        <v>6</v>
      </c>
    </row>
    <row r="8" spans="1:25" ht="26.25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10</v>
      </c>
      <c r="J8" s="14" t="s">
        <v>10</v>
      </c>
      <c r="K8" s="14" t="s">
        <v>10</v>
      </c>
      <c r="M8" s="14" t="s">
        <v>11</v>
      </c>
      <c r="N8" s="14" t="s">
        <v>11</v>
      </c>
      <c r="O8" s="14" t="s">
        <v>11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ht="26.25" x14ac:dyDescent="0.25">
      <c r="A9" s="14" t="s">
        <v>3</v>
      </c>
      <c r="C9" s="14" t="s">
        <v>7</v>
      </c>
      <c r="E9" s="14" t="s">
        <v>8</v>
      </c>
      <c r="G9" s="14" t="s">
        <v>9</v>
      </c>
      <c r="I9" s="14" t="s">
        <v>7</v>
      </c>
      <c r="K9" s="14" t="s">
        <v>8</v>
      </c>
      <c r="M9" s="14" t="s">
        <v>7</v>
      </c>
      <c r="O9" s="14" t="s">
        <v>14</v>
      </c>
      <c r="Q9" s="14" t="s">
        <v>7</v>
      </c>
      <c r="S9" s="14" t="s">
        <v>12</v>
      </c>
      <c r="U9" s="14" t="s">
        <v>8</v>
      </c>
      <c r="W9" s="14" t="s">
        <v>9</v>
      </c>
      <c r="Y9" s="14" t="s">
        <v>13</v>
      </c>
    </row>
    <row r="10" spans="1:25" ht="21" x14ac:dyDescent="0.25">
      <c r="A10" s="2" t="s">
        <v>15</v>
      </c>
      <c r="C10" s="1">
        <v>10141812</v>
      </c>
      <c r="E10" s="1">
        <v>52270213907</v>
      </c>
      <c r="G10" s="1">
        <v>75676886765</v>
      </c>
      <c r="I10" s="1">
        <v>0</v>
      </c>
      <c r="K10" s="1">
        <v>0</v>
      </c>
      <c r="M10" s="1">
        <v>-4056725</v>
      </c>
      <c r="O10" s="1">
        <v>37073625839</v>
      </c>
      <c r="Q10" s="1">
        <f>C10+I10+M10</f>
        <v>6085087</v>
      </c>
      <c r="S10" s="1">
        <v>10820</v>
      </c>
      <c r="U10" s="1">
        <v>31362127314</v>
      </c>
      <c r="W10" s="1">
        <v>65331693182</v>
      </c>
      <c r="Y10" s="5">
        <v>4.6712716506561811E-3</v>
      </c>
    </row>
    <row r="11" spans="1:25" ht="21" x14ac:dyDescent="0.25">
      <c r="A11" s="2" t="s">
        <v>16</v>
      </c>
      <c r="C11" s="1">
        <v>7355314</v>
      </c>
      <c r="E11" s="1">
        <v>41332679381</v>
      </c>
      <c r="G11" s="1">
        <v>43060898794</v>
      </c>
      <c r="I11" s="1">
        <v>0</v>
      </c>
      <c r="K11" s="1">
        <v>0</v>
      </c>
      <c r="M11" s="1">
        <v>0</v>
      </c>
      <c r="O11" s="1">
        <v>0</v>
      </c>
      <c r="Q11" s="1">
        <f t="shared" ref="Q11:Q74" si="0">C11+I11+M11</f>
        <v>7355314</v>
      </c>
      <c r="S11" s="1">
        <v>10190</v>
      </c>
      <c r="U11" s="1">
        <v>41332679381</v>
      </c>
      <c r="W11" s="1">
        <v>74371281138</v>
      </c>
      <c r="Y11" s="5">
        <v>5.3176098809365798E-3</v>
      </c>
    </row>
    <row r="12" spans="1:25" ht="21" x14ac:dyDescent="0.25">
      <c r="A12" s="2" t="s">
        <v>17</v>
      </c>
      <c r="C12" s="1">
        <v>4744641</v>
      </c>
      <c r="E12" s="1">
        <v>11765188274</v>
      </c>
      <c r="G12" s="1">
        <v>9849062623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4744641</v>
      </c>
      <c r="S12" s="1">
        <v>2425</v>
      </c>
      <c r="U12" s="1">
        <v>11765188274</v>
      </c>
      <c r="W12" s="1">
        <v>11416814943</v>
      </c>
      <c r="Y12" s="5">
        <v>8.163119825389338E-4</v>
      </c>
    </row>
    <row r="13" spans="1:25" ht="21" x14ac:dyDescent="0.25">
      <c r="A13" s="2" t="s">
        <v>18</v>
      </c>
      <c r="C13" s="1">
        <v>298080289</v>
      </c>
      <c r="E13" s="1">
        <v>106377481087</v>
      </c>
      <c r="G13" s="1">
        <v>136352795177</v>
      </c>
      <c r="I13" s="1">
        <v>92707943</v>
      </c>
      <c r="K13" s="1">
        <v>52386706443</v>
      </c>
      <c r="M13" s="1">
        <v>0</v>
      </c>
      <c r="O13" s="1">
        <v>0</v>
      </c>
      <c r="Q13" s="1">
        <f t="shared" si="0"/>
        <v>390788232</v>
      </c>
      <c r="S13" s="1">
        <v>576</v>
      </c>
      <c r="U13" s="1">
        <v>158764187530</v>
      </c>
      <c r="W13" s="1">
        <v>223354044845</v>
      </c>
      <c r="Y13" s="5">
        <v>1.5970004249504097E-2</v>
      </c>
    </row>
    <row r="14" spans="1:25" ht="21" x14ac:dyDescent="0.25">
      <c r="A14" s="2" t="s">
        <v>19</v>
      </c>
      <c r="C14" s="1">
        <v>52819649</v>
      </c>
      <c r="E14" s="1">
        <v>59802748199</v>
      </c>
      <c r="G14" s="1">
        <v>112474763781</v>
      </c>
      <c r="I14" s="1">
        <v>1200000</v>
      </c>
      <c r="K14" s="1">
        <v>2963874773</v>
      </c>
      <c r="M14" s="1">
        <v>-27807750</v>
      </c>
      <c r="O14" s="1">
        <v>84240806980</v>
      </c>
      <c r="Q14" s="1">
        <f t="shared" si="0"/>
        <v>26211899</v>
      </c>
      <c r="S14" s="1">
        <v>3597</v>
      </c>
      <c r="U14" s="1">
        <v>30456184224</v>
      </c>
      <c r="W14" s="1">
        <v>93555383832</v>
      </c>
      <c r="Y14" s="5">
        <v>6.6892895465486954E-3</v>
      </c>
    </row>
    <row r="15" spans="1:25" ht="21" x14ac:dyDescent="0.25">
      <c r="A15" s="2" t="s">
        <v>20</v>
      </c>
      <c r="C15" s="1">
        <v>111759380</v>
      </c>
      <c r="E15" s="1">
        <v>47935937819</v>
      </c>
      <c r="G15" s="1">
        <v>42916550757</v>
      </c>
      <c r="I15" s="1">
        <v>1200000</v>
      </c>
      <c r="K15" s="1">
        <v>731543633</v>
      </c>
      <c r="M15" s="1">
        <v>0</v>
      </c>
      <c r="O15" s="1">
        <v>0</v>
      </c>
      <c r="Q15" s="1">
        <f t="shared" si="0"/>
        <v>112959380</v>
      </c>
      <c r="S15" s="1">
        <v>642</v>
      </c>
      <c r="U15" s="1">
        <v>48667481452</v>
      </c>
      <c r="W15" s="1">
        <v>71959342963</v>
      </c>
      <c r="Y15" s="5">
        <v>5.1451542492016731E-3</v>
      </c>
    </row>
    <row r="16" spans="1:25" ht="21" x14ac:dyDescent="0.25">
      <c r="A16" s="2" t="s">
        <v>21</v>
      </c>
      <c r="C16" s="1">
        <v>19201423</v>
      </c>
      <c r="E16" s="1">
        <v>41837907257</v>
      </c>
      <c r="G16" s="1">
        <v>37496296128</v>
      </c>
      <c r="I16" s="1">
        <v>800000</v>
      </c>
      <c r="K16" s="1">
        <v>2051851597</v>
      </c>
      <c r="M16" s="1">
        <v>0</v>
      </c>
      <c r="O16" s="1">
        <v>0</v>
      </c>
      <c r="Q16" s="1">
        <f t="shared" si="0"/>
        <v>20001423</v>
      </c>
      <c r="S16" s="1">
        <v>2746</v>
      </c>
      <c r="U16" s="1">
        <v>43889758854</v>
      </c>
      <c r="W16" s="1">
        <v>54499345753</v>
      </c>
      <c r="Y16" s="5">
        <v>3.896749592668444E-3</v>
      </c>
    </row>
    <row r="17" spans="1:25" ht="21" x14ac:dyDescent="0.25">
      <c r="A17" s="2" t="s">
        <v>22</v>
      </c>
      <c r="C17" s="1">
        <v>174045003</v>
      </c>
      <c r="E17" s="1">
        <v>102015762699</v>
      </c>
      <c r="G17" s="1">
        <v>86522517199</v>
      </c>
      <c r="I17" s="1">
        <v>4800000</v>
      </c>
      <c r="K17" s="1">
        <v>3282320798</v>
      </c>
      <c r="M17" s="1">
        <v>0</v>
      </c>
      <c r="O17" s="1">
        <v>0</v>
      </c>
      <c r="Q17" s="1">
        <f t="shared" si="0"/>
        <v>178845003</v>
      </c>
      <c r="S17" s="1">
        <v>695</v>
      </c>
      <c r="U17" s="1">
        <v>105298083497</v>
      </c>
      <c r="W17" s="1">
        <v>123336459133</v>
      </c>
      <c r="Y17" s="5">
        <v>8.8186617701044596E-3</v>
      </c>
    </row>
    <row r="18" spans="1:25" ht="21" x14ac:dyDescent="0.25">
      <c r="A18" s="2" t="s">
        <v>23</v>
      </c>
      <c r="C18" s="1">
        <v>415819705</v>
      </c>
      <c r="E18" s="1">
        <v>244516240046</v>
      </c>
      <c r="G18" s="1">
        <v>388261698978</v>
      </c>
      <c r="I18" s="1">
        <v>68912045</v>
      </c>
      <c r="K18" s="1">
        <v>83740141533</v>
      </c>
      <c r="M18" s="1">
        <v>0</v>
      </c>
      <c r="O18" s="1">
        <v>0</v>
      </c>
      <c r="Q18" s="1">
        <f t="shared" si="0"/>
        <v>484731750</v>
      </c>
      <c r="S18" s="1">
        <v>1326</v>
      </c>
      <c r="U18" s="1">
        <v>328256381579</v>
      </c>
      <c r="W18" s="1">
        <v>637785809757</v>
      </c>
      <c r="Y18" s="5">
        <v>4.5602228064242342E-2</v>
      </c>
    </row>
    <row r="19" spans="1:25" ht="21" x14ac:dyDescent="0.25">
      <c r="A19" s="2" t="s">
        <v>24</v>
      </c>
      <c r="C19" s="1">
        <v>7183253</v>
      </c>
      <c r="E19" s="1">
        <v>38332753506</v>
      </c>
      <c r="G19" s="1">
        <v>19629758655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7183253</v>
      </c>
      <c r="S19" s="1">
        <v>3339</v>
      </c>
      <c r="U19" s="1">
        <v>38332753506</v>
      </c>
      <c r="W19" s="1">
        <v>23799478631</v>
      </c>
      <c r="Y19" s="5">
        <v>1.7016829721477075E-3</v>
      </c>
    </row>
    <row r="20" spans="1:25" ht="21" x14ac:dyDescent="0.25">
      <c r="A20" s="2" t="s">
        <v>25</v>
      </c>
      <c r="C20" s="1">
        <v>72223483</v>
      </c>
      <c r="E20" s="1">
        <v>192361668560</v>
      </c>
      <c r="G20" s="1">
        <v>371225712568</v>
      </c>
      <c r="I20" s="1">
        <v>200000</v>
      </c>
      <c r="K20" s="1">
        <v>1590225097</v>
      </c>
      <c r="M20" s="1">
        <v>0</v>
      </c>
      <c r="O20" s="1">
        <v>0</v>
      </c>
      <c r="Q20" s="1">
        <f t="shared" si="0"/>
        <v>72423483</v>
      </c>
      <c r="S20" s="1">
        <v>9160</v>
      </c>
      <c r="U20" s="1">
        <v>193951893657</v>
      </c>
      <c r="W20" s="1">
        <v>658271029204</v>
      </c>
      <c r="Y20" s="5">
        <v>4.7066938684762534E-2</v>
      </c>
    </row>
    <row r="21" spans="1:25" ht="21" x14ac:dyDescent="0.25">
      <c r="A21" s="2" t="s">
        <v>26</v>
      </c>
      <c r="C21" s="1">
        <v>42682613</v>
      </c>
      <c r="E21" s="1">
        <v>132551564926</v>
      </c>
      <c r="G21" s="1">
        <v>293927574226</v>
      </c>
      <c r="I21" s="1">
        <v>200000</v>
      </c>
      <c r="K21" s="1">
        <v>2075514472</v>
      </c>
      <c r="M21" s="1">
        <v>0</v>
      </c>
      <c r="O21" s="1">
        <v>0</v>
      </c>
      <c r="Q21" s="1">
        <f t="shared" si="0"/>
        <v>42882613</v>
      </c>
      <c r="S21" s="1">
        <v>11590</v>
      </c>
      <c r="U21" s="1">
        <v>134627079398</v>
      </c>
      <c r="W21" s="1">
        <v>493167601354</v>
      </c>
      <c r="Y21" s="5">
        <v>3.52619031135376E-2</v>
      </c>
    </row>
    <row r="22" spans="1:25" ht="21" x14ac:dyDescent="0.25">
      <c r="A22" s="2" t="s">
        <v>27</v>
      </c>
      <c r="C22" s="1">
        <v>1707323</v>
      </c>
      <c r="E22" s="1">
        <v>27736871256</v>
      </c>
      <c r="G22" s="1">
        <v>43860906430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1707323</v>
      </c>
      <c r="S22" s="1">
        <v>43580</v>
      </c>
      <c r="U22" s="1">
        <v>27736871256</v>
      </c>
      <c r="W22" s="1">
        <v>73829984636</v>
      </c>
      <c r="Y22" s="5">
        <v>5.2789067204758828E-3</v>
      </c>
    </row>
    <row r="23" spans="1:25" ht="21" x14ac:dyDescent="0.25">
      <c r="A23" s="2" t="s">
        <v>28</v>
      </c>
      <c r="C23" s="1">
        <v>66089354</v>
      </c>
      <c r="E23" s="1">
        <v>146668521348</v>
      </c>
      <c r="G23" s="1">
        <v>202768670344</v>
      </c>
      <c r="I23" s="1">
        <v>3200000</v>
      </c>
      <c r="K23" s="1">
        <v>16187007570</v>
      </c>
      <c r="M23" s="1">
        <v>0</v>
      </c>
      <c r="O23" s="1">
        <v>0</v>
      </c>
      <c r="Q23" s="1">
        <f t="shared" si="0"/>
        <v>69289354</v>
      </c>
      <c r="S23" s="1">
        <v>5180</v>
      </c>
      <c r="U23" s="1">
        <v>162855528918</v>
      </c>
      <c r="W23" s="1">
        <v>356144410981</v>
      </c>
      <c r="Y23" s="5">
        <v>2.5464628414277077E-2</v>
      </c>
    </row>
    <row r="24" spans="1:25" ht="21" x14ac:dyDescent="0.25">
      <c r="A24" s="2" t="s">
        <v>29</v>
      </c>
      <c r="C24" s="1">
        <v>1384914</v>
      </c>
      <c r="E24" s="1">
        <v>42330320612</v>
      </c>
      <c r="G24" s="1">
        <v>23581419830</v>
      </c>
      <c r="I24" s="1">
        <v>0</v>
      </c>
      <c r="K24" s="1">
        <v>0</v>
      </c>
      <c r="M24" s="1">
        <v>-1</v>
      </c>
      <c r="O24" s="1">
        <v>1</v>
      </c>
      <c r="Q24" s="1">
        <f t="shared" si="0"/>
        <v>1384913</v>
      </c>
      <c r="S24" s="1">
        <v>30400</v>
      </c>
      <c r="U24" s="1">
        <v>42330290047</v>
      </c>
      <c r="W24" s="1">
        <v>41775911724</v>
      </c>
      <c r="Y24" s="5">
        <v>2.9870132337302202E-3</v>
      </c>
    </row>
    <row r="25" spans="1:25" ht="21" x14ac:dyDescent="0.25">
      <c r="A25" s="2" t="s">
        <v>30</v>
      </c>
      <c r="C25" s="1">
        <v>36489332</v>
      </c>
      <c r="E25" s="1">
        <v>110243825121</v>
      </c>
      <c r="G25" s="1">
        <v>74405938748</v>
      </c>
      <c r="I25" s="1">
        <v>5365525</v>
      </c>
      <c r="K25" s="1">
        <v>0</v>
      </c>
      <c r="M25" s="1">
        <v>0</v>
      </c>
      <c r="O25" s="1">
        <v>0</v>
      </c>
      <c r="Q25" s="1">
        <f t="shared" si="0"/>
        <v>41854857</v>
      </c>
      <c r="S25" s="1">
        <v>2732</v>
      </c>
      <c r="U25" s="1">
        <v>110243825121</v>
      </c>
      <c r="W25" s="1">
        <v>113463563386</v>
      </c>
      <c r="Y25" s="5">
        <v>8.1127413237390544E-3</v>
      </c>
    </row>
    <row r="26" spans="1:25" ht="21" x14ac:dyDescent="0.25">
      <c r="A26" s="2" t="s">
        <v>31</v>
      </c>
      <c r="C26" s="1">
        <v>38023622</v>
      </c>
      <c r="E26" s="1">
        <v>200683957059</v>
      </c>
      <c r="G26" s="1">
        <v>368770081955</v>
      </c>
      <c r="I26" s="1">
        <v>900000</v>
      </c>
      <c r="K26" s="1">
        <v>12669662264</v>
      </c>
      <c r="M26" s="1">
        <v>-7000000</v>
      </c>
      <c r="O26" s="1">
        <v>94811398500</v>
      </c>
      <c r="Q26" s="1">
        <f t="shared" si="0"/>
        <v>31923622</v>
      </c>
      <c r="S26" s="1">
        <v>12920</v>
      </c>
      <c r="U26" s="1">
        <v>176408488233</v>
      </c>
      <c r="W26" s="1">
        <v>409264933033</v>
      </c>
      <c r="Y26" s="5">
        <v>2.9262790939137692E-2</v>
      </c>
    </row>
    <row r="27" spans="1:25" ht="21" x14ac:dyDescent="0.25">
      <c r="A27" s="2" t="s">
        <v>32</v>
      </c>
      <c r="C27" s="1">
        <v>2687392</v>
      </c>
      <c r="E27" s="1">
        <v>133316782407</v>
      </c>
      <c r="G27" s="1">
        <v>81758521979</v>
      </c>
      <c r="I27" s="1">
        <v>0</v>
      </c>
      <c r="K27" s="1">
        <v>0</v>
      </c>
      <c r="M27" s="1">
        <v>0</v>
      </c>
      <c r="O27" s="1">
        <v>0</v>
      </c>
      <c r="Q27" s="1">
        <f t="shared" si="0"/>
        <v>2687392</v>
      </c>
      <c r="S27" s="1">
        <v>39250</v>
      </c>
      <c r="U27" s="1">
        <v>133316782407</v>
      </c>
      <c r="W27" s="1">
        <v>104664774549</v>
      </c>
      <c r="Y27" s="5">
        <v>7.4836204353535638E-3</v>
      </c>
    </row>
    <row r="28" spans="1:25" ht="21" x14ac:dyDescent="0.25">
      <c r="A28" s="2" t="s">
        <v>33</v>
      </c>
      <c r="C28" s="1">
        <v>256243</v>
      </c>
      <c r="E28" s="1">
        <v>46914600634</v>
      </c>
      <c r="G28" s="1">
        <v>28783502799</v>
      </c>
      <c r="I28" s="1">
        <v>0</v>
      </c>
      <c r="K28" s="1">
        <v>0</v>
      </c>
      <c r="M28" s="1">
        <v>0</v>
      </c>
      <c r="O28" s="1">
        <v>0</v>
      </c>
      <c r="Q28" s="1">
        <f t="shared" si="0"/>
        <v>256243</v>
      </c>
      <c r="S28" s="1">
        <v>152330</v>
      </c>
      <c r="U28" s="1">
        <v>46914600634</v>
      </c>
      <c r="W28" s="1">
        <v>38731767264</v>
      </c>
      <c r="Y28" s="5">
        <v>2.7693543146985926E-3</v>
      </c>
    </row>
    <row r="29" spans="1:25" ht="21" x14ac:dyDescent="0.25">
      <c r="A29" s="2" t="s">
        <v>34</v>
      </c>
      <c r="C29" s="1">
        <v>3366086</v>
      </c>
      <c r="E29" s="1">
        <v>108600583649</v>
      </c>
      <c r="G29" s="1">
        <v>152133333238</v>
      </c>
      <c r="I29" s="1">
        <v>0</v>
      </c>
      <c r="K29" s="1">
        <v>0</v>
      </c>
      <c r="M29" s="1">
        <v>0</v>
      </c>
      <c r="O29" s="1">
        <v>0</v>
      </c>
      <c r="Q29" s="1">
        <f t="shared" si="0"/>
        <v>3366086</v>
      </c>
      <c r="S29" s="1">
        <v>68850</v>
      </c>
      <c r="U29" s="1">
        <v>108600583649</v>
      </c>
      <c r="W29" s="1">
        <v>229963554787</v>
      </c>
      <c r="Y29" s="5">
        <v>1.6442589834126619E-2</v>
      </c>
    </row>
    <row r="30" spans="1:25" ht="21" x14ac:dyDescent="0.25">
      <c r="A30" s="2" t="s">
        <v>35</v>
      </c>
      <c r="C30" s="1">
        <v>5798944</v>
      </c>
      <c r="E30" s="1">
        <v>148980646964</v>
      </c>
      <c r="G30" s="1">
        <v>183671451759</v>
      </c>
      <c r="I30" s="1">
        <v>0</v>
      </c>
      <c r="K30" s="1">
        <v>0</v>
      </c>
      <c r="M30" s="1">
        <v>0</v>
      </c>
      <c r="O30" s="1">
        <v>0</v>
      </c>
      <c r="Q30" s="1">
        <f t="shared" si="0"/>
        <v>5798944</v>
      </c>
      <c r="S30" s="1">
        <v>58650</v>
      </c>
      <c r="U30" s="1">
        <v>148980646964</v>
      </c>
      <c r="W30" s="1">
        <v>337479030253</v>
      </c>
      <c r="Y30" s="5">
        <v>2.4130037810593884E-2</v>
      </c>
    </row>
    <row r="31" spans="1:25" ht="21" x14ac:dyDescent="0.25">
      <c r="A31" s="2" t="s">
        <v>36</v>
      </c>
      <c r="C31" s="1">
        <v>6020228</v>
      </c>
      <c r="E31" s="1">
        <v>36333759255</v>
      </c>
      <c r="G31" s="1">
        <v>36977151236</v>
      </c>
      <c r="I31" s="1">
        <v>0</v>
      </c>
      <c r="K31" s="1">
        <v>0</v>
      </c>
      <c r="M31" s="1">
        <v>0</v>
      </c>
      <c r="O31" s="1">
        <v>0</v>
      </c>
      <c r="Q31" s="1">
        <f t="shared" si="0"/>
        <v>6020228</v>
      </c>
      <c r="S31" s="1">
        <v>10130</v>
      </c>
      <c r="U31" s="1">
        <v>36333759255</v>
      </c>
      <c r="W31" s="1">
        <v>60513496288</v>
      </c>
      <c r="Y31" s="5">
        <v>4.3267664731227911E-3</v>
      </c>
    </row>
    <row r="32" spans="1:25" ht="21" x14ac:dyDescent="0.25">
      <c r="A32" s="2" t="s">
        <v>37</v>
      </c>
      <c r="C32" s="1">
        <v>14338909</v>
      </c>
      <c r="E32" s="1">
        <v>61436352018</v>
      </c>
      <c r="G32" s="1">
        <v>69063048059</v>
      </c>
      <c r="I32" s="1">
        <v>0</v>
      </c>
      <c r="K32" s="1">
        <v>0</v>
      </c>
      <c r="M32" s="1">
        <v>-6627629</v>
      </c>
      <c r="O32" s="1">
        <v>48533813319</v>
      </c>
      <c r="Q32" s="1">
        <f t="shared" si="0"/>
        <v>7711280</v>
      </c>
      <c r="S32" s="1">
        <v>9130</v>
      </c>
      <c r="U32" s="1">
        <v>33039676355</v>
      </c>
      <c r="W32" s="1">
        <v>69859763585</v>
      </c>
      <c r="Y32" s="5">
        <v>4.9950325372259616E-3</v>
      </c>
    </row>
    <row r="33" spans="1:25" ht="21" x14ac:dyDescent="0.25">
      <c r="A33" s="2" t="s">
        <v>38</v>
      </c>
      <c r="C33" s="1">
        <v>35266037</v>
      </c>
      <c r="E33" s="1">
        <v>59437494995</v>
      </c>
      <c r="G33" s="1">
        <v>58369042131</v>
      </c>
      <c r="I33" s="1">
        <v>180026</v>
      </c>
      <c r="K33" s="1">
        <v>449628359</v>
      </c>
      <c r="M33" s="1">
        <v>0</v>
      </c>
      <c r="O33" s="1">
        <v>0</v>
      </c>
      <c r="Q33" s="1">
        <f t="shared" si="0"/>
        <v>35446063</v>
      </c>
      <c r="S33" s="1">
        <v>2553</v>
      </c>
      <c r="U33" s="1">
        <v>59887123354</v>
      </c>
      <c r="W33" s="1">
        <v>89794281774</v>
      </c>
      <c r="Y33" s="5">
        <v>6.4203675492293198E-3</v>
      </c>
    </row>
    <row r="34" spans="1:25" ht="21" x14ac:dyDescent="0.25">
      <c r="A34" s="2" t="s">
        <v>39</v>
      </c>
      <c r="C34" s="1">
        <v>61906140</v>
      </c>
      <c r="E34" s="1">
        <v>124136255968</v>
      </c>
      <c r="G34" s="1">
        <v>111122538418</v>
      </c>
      <c r="I34" s="1">
        <v>38257122</v>
      </c>
      <c r="K34" s="1">
        <v>84000650760</v>
      </c>
      <c r="M34" s="1">
        <v>0</v>
      </c>
      <c r="O34" s="1">
        <v>0</v>
      </c>
      <c r="Q34" s="1">
        <f t="shared" si="0"/>
        <v>100163262</v>
      </c>
      <c r="S34" s="1">
        <v>2227</v>
      </c>
      <c r="U34" s="1">
        <v>208136906728</v>
      </c>
      <c r="W34" s="1">
        <v>221339302966</v>
      </c>
      <c r="Y34" s="5">
        <v>1.5825948490891743E-2</v>
      </c>
    </row>
    <row r="35" spans="1:25" ht="21" x14ac:dyDescent="0.25">
      <c r="A35" s="2" t="s">
        <v>40</v>
      </c>
      <c r="C35" s="1">
        <v>15663950</v>
      </c>
      <c r="E35" s="1">
        <v>73281921062</v>
      </c>
      <c r="G35" s="1">
        <v>45058773365</v>
      </c>
      <c r="I35" s="1">
        <v>0</v>
      </c>
      <c r="K35" s="1">
        <v>0</v>
      </c>
      <c r="M35" s="1">
        <v>0</v>
      </c>
      <c r="O35" s="1">
        <v>0</v>
      </c>
      <c r="Q35" s="1">
        <f t="shared" si="0"/>
        <v>15663950</v>
      </c>
      <c r="S35" s="1">
        <v>3650</v>
      </c>
      <c r="U35" s="1">
        <v>73281921062</v>
      </c>
      <c r="W35" s="1">
        <v>56731466983</v>
      </c>
      <c r="Y35" s="5">
        <v>4.0563481598367528E-3</v>
      </c>
    </row>
    <row r="36" spans="1:25" ht="21" x14ac:dyDescent="0.25">
      <c r="A36" s="2" t="s">
        <v>41</v>
      </c>
      <c r="C36" s="1">
        <v>225012</v>
      </c>
      <c r="E36" s="1">
        <v>9571918431</v>
      </c>
      <c r="G36" s="1">
        <v>10884542040</v>
      </c>
      <c r="I36" s="1">
        <v>0</v>
      </c>
      <c r="K36" s="1">
        <v>0</v>
      </c>
      <c r="M36" s="1">
        <v>0</v>
      </c>
      <c r="O36" s="1">
        <v>0</v>
      </c>
      <c r="Q36" s="1">
        <f t="shared" si="0"/>
        <v>225012</v>
      </c>
      <c r="S36" s="1">
        <v>56000</v>
      </c>
      <c r="U36" s="1">
        <v>9571918431</v>
      </c>
      <c r="W36" s="1">
        <v>12503268805</v>
      </c>
      <c r="Y36" s="5">
        <v>8.9399435809237818E-4</v>
      </c>
    </row>
    <row r="37" spans="1:25" ht="21" x14ac:dyDescent="0.25">
      <c r="A37" s="2" t="s">
        <v>42</v>
      </c>
      <c r="C37" s="1">
        <v>45479444</v>
      </c>
      <c r="E37" s="1">
        <v>75630917027</v>
      </c>
      <c r="G37" s="1">
        <v>66112355770</v>
      </c>
      <c r="I37" s="1">
        <v>0</v>
      </c>
      <c r="K37" s="1">
        <v>0</v>
      </c>
      <c r="M37" s="1">
        <v>-45479444</v>
      </c>
      <c r="O37" s="1">
        <v>84949019877</v>
      </c>
      <c r="Q37" s="1">
        <f t="shared" si="0"/>
        <v>0</v>
      </c>
      <c r="S37" s="1">
        <v>0</v>
      </c>
      <c r="U37" s="1">
        <v>0</v>
      </c>
      <c r="W37" s="1">
        <v>0</v>
      </c>
      <c r="Y37" s="5">
        <v>0</v>
      </c>
    </row>
    <row r="38" spans="1:25" ht="21" x14ac:dyDescent="0.25">
      <c r="A38" s="2" t="s">
        <v>43</v>
      </c>
      <c r="C38" s="1">
        <v>3439230</v>
      </c>
      <c r="E38" s="1">
        <v>3456426150</v>
      </c>
      <c r="G38" s="1">
        <v>3579864345</v>
      </c>
      <c r="I38" s="1">
        <v>0</v>
      </c>
      <c r="K38" s="1">
        <v>0</v>
      </c>
      <c r="M38" s="1">
        <v>0</v>
      </c>
      <c r="O38" s="1">
        <v>0</v>
      </c>
      <c r="Q38" s="1">
        <f t="shared" si="0"/>
        <v>3439230</v>
      </c>
      <c r="S38" s="1">
        <v>1051</v>
      </c>
      <c r="U38" s="1">
        <v>3456426150</v>
      </c>
      <c r="W38" s="1">
        <v>3586689634</v>
      </c>
      <c r="Y38" s="5">
        <v>2.5645136060276975E-4</v>
      </c>
    </row>
    <row r="39" spans="1:25" ht="21" x14ac:dyDescent="0.25">
      <c r="A39" s="2" t="s">
        <v>44</v>
      </c>
      <c r="C39" s="1">
        <v>3870296</v>
      </c>
      <c r="E39" s="1">
        <v>23090185936</v>
      </c>
      <c r="G39" s="1">
        <v>48734404585</v>
      </c>
      <c r="I39" s="1">
        <v>0</v>
      </c>
      <c r="K39" s="1">
        <v>0</v>
      </c>
      <c r="M39" s="1">
        <v>0</v>
      </c>
      <c r="O39" s="1">
        <v>0</v>
      </c>
      <c r="Q39" s="1">
        <f t="shared" si="0"/>
        <v>3870296</v>
      </c>
      <c r="S39" s="1">
        <v>11720</v>
      </c>
      <c r="U39" s="1">
        <v>23090185936</v>
      </c>
      <c r="W39" s="1">
        <v>45009237332</v>
      </c>
      <c r="Y39" s="5">
        <v>3.2181987658105736E-3</v>
      </c>
    </row>
    <row r="40" spans="1:25" ht="21" x14ac:dyDescent="0.25">
      <c r="A40" s="2" t="s">
        <v>45</v>
      </c>
      <c r="C40" s="1">
        <v>5470385</v>
      </c>
      <c r="E40" s="1">
        <v>12521711265</v>
      </c>
      <c r="G40" s="1">
        <v>5400958429</v>
      </c>
      <c r="I40" s="1">
        <v>0</v>
      </c>
      <c r="K40" s="1">
        <v>0</v>
      </c>
      <c r="M40" s="1">
        <v>0</v>
      </c>
      <c r="O40" s="1">
        <v>0</v>
      </c>
      <c r="Q40" s="1">
        <f t="shared" si="0"/>
        <v>5470385</v>
      </c>
      <c r="S40" s="1">
        <v>1008</v>
      </c>
      <c r="U40" s="1">
        <v>12521711265</v>
      </c>
      <c r="W40" s="1">
        <v>5471523715</v>
      </c>
      <c r="Y40" s="5">
        <v>3.9121860112473596E-4</v>
      </c>
    </row>
    <row r="41" spans="1:25" ht="21" x14ac:dyDescent="0.25">
      <c r="A41" s="2" t="s">
        <v>46</v>
      </c>
      <c r="C41" s="1">
        <v>4269028</v>
      </c>
      <c r="E41" s="1">
        <v>9498587300</v>
      </c>
      <c r="G41" s="1">
        <v>3922562311</v>
      </c>
      <c r="I41" s="1">
        <v>0</v>
      </c>
      <c r="K41" s="1">
        <v>0</v>
      </c>
      <c r="M41" s="1">
        <v>0</v>
      </c>
      <c r="O41" s="1">
        <v>0</v>
      </c>
      <c r="Q41" s="1">
        <f t="shared" si="0"/>
        <v>4269028</v>
      </c>
      <c r="S41" s="1">
        <v>1400</v>
      </c>
      <c r="U41" s="1">
        <v>9498587300</v>
      </c>
      <c r="W41" s="1">
        <v>5930439779</v>
      </c>
      <c r="Y41" s="5">
        <v>4.2403149017418971E-4</v>
      </c>
    </row>
    <row r="42" spans="1:25" ht="21" x14ac:dyDescent="0.25">
      <c r="A42" s="2" t="s">
        <v>47</v>
      </c>
      <c r="C42" s="1">
        <v>1840989</v>
      </c>
      <c r="E42" s="1">
        <v>31643194626</v>
      </c>
      <c r="G42" s="1">
        <v>78696741319</v>
      </c>
      <c r="I42" s="1">
        <v>0</v>
      </c>
      <c r="K42" s="1">
        <v>0</v>
      </c>
      <c r="M42" s="1">
        <v>0</v>
      </c>
      <c r="O42" s="1">
        <v>0</v>
      </c>
      <c r="Q42" s="1">
        <f t="shared" si="0"/>
        <v>1840989</v>
      </c>
      <c r="S42" s="1">
        <v>67550</v>
      </c>
      <c r="U42" s="1">
        <v>31643194626</v>
      </c>
      <c r="W42" s="1">
        <v>123397513372</v>
      </c>
      <c r="Y42" s="5">
        <v>8.8230272001415862E-3</v>
      </c>
    </row>
    <row r="43" spans="1:25" ht="21" x14ac:dyDescent="0.25">
      <c r="A43" s="2" t="s">
        <v>48</v>
      </c>
      <c r="C43" s="1">
        <v>31297279</v>
      </c>
      <c r="E43" s="1">
        <v>92767131404</v>
      </c>
      <c r="G43" s="1">
        <v>47701019187</v>
      </c>
      <c r="I43" s="1">
        <v>0</v>
      </c>
      <c r="K43" s="1">
        <v>0</v>
      </c>
      <c r="M43" s="1">
        <v>0</v>
      </c>
      <c r="O43" s="1">
        <v>0</v>
      </c>
      <c r="Q43" s="1">
        <f t="shared" si="0"/>
        <v>31297279</v>
      </c>
      <c r="S43" s="1">
        <v>2167</v>
      </c>
      <c r="U43" s="1">
        <v>92767131404</v>
      </c>
      <c r="W43" s="1">
        <v>67296945689</v>
      </c>
      <c r="Y43" s="5">
        <v>4.8117888770619925E-3</v>
      </c>
    </row>
    <row r="44" spans="1:25" ht="21" x14ac:dyDescent="0.25">
      <c r="A44" s="2" t="s">
        <v>49</v>
      </c>
      <c r="C44" s="1">
        <v>19871364</v>
      </c>
      <c r="E44" s="1">
        <v>128548369066</v>
      </c>
      <c r="G44" s="1">
        <v>71752922659</v>
      </c>
      <c r="I44" s="1">
        <v>0</v>
      </c>
      <c r="K44" s="1">
        <v>0</v>
      </c>
      <c r="M44" s="1">
        <v>0</v>
      </c>
      <c r="O44" s="1">
        <v>0</v>
      </c>
      <c r="Q44" s="1">
        <f t="shared" si="0"/>
        <v>19871364</v>
      </c>
      <c r="S44" s="1">
        <v>4890</v>
      </c>
      <c r="U44" s="1">
        <v>128548369066</v>
      </c>
      <c r="W44" s="1">
        <v>96419838362</v>
      </c>
      <c r="Y44" s="5">
        <v>6.8941004826942971E-3</v>
      </c>
    </row>
    <row r="45" spans="1:25" ht="21" x14ac:dyDescent="0.25">
      <c r="A45" s="2" t="s">
        <v>50</v>
      </c>
      <c r="C45" s="1">
        <v>9183517</v>
      </c>
      <c r="E45" s="1">
        <v>133419872535</v>
      </c>
      <c r="G45" s="1">
        <v>134838082936</v>
      </c>
      <c r="I45" s="1">
        <v>100000</v>
      </c>
      <c r="K45" s="1">
        <v>2349241746</v>
      </c>
      <c r="M45" s="1">
        <v>0</v>
      </c>
      <c r="O45" s="1">
        <v>0</v>
      </c>
      <c r="Q45" s="1">
        <f t="shared" si="0"/>
        <v>9283517</v>
      </c>
      <c r="S45" s="1">
        <v>25780</v>
      </c>
      <c r="U45" s="1">
        <v>135769114281</v>
      </c>
      <c r="W45" s="1">
        <v>237479054562</v>
      </c>
      <c r="Y45" s="5">
        <v>1.6979954462679414E-2</v>
      </c>
    </row>
    <row r="46" spans="1:25" ht="21" x14ac:dyDescent="0.25">
      <c r="A46" s="2" t="s">
        <v>51</v>
      </c>
      <c r="C46" s="1">
        <v>562500</v>
      </c>
      <c r="E46" s="1">
        <v>4923529005</v>
      </c>
      <c r="G46" s="1">
        <v>4537774744</v>
      </c>
      <c r="I46" s="1">
        <v>0</v>
      </c>
      <c r="K46" s="1">
        <v>0</v>
      </c>
      <c r="M46" s="1">
        <v>0</v>
      </c>
      <c r="O46" s="1">
        <v>0</v>
      </c>
      <c r="Q46" s="1">
        <f t="shared" si="0"/>
        <v>562500</v>
      </c>
      <c r="S46" s="1">
        <v>8870</v>
      </c>
      <c r="U46" s="1">
        <v>4923529005</v>
      </c>
      <c r="W46" s="1">
        <v>4950807131</v>
      </c>
      <c r="Y46" s="5">
        <v>3.5398692231167412E-4</v>
      </c>
    </row>
    <row r="47" spans="1:25" ht="21" x14ac:dyDescent="0.25">
      <c r="A47" s="2" t="s">
        <v>52</v>
      </c>
      <c r="C47" s="1">
        <v>154637203</v>
      </c>
      <c r="E47" s="1">
        <v>47421985825</v>
      </c>
      <c r="G47" s="1">
        <v>75493393851</v>
      </c>
      <c r="I47" s="1">
        <v>50079367</v>
      </c>
      <c r="K47" s="1">
        <v>29374112361</v>
      </c>
      <c r="M47" s="1">
        <v>0</v>
      </c>
      <c r="O47" s="1">
        <v>0</v>
      </c>
      <c r="Q47" s="1">
        <f t="shared" si="0"/>
        <v>204716570</v>
      </c>
      <c r="S47" s="1">
        <v>570</v>
      </c>
      <c r="U47" s="1">
        <v>76796098186</v>
      </c>
      <c r="W47" s="1">
        <v>115786443221</v>
      </c>
      <c r="Y47" s="5">
        <v>8.2788292083877564E-3</v>
      </c>
    </row>
    <row r="48" spans="1:25" ht="21" x14ac:dyDescent="0.25">
      <c r="A48" s="2" t="s">
        <v>53</v>
      </c>
      <c r="C48" s="1">
        <v>193496163</v>
      </c>
      <c r="E48" s="1">
        <v>237798938741</v>
      </c>
      <c r="G48" s="1">
        <v>307200700256</v>
      </c>
      <c r="I48" s="1">
        <v>10382983</v>
      </c>
      <c r="K48" s="1">
        <v>20733120144</v>
      </c>
      <c r="M48" s="1">
        <v>0</v>
      </c>
      <c r="O48" s="1">
        <v>0</v>
      </c>
      <c r="Q48" s="1">
        <f t="shared" si="0"/>
        <v>203879146</v>
      </c>
      <c r="S48" s="1">
        <v>2049</v>
      </c>
      <c r="U48" s="1">
        <v>258532058885</v>
      </c>
      <c r="W48" s="1">
        <v>414519175253</v>
      </c>
      <c r="Y48" s="5">
        <v>2.9638473728493733E-2</v>
      </c>
    </row>
    <row r="49" spans="1:25" ht="21" x14ac:dyDescent="0.25">
      <c r="A49" s="2" t="s">
        <v>54</v>
      </c>
      <c r="C49" s="1">
        <v>3499012</v>
      </c>
      <c r="E49" s="1">
        <v>102848243085</v>
      </c>
      <c r="G49" s="1">
        <v>123115866037</v>
      </c>
      <c r="I49" s="1">
        <v>0</v>
      </c>
      <c r="K49" s="1">
        <v>0</v>
      </c>
      <c r="M49" s="1">
        <v>0</v>
      </c>
      <c r="O49" s="1">
        <v>0</v>
      </c>
      <c r="Q49" s="1">
        <f t="shared" si="0"/>
        <v>3499012</v>
      </c>
      <c r="S49" s="1">
        <v>62040</v>
      </c>
      <c r="U49" s="1">
        <v>102848243085</v>
      </c>
      <c r="W49" s="1">
        <v>215400686094</v>
      </c>
      <c r="Y49" s="5">
        <v>1.5401332331610491E-2</v>
      </c>
    </row>
    <row r="50" spans="1:25" ht="21" x14ac:dyDescent="0.25">
      <c r="A50" s="2" t="s">
        <v>55</v>
      </c>
      <c r="C50" s="1">
        <v>11530258</v>
      </c>
      <c r="E50" s="1">
        <v>80329330811</v>
      </c>
      <c r="G50" s="1">
        <v>114411291057</v>
      </c>
      <c r="I50" s="1">
        <v>0</v>
      </c>
      <c r="K50" s="1">
        <v>0</v>
      </c>
      <c r="M50" s="1">
        <v>0</v>
      </c>
      <c r="O50" s="1">
        <v>0</v>
      </c>
      <c r="Q50" s="1">
        <f t="shared" si="0"/>
        <v>11530258</v>
      </c>
      <c r="S50" s="1">
        <v>14240</v>
      </c>
      <c r="U50" s="1">
        <v>80329330811</v>
      </c>
      <c r="W50" s="1">
        <v>162921678465</v>
      </c>
      <c r="Y50" s="5">
        <v>1.1649038633833523E-2</v>
      </c>
    </row>
    <row r="51" spans="1:25" ht="21" x14ac:dyDescent="0.25">
      <c r="A51" s="2" t="s">
        <v>56</v>
      </c>
      <c r="C51" s="1">
        <v>5473421</v>
      </c>
      <c r="E51" s="1">
        <v>92897250937</v>
      </c>
      <c r="G51" s="1">
        <v>78436111643</v>
      </c>
      <c r="I51" s="1">
        <v>1100000</v>
      </c>
      <c r="K51" s="1">
        <v>18507172041</v>
      </c>
      <c r="M51" s="1">
        <v>0</v>
      </c>
      <c r="O51" s="1">
        <v>0</v>
      </c>
      <c r="Q51" s="1">
        <f t="shared" si="0"/>
        <v>6573421</v>
      </c>
      <c r="S51" s="1">
        <v>17000</v>
      </c>
      <c r="U51" s="1">
        <v>111404422978</v>
      </c>
      <c r="W51" s="1">
        <v>110884343746</v>
      </c>
      <c r="Y51" s="5">
        <v>7.9283249249234924E-3</v>
      </c>
    </row>
    <row r="52" spans="1:25" ht="21" x14ac:dyDescent="0.25">
      <c r="A52" s="2" t="s">
        <v>57</v>
      </c>
      <c r="C52" s="1">
        <v>36626348</v>
      </c>
      <c r="E52" s="1">
        <v>312988725625</v>
      </c>
      <c r="G52" s="1">
        <v>409624503965</v>
      </c>
      <c r="I52" s="1">
        <v>1200000</v>
      </c>
      <c r="K52" s="1">
        <v>19732427432</v>
      </c>
      <c r="M52" s="1">
        <v>-5000000</v>
      </c>
      <c r="O52" s="1">
        <v>76499709776</v>
      </c>
      <c r="Q52" s="1">
        <f t="shared" si="0"/>
        <v>32826348</v>
      </c>
      <c r="S52" s="1">
        <v>15030</v>
      </c>
      <c r="U52" s="1">
        <v>289993889400</v>
      </c>
      <c r="W52" s="1">
        <v>489566182959</v>
      </c>
      <c r="Y52" s="5">
        <v>3.5004398633991213E-2</v>
      </c>
    </row>
    <row r="53" spans="1:25" ht="21" x14ac:dyDescent="0.25">
      <c r="A53" s="2" t="s">
        <v>58</v>
      </c>
      <c r="C53" s="1">
        <v>1308354</v>
      </c>
      <c r="E53" s="1">
        <v>39222028013</v>
      </c>
      <c r="G53" s="1">
        <v>56953807382</v>
      </c>
      <c r="I53" s="1">
        <v>0</v>
      </c>
      <c r="K53" s="1">
        <v>0</v>
      </c>
      <c r="M53" s="1">
        <v>0</v>
      </c>
      <c r="O53" s="1">
        <v>0</v>
      </c>
      <c r="Q53" s="1">
        <f t="shared" si="0"/>
        <v>1308354</v>
      </c>
      <c r="S53" s="1">
        <v>67730</v>
      </c>
      <c r="U53" s="1">
        <v>39222028013</v>
      </c>
      <c r="W53" s="1">
        <v>87929823889</v>
      </c>
      <c r="Y53" s="5">
        <v>6.2870572240586496E-3</v>
      </c>
    </row>
    <row r="54" spans="1:25" ht="21" x14ac:dyDescent="0.25">
      <c r="A54" s="2" t="s">
        <v>59</v>
      </c>
      <c r="C54" s="1">
        <v>6633055</v>
      </c>
      <c r="E54" s="1">
        <v>49669176253</v>
      </c>
      <c r="G54" s="1">
        <v>109586661723</v>
      </c>
      <c r="I54" s="1">
        <v>0</v>
      </c>
      <c r="K54" s="1">
        <v>0</v>
      </c>
      <c r="M54" s="1">
        <v>0</v>
      </c>
      <c r="O54" s="1">
        <v>0</v>
      </c>
      <c r="Q54" s="1">
        <f t="shared" si="0"/>
        <v>6633055</v>
      </c>
      <c r="S54" s="1">
        <v>28970</v>
      </c>
      <c r="U54" s="1">
        <v>49669176253</v>
      </c>
      <c r="W54" s="1">
        <v>190674209616</v>
      </c>
      <c r="Y54" s="5">
        <v>1.363336822465663E-2</v>
      </c>
    </row>
    <row r="55" spans="1:25" ht="21" x14ac:dyDescent="0.25">
      <c r="A55" s="2" t="s">
        <v>60</v>
      </c>
      <c r="C55" s="1">
        <v>5683484</v>
      </c>
      <c r="E55" s="1">
        <v>43683810518</v>
      </c>
      <c r="G55" s="1">
        <v>46751875043</v>
      </c>
      <c r="I55" s="1">
        <v>0</v>
      </c>
      <c r="K55" s="1">
        <v>0</v>
      </c>
      <c r="M55" s="1">
        <v>-2841742</v>
      </c>
      <c r="O55" s="1">
        <v>39251272895</v>
      </c>
      <c r="Q55" s="1">
        <f t="shared" si="0"/>
        <v>2841742</v>
      </c>
      <c r="S55" s="1">
        <v>13920</v>
      </c>
      <c r="U55" s="1">
        <v>21841905261</v>
      </c>
      <c r="W55" s="1">
        <v>39251272654</v>
      </c>
      <c r="Y55" s="5">
        <v>2.8064993921100975E-3</v>
      </c>
    </row>
    <row r="56" spans="1:25" ht="21" x14ac:dyDescent="0.25">
      <c r="A56" s="2" t="s">
        <v>61</v>
      </c>
      <c r="C56" s="1">
        <v>17487918</v>
      </c>
      <c r="E56" s="1">
        <v>83024131497</v>
      </c>
      <c r="G56" s="1">
        <v>68248312237</v>
      </c>
      <c r="I56" s="1">
        <v>12404</v>
      </c>
      <c r="K56" s="1">
        <v>58354601</v>
      </c>
      <c r="M56" s="1">
        <v>0</v>
      </c>
      <c r="O56" s="1">
        <v>0</v>
      </c>
      <c r="Q56" s="1">
        <f t="shared" si="0"/>
        <v>17500322</v>
      </c>
      <c r="S56" s="1">
        <v>5240</v>
      </c>
      <c r="U56" s="1">
        <v>83082486098</v>
      </c>
      <c r="W56" s="1">
        <v>90992833237</v>
      </c>
      <c r="Y56" s="5">
        <v>6.5060649986336616E-3</v>
      </c>
    </row>
    <row r="57" spans="1:25" ht="21" x14ac:dyDescent="0.25">
      <c r="A57" s="2" t="s">
        <v>62</v>
      </c>
      <c r="C57" s="1">
        <v>12269</v>
      </c>
      <c r="E57" s="1">
        <v>289979219896</v>
      </c>
      <c r="G57" s="1">
        <v>312476435810</v>
      </c>
      <c r="I57" s="1">
        <v>10238</v>
      </c>
      <c r="K57" s="1">
        <v>250016315812</v>
      </c>
      <c r="M57" s="1">
        <v>0</v>
      </c>
      <c r="O57" s="1">
        <v>0</v>
      </c>
      <c r="Q57" s="1">
        <f t="shared" si="0"/>
        <v>22507</v>
      </c>
      <c r="S57" s="1">
        <v>20989980</v>
      </c>
      <c r="U57" s="1">
        <v>539995535708</v>
      </c>
      <c r="W57" s="1">
        <v>471287668308</v>
      </c>
      <c r="Y57" s="5">
        <v>3.3697469283982498E-2</v>
      </c>
    </row>
    <row r="58" spans="1:25" ht="21" x14ac:dyDescent="0.25">
      <c r="A58" s="2" t="s">
        <v>63</v>
      </c>
      <c r="C58" s="1">
        <v>705600</v>
      </c>
      <c r="E58" s="1">
        <v>1271704059</v>
      </c>
      <c r="G58" s="1">
        <v>1921899979</v>
      </c>
      <c r="I58" s="1">
        <v>0</v>
      </c>
      <c r="K58" s="1">
        <v>0</v>
      </c>
      <c r="M58" s="1">
        <v>0</v>
      </c>
      <c r="O58" s="1">
        <v>0</v>
      </c>
      <c r="Q58" s="1">
        <f t="shared" si="0"/>
        <v>705600</v>
      </c>
      <c r="S58" s="1">
        <v>3379</v>
      </c>
      <c r="U58" s="1">
        <v>1271704059</v>
      </c>
      <c r="W58" s="1">
        <v>2365792361</v>
      </c>
      <c r="Y58" s="5">
        <v>1.6915616677026619E-4</v>
      </c>
    </row>
    <row r="59" spans="1:25" ht="21" x14ac:dyDescent="0.25">
      <c r="A59" s="2" t="s">
        <v>64</v>
      </c>
      <c r="C59" s="1">
        <v>85199111</v>
      </c>
      <c r="E59" s="1">
        <v>668373120789</v>
      </c>
      <c r="G59" s="1">
        <v>621372835759</v>
      </c>
      <c r="I59" s="1">
        <v>0</v>
      </c>
      <c r="K59" s="1">
        <v>0</v>
      </c>
      <c r="M59" s="1">
        <v>0</v>
      </c>
      <c r="O59" s="1">
        <v>0</v>
      </c>
      <c r="Q59" s="1">
        <f t="shared" si="0"/>
        <v>85199111</v>
      </c>
      <c r="S59" s="1">
        <v>12560</v>
      </c>
      <c r="U59" s="1">
        <v>668373120789</v>
      </c>
      <c r="W59" s="1">
        <v>1061828954712</v>
      </c>
      <c r="Y59" s="5">
        <v>7.5921673729996669E-2</v>
      </c>
    </row>
    <row r="60" spans="1:25" ht="21" x14ac:dyDescent="0.25">
      <c r="A60" s="2" t="s">
        <v>65</v>
      </c>
      <c r="C60" s="1">
        <v>31026735</v>
      </c>
      <c r="E60" s="1">
        <v>100643220059</v>
      </c>
      <c r="G60" s="1">
        <v>26476732571</v>
      </c>
      <c r="I60" s="1">
        <v>0</v>
      </c>
      <c r="K60" s="1">
        <v>0</v>
      </c>
      <c r="M60" s="1">
        <v>0</v>
      </c>
      <c r="O60" s="1">
        <v>0</v>
      </c>
      <c r="Q60" s="1">
        <f t="shared" si="0"/>
        <v>31026735</v>
      </c>
      <c r="S60" s="1">
        <v>956</v>
      </c>
      <c r="U60" s="1">
        <v>100643220059</v>
      </c>
      <c r="W60" s="1">
        <v>29432274812</v>
      </c>
      <c r="Y60" s="5">
        <v>2.10443269181178E-3</v>
      </c>
    </row>
    <row r="61" spans="1:25" ht="21" x14ac:dyDescent="0.25">
      <c r="A61" s="2" t="s">
        <v>66</v>
      </c>
      <c r="C61" s="1">
        <v>3324243</v>
      </c>
      <c r="E61" s="1">
        <v>33332344241</v>
      </c>
      <c r="G61" s="1">
        <v>21077712784</v>
      </c>
      <c r="I61" s="1">
        <v>0</v>
      </c>
      <c r="K61" s="1">
        <v>0</v>
      </c>
      <c r="M61" s="1">
        <v>0</v>
      </c>
      <c r="O61" s="1">
        <v>0</v>
      </c>
      <c r="Q61" s="1">
        <f t="shared" si="0"/>
        <v>3324243</v>
      </c>
      <c r="S61" s="1">
        <v>11502</v>
      </c>
      <c r="U61" s="1">
        <v>33332344241</v>
      </c>
      <c r="W61" s="1">
        <v>37939883012</v>
      </c>
      <c r="Y61" s="5">
        <v>2.7127339168977311E-3</v>
      </c>
    </row>
    <row r="62" spans="1:25" ht="21" x14ac:dyDescent="0.25">
      <c r="A62" s="2" t="s">
        <v>67</v>
      </c>
      <c r="C62" s="1">
        <v>705566</v>
      </c>
      <c r="E62" s="1">
        <v>12630115558</v>
      </c>
      <c r="G62" s="1">
        <v>5110817416</v>
      </c>
      <c r="I62" s="1">
        <v>0</v>
      </c>
      <c r="K62" s="1">
        <v>0</v>
      </c>
      <c r="M62" s="1">
        <v>0</v>
      </c>
      <c r="O62" s="1">
        <v>0</v>
      </c>
      <c r="Q62" s="1">
        <f t="shared" si="0"/>
        <v>705566</v>
      </c>
      <c r="S62" s="1">
        <v>8770</v>
      </c>
      <c r="U62" s="1">
        <v>12630115558</v>
      </c>
      <c r="W62" s="1">
        <v>6139982019</v>
      </c>
      <c r="Y62" s="5">
        <v>4.3901393862536003E-4</v>
      </c>
    </row>
    <row r="63" spans="1:25" ht="21" x14ac:dyDescent="0.25">
      <c r="A63" s="2" t="s">
        <v>68</v>
      </c>
      <c r="C63" s="1">
        <v>45407658</v>
      </c>
      <c r="E63" s="1">
        <v>114310314878</v>
      </c>
      <c r="G63" s="1">
        <v>45056656804</v>
      </c>
      <c r="I63" s="1">
        <v>0</v>
      </c>
      <c r="K63" s="1">
        <v>0</v>
      </c>
      <c r="M63" s="1">
        <v>0</v>
      </c>
      <c r="O63" s="1">
        <v>0</v>
      </c>
      <c r="Q63" s="1">
        <f t="shared" si="0"/>
        <v>45407658</v>
      </c>
      <c r="S63" s="1">
        <v>1800</v>
      </c>
      <c r="U63" s="1">
        <v>114310314878</v>
      </c>
      <c r="W63" s="1">
        <v>81101982247</v>
      </c>
      <c r="Y63" s="5">
        <v>5.7988607371163535E-3</v>
      </c>
    </row>
    <row r="64" spans="1:25" ht="21" x14ac:dyDescent="0.25">
      <c r="A64" s="2" t="s">
        <v>69</v>
      </c>
      <c r="C64" s="1">
        <v>3330224</v>
      </c>
      <c r="E64" s="1">
        <v>21793459707</v>
      </c>
      <c r="G64" s="1">
        <v>10620603118</v>
      </c>
      <c r="I64" s="1">
        <v>0</v>
      </c>
      <c r="K64" s="1">
        <v>0</v>
      </c>
      <c r="M64" s="1">
        <v>0</v>
      </c>
      <c r="O64" s="1">
        <v>0</v>
      </c>
      <c r="Q64" s="1">
        <f t="shared" si="0"/>
        <v>3330224</v>
      </c>
      <c r="S64" s="1">
        <v>4190</v>
      </c>
      <c r="U64" s="1">
        <v>21793459707</v>
      </c>
      <c r="W64" s="1">
        <v>13845776934</v>
      </c>
      <c r="Y64" s="5">
        <v>9.8998483160272956E-4</v>
      </c>
    </row>
    <row r="65" spans="1:25" ht="21" x14ac:dyDescent="0.25">
      <c r="A65" s="2" t="s">
        <v>70</v>
      </c>
      <c r="C65" s="1">
        <v>23556184</v>
      </c>
      <c r="E65" s="1">
        <v>56559655476</v>
      </c>
      <c r="G65" s="1">
        <v>39548968228</v>
      </c>
      <c r="I65" s="1">
        <v>0</v>
      </c>
      <c r="K65" s="1">
        <v>0</v>
      </c>
      <c r="M65" s="1">
        <v>0</v>
      </c>
      <c r="O65" s="1">
        <v>0</v>
      </c>
      <c r="Q65" s="1">
        <f t="shared" si="0"/>
        <v>23556184</v>
      </c>
      <c r="S65" s="1">
        <v>2106</v>
      </c>
      <c r="U65" s="1">
        <v>56559655476</v>
      </c>
      <c r="W65" s="1">
        <v>49225843433</v>
      </c>
      <c r="Y65" s="5">
        <v>3.5196896897747489E-3</v>
      </c>
    </row>
    <row r="66" spans="1:25" ht="21" x14ac:dyDescent="0.25">
      <c r="A66" s="2" t="s">
        <v>71</v>
      </c>
      <c r="C66" s="1">
        <v>217605410</v>
      </c>
      <c r="E66" s="1">
        <v>522581075161</v>
      </c>
      <c r="G66" s="1">
        <v>281779932836</v>
      </c>
      <c r="I66" s="1">
        <v>0</v>
      </c>
      <c r="K66" s="1">
        <v>0</v>
      </c>
      <c r="M66" s="1">
        <v>0</v>
      </c>
      <c r="O66" s="1">
        <v>0</v>
      </c>
      <c r="Q66" s="1">
        <f t="shared" si="0"/>
        <v>217605410</v>
      </c>
      <c r="S66" s="1">
        <v>2349</v>
      </c>
      <c r="U66" s="1">
        <v>522581075161</v>
      </c>
      <c r="W66" s="1">
        <v>507203879104</v>
      </c>
      <c r="Y66" s="5">
        <v>3.626550891557391E-2</v>
      </c>
    </row>
    <row r="67" spans="1:25" ht="21" x14ac:dyDescent="0.25">
      <c r="A67" s="2" t="s">
        <v>72</v>
      </c>
      <c r="C67" s="1">
        <v>176171</v>
      </c>
      <c r="E67" s="1">
        <v>1026981515</v>
      </c>
      <c r="G67" s="1">
        <v>610084102</v>
      </c>
      <c r="I67" s="1">
        <v>0</v>
      </c>
      <c r="K67" s="1">
        <v>0</v>
      </c>
      <c r="M67" s="1">
        <v>0</v>
      </c>
      <c r="O67" s="1">
        <v>0</v>
      </c>
      <c r="Q67" s="1">
        <f t="shared" si="0"/>
        <v>176171</v>
      </c>
      <c r="S67" s="1">
        <v>4426</v>
      </c>
      <c r="U67" s="1">
        <v>1026981515</v>
      </c>
      <c r="W67" s="1">
        <v>773705511</v>
      </c>
      <c r="Y67" s="5">
        <v>5.5320602351792792E-5</v>
      </c>
    </row>
    <row r="68" spans="1:25" ht="21" x14ac:dyDescent="0.25">
      <c r="A68" s="2" t="s">
        <v>73</v>
      </c>
      <c r="C68" s="1">
        <v>11961079</v>
      </c>
      <c r="E68" s="1">
        <v>37536452184</v>
      </c>
      <c r="G68" s="1">
        <v>29244279333</v>
      </c>
      <c r="I68" s="1">
        <v>0</v>
      </c>
      <c r="K68" s="1">
        <v>0</v>
      </c>
      <c r="M68" s="1">
        <v>0</v>
      </c>
      <c r="O68" s="1">
        <v>0</v>
      </c>
      <c r="Q68" s="1">
        <f t="shared" si="0"/>
        <v>11961079</v>
      </c>
      <c r="S68" s="1">
        <v>3837</v>
      </c>
      <c r="U68" s="1">
        <v>37536452184</v>
      </c>
      <c r="W68" s="1">
        <v>45539894400</v>
      </c>
      <c r="Y68" s="5">
        <v>3.2561411976875982E-3</v>
      </c>
    </row>
    <row r="69" spans="1:25" ht="21" x14ac:dyDescent="0.25">
      <c r="A69" s="2" t="s">
        <v>74</v>
      </c>
      <c r="C69" s="1">
        <v>28335987</v>
      </c>
      <c r="E69" s="1">
        <v>101083907354</v>
      </c>
      <c r="G69" s="1">
        <v>95288342942</v>
      </c>
      <c r="I69" s="1">
        <v>0</v>
      </c>
      <c r="K69" s="1">
        <v>0</v>
      </c>
      <c r="M69" s="1">
        <v>0</v>
      </c>
      <c r="O69" s="1">
        <v>0</v>
      </c>
      <c r="Q69" s="1">
        <f t="shared" si="0"/>
        <v>28335987</v>
      </c>
      <c r="S69" s="1">
        <v>4970</v>
      </c>
      <c r="U69" s="1">
        <v>101083907354</v>
      </c>
      <c r="W69" s="1">
        <v>139741240608</v>
      </c>
      <c r="Y69" s="5">
        <v>9.9916176037440265E-3</v>
      </c>
    </row>
    <row r="70" spans="1:25" ht="21" x14ac:dyDescent="0.25">
      <c r="A70" s="2" t="s">
        <v>75</v>
      </c>
      <c r="C70" s="1">
        <v>8137116</v>
      </c>
      <c r="E70" s="1">
        <v>93811294992</v>
      </c>
      <c r="G70" s="1">
        <v>100685474684</v>
      </c>
      <c r="I70" s="1">
        <v>1300000</v>
      </c>
      <c r="K70" s="1">
        <v>20591710476</v>
      </c>
      <c r="M70" s="1">
        <v>0</v>
      </c>
      <c r="O70" s="1">
        <v>0</v>
      </c>
      <c r="Q70" s="1">
        <f t="shared" si="0"/>
        <v>9437116</v>
      </c>
      <c r="S70" s="1">
        <v>17780</v>
      </c>
      <c r="U70" s="1">
        <v>114403005468</v>
      </c>
      <c r="W70" s="1">
        <v>166494890919</v>
      </c>
      <c r="Y70" s="5">
        <v>1.1904526364599096E-2</v>
      </c>
    </row>
    <row r="71" spans="1:25" ht="21" x14ac:dyDescent="0.25">
      <c r="A71" s="2" t="s">
        <v>76</v>
      </c>
      <c r="C71" s="1">
        <v>27515474</v>
      </c>
      <c r="E71" s="1">
        <v>120537525065</v>
      </c>
      <c r="G71" s="1">
        <v>146615925303</v>
      </c>
      <c r="I71" s="1">
        <v>0</v>
      </c>
      <c r="K71" s="1">
        <v>0</v>
      </c>
      <c r="M71" s="1">
        <v>0</v>
      </c>
      <c r="O71" s="1">
        <v>0</v>
      </c>
      <c r="Q71" s="1">
        <f t="shared" si="0"/>
        <v>27515474</v>
      </c>
      <c r="S71" s="1">
        <v>6150</v>
      </c>
      <c r="U71" s="1">
        <v>120537525065</v>
      </c>
      <c r="W71" s="1">
        <v>167912093224</v>
      </c>
      <c r="Y71" s="5">
        <v>1.2005857535247754E-2</v>
      </c>
    </row>
    <row r="72" spans="1:25" ht="21" x14ac:dyDescent="0.25">
      <c r="A72" s="2" t="s">
        <v>77</v>
      </c>
      <c r="C72" s="1">
        <v>15170436</v>
      </c>
      <c r="E72" s="1">
        <v>237461697715</v>
      </c>
      <c r="G72" s="1">
        <v>329333221093</v>
      </c>
      <c r="I72" s="1">
        <v>5172840</v>
      </c>
      <c r="K72" s="1">
        <v>159569701240</v>
      </c>
      <c r="M72" s="1">
        <v>0</v>
      </c>
      <c r="O72" s="1">
        <v>0</v>
      </c>
      <c r="Q72" s="1">
        <f t="shared" si="0"/>
        <v>20343276</v>
      </c>
      <c r="S72" s="1">
        <v>28950</v>
      </c>
      <c r="U72" s="1">
        <v>397031398955</v>
      </c>
      <c r="W72" s="1">
        <v>584385350695</v>
      </c>
      <c r="Y72" s="5">
        <v>4.1784049804979441E-2</v>
      </c>
    </row>
    <row r="73" spans="1:25" ht="21" x14ac:dyDescent="0.25">
      <c r="A73" s="2" t="s">
        <v>78</v>
      </c>
      <c r="C73" s="1">
        <v>9001525</v>
      </c>
      <c r="E73" s="1">
        <v>29059111606</v>
      </c>
      <c r="G73" s="1">
        <v>25849043655</v>
      </c>
      <c r="I73" s="1">
        <v>0</v>
      </c>
      <c r="K73" s="1">
        <v>0</v>
      </c>
      <c r="M73" s="1">
        <v>0</v>
      </c>
      <c r="O73" s="1">
        <v>0</v>
      </c>
      <c r="Q73" s="1">
        <f t="shared" si="0"/>
        <v>9001525</v>
      </c>
      <c r="S73" s="1">
        <v>3848</v>
      </c>
      <c r="U73" s="1">
        <v>29059111606</v>
      </c>
      <c r="W73" s="1">
        <v>34370117479</v>
      </c>
      <c r="Y73" s="5">
        <v>2.4574926439165068E-3</v>
      </c>
    </row>
    <row r="74" spans="1:25" ht="21" x14ac:dyDescent="0.25">
      <c r="A74" s="2" t="s">
        <v>79</v>
      </c>
      <c r="C74" s="1">
        <v>7404948</v>
      </c>
      <c r="E74" s="1">
        <v>59197996111</v>
      </c>
      <c r="G74" s="1">
        <v>61647268039</v>
      </c>
      <c r="I74" s="1">
        <v>0</v>
      </c>
      <c r="K74" s="1">
        <v>0</v>
      </c>
      <c r="M74" s="1">
        <v>-160276</v>
      </c>
      <c r="O74" s="1">
        <v>1889360364</v>
      </c>
      <c r="Q74" s="1">
        <f t="shared" si="0"/>
        <v>7244672</v>
      </c>
      <c r="S74" s="1">
        <v>14820</v>
      </c>
      <c r="U74" s="1">
        <v>57916688257</v>
      </c>
      <c r="W74" s="1">
        <v>106536099558</v>
      </c>
      <c r="Y74" s="5">
        <v>7.6174217657331974E-3</v>
      </c>
    </row>
    <row r="75" spans="1:25" ht="21" x14ac:dyDescent="0.25">
      <c r="A75" s="2" t="s">
        <v>80</v>
      </c>
      <c r="C75" s="1">
        <v>5726052</v>
      </c>
      <c r="E75" s="1">
        <v>58823000849</v>
      </c>
      <c r="G75" s="1">
        <v>42215696862</v>
      </c>
      <c r="I75" s="1">
        <v>0</v>
      </c>
      <c r="K75" s="1">
        <v>0</v>
      </c>
      <c r="M75" s="1">
        <v>0</v>
      </c>
      <c r="O75" s="1">
        <v>0</v>
      </c>
      <c r="Q75" s="1">
        <f t="shared" ref="Q75:Q89" si="1">C75+I75+M75</f>
        <v>5726052</v>
      </c>
      <c r="S75" s="1">
        <v>13374</v>
      </c>
      <c r="U75" s="1">
        <v>58823000849</v>
      </c>
      <c r="W75" s="1">
        <v>75988254352</v>
      </c>
      <c r="Y75" s="5">
        <v>5.4332248415558723E-3</v>
      </c>
    </row>
    <row r="76" spans="1:25" ht="21" x14ac:dyDescent="0.25">
      <c r="A76" s="2" t="s">
        <v>81</v>
      </c>
      <c r="C76" s="1">
        <v>1256498</v>
      </c>
      <c r="E76" s="1">
        <v>8001117968</v>
      </c>
      <c r="G76" s="1">
        <v>7667729413</v>
      </c>
      <c r="I76" s="1">
        <v>16294564</v>
      </c>
      <c r="K76" s="1">
        <v>111092244648</v>
      </c>
      <c r="M76" s="1">
        <v>0</v>
      </c>
      <c r="O76" s="1">
        <v>0</v>
      </c>
      <c r="Q76" s="1">
        <f t="shared" si="1"/>
        <v>17551062</v>
      </c>
      <c r="S76" s="1">
        <v>6700</v>
      </c>
      <c r="U76" s="1">
        <v>119093362616</v>
      </c>
      <c r="W76" s="1">
        <v>116683128348</v>
      </c>
      <c r="Y76" s="5">
        <v>8.3429429579220202E-3</v>
      </c>
    </row>
    <row r="77" spans="1:25" ht="21" x14ac:dyDescent="0.25">
      <c r="A77" s="2" t="s">
        <v>82</v>
      </c>
      <c r="C77" s="1">
        <v>150219234</v>
      </c>
      <c r="E77" s="1">
        <v>80957742969</v>
      </c>
      <c r="G77" s="1">
        <v>66778001616</v>
      </c>
      <c r="I77" s="1">
        <v>73829076</v>
      </c>
      <c r="K77" s="1">
        <v>41409654983</v>
      </c>
      <c r="M77" s="1">
        <v>0</v>
      </c>
      <c r="O77" s="1">
        <v>0</v>
      </c>
      <c r="Q77" s="1">
        <f t="shared" si="1"/>
        <v>224048310</v>
      </c>
      <c r="S77" s="1">
        <v>667</v>
      </c>
      <c r="U77" s="1">
        <v>122367397952</v>
      </c>
      <c r="W77" s="1">
        <v>148285049848</v>
      </c>
      <c r="Y77" s="5">
        <v>1.0602507233992003E-2</v>
      </c>
    </row>
    <row r="78" spans="1:25" ht="21" x14ac:dyDescent="0.25">
      <c r="A78" s="2" t="s">
        <v>83</v>
      </c>
      <c r="C78" s="1">
        <v>3069304</v>
      </c>
      <c r="E78" s="1">
        <v>62343494432</v>
      </c>
      <c r="G78" s="1">
        <v>63195749312</v>
      </c>
      <c r="I78" s="1">
        <v>0</v>
      </c>
      <c r="K78" s="1">
        <v>0</v>
      </c>
      <c r="M78" s="1">
        <v>-812079</v>
      </c>
      <c r="O78" s="1">
        <v>20249795042</v>
      </c>
      <c r="Q78" s="1">
        <f t="shared" si="1"/>
        <v>2257225</v>
      </c>
      <c r="S78" s="1">
        <v>27500</v>
      </c>
      <c r="U78" s="1">
        <v>45848600928</v>
      </c>
      <c r="W78" s="1">
        <v>61593857896</v>
      </c>
      <c r="Y78" s="5">
        <v>4.4040132473315789E-3</v>
      </c>
    </row>
    <row r="79" spans="1:25" ht="21" x14ac:dyDescent="0.25">
      <c r="A79" s="2" t="s">
        <v>84</v>
      </c>
      <c r="C79" s="1">
        <v>1414361</v>
      </c>
      <c r="E79" s="1">
        <v>21084407333</v>
      </c>
      <c r="G79" s="1">
        <v>24307372778</v>
      </c>
      <c r="I79" s="1">
        <v>0</v>
      </c>
      <c r="K79" s="1">
        <v>0</v>
      </c>
      <c r="M79" s="1">
        <v>0</v>
      </c>
      <c r="O79" s="1">
        <v>0</v>
      </c>
      <c r="Q79" s="1">
        <f t="shared" si="1"/>
        <v>1414361</v>
      </c>
      <c r="S79" s="1">
        <v>26700</v>
      </c>
      <c r="U79" s="1">
        <v>21084407333</v>
      </c>
      <c r="W79" s="1">
        <v>37471527319</v>
      </c>
      <c r="Y79" s="5">
        <v>2.679246086342972E-3</v>
      </c>
    </row>
    <row r="80" spans="1:25" ht="21" x14ac:dyDescent="0.25">
      <c r="A80" s="2" t="s">
        <v>85</v>
      </c>
      <c r="C80" s="1">
        <v>52321594</v>
      </c>
      <c r="E80" s="1">
        <v>172100046910</v>
      </c>
      <c r="G80" s="1">
        <v>88830240362</v>
      </c>
      <c r="I80" s="1">
        <v>0</v>
      </c>
      <c r="K80" s="1">
        <v>0</v>
      </c>
      <c r="M80" s="1">
        <v>0</v>
      </c>
      <c r="O80" s="1">
        <v>0</v>
      </c>
      <c r="Q80" s="1">
        <f t="shared" si="1"/>
        <v>52321594</v>
      </c>
      <c r="S80" s="1">
        <v>2047</v>
      </c>
      <c r="U80" s="1">
        <v>172100046910</v>
      </c>
      <c r="W80" s="1">
        <v>106274402116</v>
      </c>
      <c r="Y80" s="5">
        <v>7.5987101759622368E-3</v>
      </c>
    </row>
    <row r="81" spans="1:25" ht="21" x14ac:dyDescent="0.25">
      <c r="A81" s="2" t="s">
        <v>86</v>
      </c>
      <c r="C81" s="1">
        <v>38912388</v>
      </c>
      <c r="E81" s="1">
        <v>125499162109</v>
      </c>
      <c r="G81" s="1">
        <v>76026231029</v>
      </c>
      <c r="I81" s="1">
        <v>0</v>
      </c>
      <c r="K81" s="1">
        <v>0</v>
      </c>
      <c r="M81" s="1">
        <v>0</v>
      </c>
      <c r="O81" s="1">
        <v>0</v>
      </c>
      <c r="Q81" s="1">
        <f t="shared" si="1"/>
        <v>38912388</v>
      </c>
      <c r="S81" s="1">
        <v>2400</v>
      </c>
      <c r="U81" s="1">
        <v>125499162109</v>
      </c>
      <c r="W81" s="1">
        <v>92667828578</v>
      </c>
      <c r="Y81" s="5">
        <v>6.6258285907021775E-3</v>
      </c>
    </row>
    <row r="82" spans="1:25" ht="21" x14ac:dyDescent="0.25">
      <c r="A82" s="2" t="s">
        <v>87</v>
      </c>
      <c r="C82" s="1">
        <v>86562113</v>
      </c>
      <c r="E82" s="1">
        <v>465393648288</v>
      </c>
      <c r="G82" s="1">
        <v>1222257217340</v>
      </c>
      <c r="I82" s="1">
        <v>1300000</v>
      </c>
      <c r="K82" s="1">
        <v>22709336857</v>
      </c>
      <c r="M82" s="1">
        <v>-7000000</v>
      </c>
      <c r="O82" s="1">
        <v>161005731473</v>
      </c>
      <c r="Q82" s="1">
        <f t="shared" si="1"/>
        <v>80862113</v>
      </c>
      <c r="S82" s="1">
        <v>22070</v>
      </c>
      <c r="U82" s="1">
        <v>449215678911</v>
      </c>
      <c r="W82" s="1">
        <v>1770831668484</v>
      </c>
      <c r="Y82" s="5">
        <v>0.12661597102694686</v>
      </c>
    </row>
    <row r="83" spans="1:25" ht="21" x14ac:dyDescent="0.25">
      <c r="A83" s="2" t="s">
        <v>88</v>
      </c>
      <c r="C83" s="1">
        <v>257500</v>
      </c>
      <c r="E83" s="1">
        <v>4221514748</v>
      </c>
      <c r="G83" s="1">
        <v>3996168971</v>
      </c>
      <c r="I83" s="1">
        <v>0</v>
      </c>
      <c r="K83" s="1">
        <v>0</v>
      </c>
      <c r="M83" s="1">
        <v>0</v>
      </c>
      <c r="O83" s="1">
        <v>0</v>
      </c>
      <c r="Q83" s="1">
        <f t="shared" si="1"/>
        <v>257500</v>
      </c>
      <c r="S83" s="1">
        <v>16520</v>
      </c>
      <c r="U83" s="1">
        <v>4221514748</v>
      </c>
      <c r="W83" s="1">
        <v>4221017353</v>
      </c>
      <c r="Y83" s="5">
        <v>3.018063322355345E-4</v>
      </c>
    </row>
    <row r="84" spans="1:25" ht="21" x14ac:dyDescent="0.25">
      <c r="A84" s="2" t="s">
        <v>89</v>
      </c>
      <c r="C84" s="1">
        <v>21795532</v>
      </c>
      <c r="E84" s="1">
        <v>21992055491</v>
      </c>
      <c r="G84" s="1">
        <v>55213865129</v>
      </c>
      <c r="I84" s="1">
        <v>0</v>
      </c>
      <c r="K84" s="1">
        <v>0</v>
      </c>
      <c r="M84" s="1">
        <v>0</v>
      </c>
      <c r="O84" s="1">
        <v>0</v>
      </c>
      <c r="Q84" s="1">
        <f t="shared" si="1"/>
        <v>21795532</v>
      </c>
      <c r="S84" s="1">
        <v>3940</v>
      </c>
      <c r="U84" s="1">
        <v>21992055491</v>
      </c>
      <c r="W84" s="1">
        <v>85210586998</v>
      </c>
      <c r="Y84" s="5">
        <v>6.0926294726614694E-3</v>
      </c>
    </row>
    <row r="85" spans="1:25" ht="21" x14ac:dyDescent="0.25">
      <c r="A85" s="2" t="s">
        <v>90</v>
      </c>
      <c r="C85" s="1">
        <v>14281023</v>
      </c>
      <c r="E85" s="1">
        <v>24116572560</v>
      </c>
      <c r="G85" s="1">
        <v>18110066025</v>
      </c>
      <c r="I85" s="1">
        <v>0</v>
      </c>
      <c r="K85" s="1">
        <v>0</v>
      </c>
      <c r="M85" s="1">
        <v>0</v>
      </c>
      <c r="O85" s="1">
        <v>0</v>
      </c>
      <c r="Q85" s="1">
        <f t="shared" si="1"/>
        <v>14281023</v>
      </c>
      <c r="S85" s="1">
        <v>1952</v>
      </c>
      <c r="U85" s="1">
        <v>24116572560</v>
      </c>
      <c r="W85" s="1">
        <v>27661071111</v>
      </c>
      <c r="Y85" s="5">
        <v>1.9777901201433914E-3</v>
      </c>
    </row>
    <row r="86" spans="1:25" ht="21" x14ac:dyDescent="0.25">
      <c r="A86" s="2" t="s">
        <v>91</v>
      </c>
      <c r="C86" s="1">
        <v>10980156</v>
      </c>
      <c r="E86" s="1">
        <v>72802935581</v>
      </c>
      <c r="G86" s="1">
        <v>46991340027</v>
      </c>
      <c r="I86" s="1">
        <v>0</v>
      </c>
      <c r="K86" s="1">
        <v>0</v>
      </c>
      <c r="M86" s="1">
        <v>0</v>
      </c>
      <c r="O86" s="1">
        <v>0</v>
      </c>
      <c r="Q86" s="1">
        <f t="shared" si="1"/>
        <v>10980156</v>
      </c>
      <c r="S86" s="1">
        <v>5750</v>
      </c>
      <c r="U86" s="1">
        <v>72802935581</v>
      </c>
      <c r="W86" s="1">
        <v>62647856516</v>
      </c>
      <c r="Y86" s="5">
        <v>4.4793750454671464E-3</v>
      </c>
    </row>
    <row r="87" spans="1:25" ht="21" x14ac:dyDescent="0.25">
      <c r="A87" s="2" t="s">
        <v>92</v>
      </c>
      <c r="C87" s="1">
        <v>12231917</v>
      </c>
      <c r="E87" s="1">
        <v>44842216034</v>
      </c>
      <c r="G87" s="1">
        <v>67119624477</v>
      </c>
      <c r="I87" s="1">
        <v>0</v>
      </c>
      <c r="K87" s="1">
        <v>0</v>
      </c>
      <c r="M87" s="1">
        <v>0</v>
      </c>
      <c r="O87" s="1">
        <v>0</v>
      </c>
      <c r="Q87" s="1">
        <f t="shared" si="1"/>
        <v>12231917</v>
      </c>
      <c r="S87" s="1">
        <v>5850</v>
      </c>
      <c r="U87" s="1">
        <v>44842216034</v>
      </c>
      <c r="W87" s="1">
        <v>71003581047</v>
      </c>
      <c r="Y87" s="5">
        <v>5.0768164589878153E-3</v>
      </c>
    </row>
    <row r="88" spans="1:25" ht="21" x14ac:dyDescent="0.25">
      <c r="A88" s="2" t="s">
        <v>93</v>
      </c>
      <c r="C88" s="1">
        <v>0</v>
      </c>
      <c r="E88" s="1">
        <v>0</v>
      </c>
      <c r="G88" s="1">
        <v>0</v>
      </c>
      <c r="I88" s="1">
        <v>6000000</v>
      </c>
      <c r="K88" s="1">
        <v>40429417730</v>
      </c>
      <c r="M88" s="1">
        <v>0</v>
      </c>
      <c r="O88" s="1">
        <v>0</v>
      </c>
      <c r="Q88" s="1">
        <f t="shared" si="1"/>
        <v>6000000</v>
      </c>
      <c r="S88" s="1">
        <v>10140</v>
      </c>
      <c r="U88" s="1">
        <v>40429417730</v>
      </c>
      <c r="W88" s="1">
        <v>60369706800</v>
      </c>
      <c r="Y88" s="5">
        <v>4.3164854023860265E-3</v>
      </c>
    </row>
    <row r="89" spans="1:25" ht="21" x14ac:dyDescent="0.25">
      <c r="A89" s="2" t="s">
        <v>94</v>
      </c>
      <c r="C89" s="1">
        <v>0</v>
      </c>
      <c r="E89" s="1">
        <v>0</v>
      </c>
      <c r="G89" s="1">
        <v>0</v>
      </c>
      <c r="I89" s="1">
        <v>585000</v>
      </c>
      <c r="K89" s="1">
        <v>4399687093</v>
      </c>
      <c r="M89" s="1">
        <v>0</v>
      </c>
      <c r="O89" s="1">
        <v>0</v>
      </c>
      <c r="Q89" s="1">
        <f t="shared" si="1"/>
        <v>585000</v>
      </c>
      <c r="S89" s="1">
        <v>6601</v>
      </c>
      <c r="U89" s="1">
        <v>4399687093</v>
      </c>
      <c r="W89" s="1">
        <v>3831734948</v>
      </c>
      <c r="Y89" s="5">
        <v>2.7397230905309582E-4</v>
      </c>
    </row>
    <row r="90" spans="1:25" s="3" customFormat="1" ht="27" thickBot="1" x14ac:dyDescent="0.3">
      <c r="A90" s="3" t="s">
        <v>95</v>
      </c>
      <c r="C90" s="3" t="s">
        <v>95</v>
      </c>
      <c r="E90" s="4">
        <f>SUM(E10:E89)</f>
        <v>7669524613697</v>
      </c>
      <c r="G90" s="4">
        <f>SUM(G10:G89)</f>
        <v>8901128185258</v>
      </c>
      <c r="I90" s="3" t="s">
        <v>95</v>
      </c>
      <c r="K90" s="4">
        <f>SUM(K10:K89)</f>
        <v>1003101624463</v>
      </c>
      <c r="M90" s="3" t="s">
        <v>95</v>
      </c>
      <c r="O90" s="4">
        <f>SUM(O10:O89)</f>
        <v>648504534066</v>
      </c>
      <c r="Q90" s="3" t="s">
        <v>95</v>
      </c>
      <c r="S90" s="3" t="s">
        <v>95</v>
      </c>
      <c r="U90" s="4">
        <f>SUM(U10:U89)</f>
        <v>8357202281968</v>
      </c>
      <c r="W90" s="4">
        <f>SUM(W10:W89)</f>
        <v>13485243195509</v>
      </c>
      <c r="Y90" s="6">
        <f>SUM(Y10:Y89)</f>
        <v>0.96420636253678293</v>
      </c>
    </row>
    <row r="91" spans="1:25" ht="19.5" thickTop="1" x14ac:dyDescent="0.25"/>
    <row r="93" spans="1:25" x14ac:dyDescent="0.25">
      <c r="W93" s="5"/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workbookViewId="0">
      <selection activeCell="I9" sqref="I9"/>
    </sheetView>
  </sheetViews>
  <sheetFormatPr defaultRowHeight="18.75" x14ac:dyDescent="0.25"/>
  <cols>
    <col min="1" max="1" width="29.85546875" style="1" customWidth="1"/>
    <col min="2" max="2" width="1" style="1" customWidth="1"/>
    <col min="3" max="3" width="18" style="1" customWidth="1"/>
    <col min="4" max="4" width="1" style="1" customWidth="1"/>
    <col min="5" max="5" width="23.140625" style="1" bestFit="1" customWidth="1"/>
    <col min="6" max="6" width="1" style="1" customWidth="1"/>
    <col min="7" max="7" width="23.5703125" style="1" bestFit="1" customWidth="1"/>
    <col min="8" max="8" width="1" style="1" customWidth="1"/>
    <col min="9" max="9" width="29.140625" style="1" bestFit="1" customWidth="1"/>
    <col min="10" max="10" width="1" style="1" customWidth="1"/>
    <col min="11" max="11" width="18" style="1" customWidth="1"/>
    <col min="12" max="12" width="1" style="1" customWidth="1"/>
    <col min="13" max="13" width="23.57031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2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ht="28.5" x14ac:dyDescent="0.25">
      <c r="A5" s="16" t="s">
        <v>168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6.25" x14ac:dyDescent="0.25">
      <c r="A6" s="14" t="s">
        <v>3</v>
      </c>
      <c r="C6" s="14" t="s">
        <v>156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157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6.25" x14ac:dyDescent="0.25">
      <c r="A7" s="14" t="s">
        <v>3</v>
      </c>
      <c r="C7" s="14" t="s">
        <v>7</v>
      </c>
      <c r="E7" s="14" t="s">
        <v>134</v>
      </c>
      <c r="G7" s="14" t="s">
        <v>135</v>
      </c>
      <c r="I7" s="14" t="s">
        <v>137</v>
      </c>
      <c r="K7" s="14" t="s">
        <v>7</v>
      </c>
      <c r="M7" s="14" t="s">
        <v>134</v>
      </c>
      <c r="O7" s="14" t="s">
        <v>135</v>
      </c>
      <c r="Q7" s="14" t="s">
        <v>137</v>
      </c>
    </row>
    <row r="8" spans="1:17" ht="21" x14ac:dyDescent="0.25">
      <c r="A8" s="2" t="s">
        <v>60</v>
      </c>
      <c r="C8" s="1">
        <v>2841742</v>
      </c>
      <c r="E8" s="1">
        <v>39251272895</v>
      </c>
      <c r="G8" s="1">
        <v>26082921836</v>
      </c>
      <c r="I8" s="1">
        <f>E8-G8</f>
        <v>13168351059</v>
      </c>
      <c r="K8" s="1">
        <v>2841742</v>
      </c>
      <c r="M8" s="1">
        <v>39251272895</v>
      </c>
      <c r="O8" s="1">
        <v>26082921836</v>
      </c>
      <c r="Q8" s="1">
        <f>M8-O8</f>
        <v>13168351059</v>
      </c>
    </row>
    <row r="9" spans="1:17" ht="21" x14ac:dyDescent="0.25">
      <c r="A9" s="2" t="s">
        <v>79</v>
      </c>
      <c r="C9" s="1">
        <v>160276</v>
      </c>
      <c r="E9" s="1">
        <v>1889360364</v>
      </c>
      <c r="G9" s="1">
        <v>1851461235</v>
      </c>
      <c r="I9" s="1">
        <f t="shared" ref="I9:I49" si="0">E9-G9</f>
        <v>37899129</v>
      </c>
      <c r="K9" s="1">
        <v>160276</v>
      </c>
      <c r="M9" s="1">
        <v>1889360364</v>
      </c>
      <c r="O9" s="1">
        <v>1851461235</v>
      </c>
      <c r="Q9" s="1">
        <f t="shared" ref="Q9:Q49" si="1">M9-O9</f>
        <v>37899129</v>
      </c>
    </row>
    <row r="10" spans="1:17" ht="21" x14ac:dyDescent="0.25">
      <c r="A10" s="2" t="s">
        <v>42</v>
      </c>
      <c r="C10" s="1">
        <v>45479444</v>
      </c>
      <c r="E10" s="1">
        <v>84949019877</v>
      </c>
      <c r="G10" s="1">
        <v>80553279376</v>
      </c>
      <c r="I10" s="1">
        <f t="shared" si="0"/>
        <v>4395740501</v>
      </c>
      <c r="K10" s="1">
        <v>45479445</v>
      </c>
      <c r="M10" s="1">
        <v>84949019878</v>
      </c>
      <c r="O10" s="1">
        <v>80553281147</v>
      </c>
      <c r="Q10" s="1">
        <f t="shared" si="1"/>
        <v>4395738731</v>
      </c>
    </row>
    <row r="11" spans="1:17" ht="21" x14ac:dyDescent="0.25">
      <c r="A11" s="2" t="s">
        <v>19</v>
      </c>
      <c r="C11" s="1">
        <v>27807750</v>
      </c>
      <c r="E11" s="1">
        <v>84240806980</v>
      </c>
      <c r="G11" s="1">
        <v>61798692559</v>
      </c>
      <c r="I11" s="1">
        <f t="shared" si="0"/>
        <v>22442114421</v>
      </c>
      <c r="K11" s="1">
        <v>27807750</v>
      </c>
      <c r="M11" s="1">
        <v>84240806980</v>
      </c>
      <c r="O11" s="1">
        <v>61798692559</v>
      </c>
      <c r="Q11" s="1">
        <f t="shared" si="1"/>
        <v>22442114421</v>
      </c>
    </row>
    <row r="12" spans="1:17" ht="21" x14ac:dyDescent="0.25">
      <c r="A12" s="2" t="s">
        <v>15</v>
      </c>
      <c r="C12" s="1">
        <v>4056725</v>
      </c>
      <c r="E12" s="1">
        <v>37073625839</v>
      </c>
      <c r="G12" s="1">
        <v>29573025992</v>
      </c>
      <c r="I12" s="1">
        <f t="shared" si="0"/>
        <v>7500599847</v>
      </c>
      <c r="K12" s="1">
        <v>4056725</v>
      </c>
      <c r="M12" s="1">
        <v>37073625839</v>
      </c>
      <c r="O12" s="1">
        <v>29573025992</v>
      </c>
      <c r="Q12" s="1">
        <f t="shared" si="1"/>
        <v>7500599847</v>
      </c>
    </row>
    <row r="13" spans="1:17" ht="21" x14ac:dyDescent="0.25">
      <c r="A13" s="2" t="s">
        <v>31</v>
      </c>
      <c r="C13" s="1">
        <v>7000000</v>
      </c>
      <c r="E13" s="1">
        <v>94811398500</v>
      </c>
      <c r="G13" s="1">
        <v>108113366620</v>
      </c>
      <c r="I13" s="1">
        <f t="shared" si="0"/>
        <v>-13301968120</v>
      </c>
      <c r="K13" s="1">
        <v>7000001</v>
      </c>
      <c r="M13" s="1">
        <v>94811398501</v>
      </c>
      <c r="O13" s="1">
        <v>108113382064</v>
      </c>
      <c r="Q13" s="1">
        <f t="shared" si="1"/>
        <v>-13301983563</v>
      </c>
    </row>
    <row r="14" spans="1:17" ht="21" x14ac:dyDescent="0.25">
      <c r="A14" s="2" t="s">
        <v>37</v>
      </c>
      <c r="C14" s="1">
        <v>6627629</v>
      </c>
      <c r="E14" s="1">
        <v>48533813319</v>
      </c>
      <c r="G14" s="1">
        <v>35647539155</v>
      </c>
      <c r="I14" s="1">
        <f t="shared" si="0"/>
        <v>12886274164</v>
      </c>
      <c r="K14" s="1">
        <v>6627629</v>
      </c>
      <c r="M14" s="1">
        <v>48533813319</v>
      </c>
      <c r="O14" s="1">
        <v>35647539155</v>
      </c>
      <c r="Q14" s="1">
        <f t="shared" si="1"/>
        <v>12886274164</v>
      </c>
    </row>
    <row r="15" spans="1:17" ht="21" x14ac:dyDescent="0.25">
      <c r="A15" s="2" t="s">
        <v>87</v>
      </c>
      <c r="C15" s="1">
        <v>7000000</v>
      </c>
      <c r="E15" s="1">
        <v>161005731473</v>
      </c>
      <c r="G15" s="1">
        <v>110409561612</v>
      </c>
      <c r="I15" s="1">
        <f t="shared" si="0"/>
        <v>50596169861</v>
      </c>
      <c r="K15" s="1">
        <v>7000000</v>
      </c>
      <c r="M15" s="1">
        <v>161005731473</v>
      </c>
      <c r="O15" s="1">
        <v>110409561612</v>
      </c>
      <c r="Q15" s="1">
        <f t="shared" si="1"/>
        <v>50596169861</v>
      </c>
    </row>
    <row r="16" spans="1:17" ht="21" x14ac:dyDescent="0.25">
      <c r="A16" s="2" t="s">
        <v>29</v>
      </c>
      <c r="C16" s="1">
        <v>1</v>
      </c>
      <c r="E16" s="1">
        <v>1</v>
      </c>
      <c r="G16" s="1">
        <v>39060</v>
      </c>
      <c r="I16" s="1">
        <f t="shared" si="0"/>
        <v>-39059</v>
      </c>
      <c r="K16" s="1">
        <v>1</v>
      </c>
      <c r="M16" s="1">
        <v>1</v>
      </c>
      <c r="O16" s="1">
        <v>39060</v>
      </c>
      <c r="Q16" s="1">
        <f t="shared" si="1"/>
        <v>-39059</v>
      </c>
    </row>
    <row r="17" spans="1:17" ht="21" x14ac:dyDescent="0.25">
      <c r="A17" s="2" t="s">
        <v>57</v>
      </c>
      <c r="C17" s="1">
        <v>5000000</v>
      </c>
      <c r="E17" s="1">
        <v>76499709776</v>
      </c>
      <c r="G17" s="1">
        <v>81663820693</v>
      </c>
      <c r="I17" s="1">
        <f t="shared" si="0"/>
        <v>-5164110917</v>
      </c>
      <c r="K17" s="1">
        <v>9208074</v>
      </c>
      <c r="M17" s="1">
        <v>141866461912</v>
      </c>
      <c r="O17" s="1">
        <v>150393301046</v>
      </c>
      <c r="Q17" s="1">
        <f t="shared" si="1"/>
        <v>-8526839134</v>
      </c>
    </row>
    <row r="18" spans="1:17" ht="21" x14ac:dyDescent="0.25">
      <c r="A18" s="2" t="s">
        <v>83</v>
      </c>
      <c r="C18" s="1">
        <v>812079</v>
      </c>
      <c r="E18" s="1">
        <v>20249795042</v>
      </c>
      <c r="G18" s="1">
        <v>20983074402</v>
      </c>
      <c r="I18" s="1">
        <f t="shared" si="0"/>
        <v>-733279360</v>
      </c>
      <c r="K18" s="1">
        <v>812079</v>
      </c>
      <c r="M18" s="1">
        <v>20249795042</v>
      </c>
      <c r="O18" s="1">
        <v>20983074402</v>
      </c>
      <c r="Q18" s="1">
        <f t="shared" si="1"/>
        <v>-733279360</v>
      </c>
    </row>
    <row r="19" spans="1:17" ht="21" x14ac:dyDescent="0.25">
      <c r="A19" s="2" t="s">
        <v>56</v>
      </c>
      <c r="C19" s="1">
        <v>0</v>
      </c>
      <c r="E19" s="1">
        <v>0</v>
      </c>
      <c r="G19" s="1">
        <v>0</v>
      </c>
      <c r="I19" s="1">
        <f t="shared" si="0"/>
        <v>0</v>
      </c>
      <c r="K19" s="1">
        <v>300000</v>
      </c>
      <c r="M19" s="1">
        <v>4890898853</v>
      </c>
      <c r="O19" s="1">
        <v>7203880200</v>
      </c>
      <c r="Q19" s="1">
        <f t="shared" si="1"/>
        <v>-2312981347</v>
      </c>
    </row>
    <row r="20" spans="1:17" ht="21" x14ac:dyDescent="0.25">
      <c r="A20" s="2" t="s">
        <v>74</v>
      </c>
      <c r="C20" s="1">
        <v>0</v>
      </c>
      <c r="E20" s="1">
        <v>0</v>
      </c>
      <c r="G20" s="1">
        <v>0</v>
      </c>
      <c r="I20" s="1">
        <f t="shared" si="0"/>
        <v>0</v>
      </c>
      <c r="K20" s="1">
        <v>1200000</v>
      </c>
      <c r="M20" s="1">
        <v>4254059958</v>
      </c>
      <c r="O20" s="1">
        <v>5267454526</v>
      </c>
      <c r="Q20" s="1">
        <f t="shared" si="1"/>
        <v>-1013394568</v>
      </c>
    </row>
    <row r="21" spans="1:17" ht="21" x14ac:dyDescent="0.25">
      <c r="A21" s="2" t="s">
        <v>138</v>
      </c>
      <c r="C21" s="1">
        <v>0</v>
      </c>
      <c r="E21" s="1">
        <v>0</v>
      </c>
      <c r="G21" s="1">
        <v>0</v>
      </c>
      <c r="I21" s="1">
        <f t="shared" si="0"/>
        <v>0</v>
      </c>
      <c r="K21" s="1">
        <v>1220590</v>
      </c>
      <c r="M21" s="1">
        <v>6145670650</v>
      </c>
      <c r="O21" s="1">
        <v>7957287294</v>
      </c>
      <c r="Q21" s="1">
        <f t="shared" si="1"/>
        <v>-1811616644</v>
      </c>
    </row>
    <row r="22" spans="1:17" ht="21" x14ac:dyDescent="0.25">
      <c r="A22" s="2" t="s">
        <v>27</v>
      </c>
      <c r="C22" s="1">
        <v>0</v>
      </c>
      <c r="E22" s="1">
        <v>0</v>
      </c>
      <c r="G22" s="1">
        <v>0</v>
      </c>
      <c r="I22" s="1">
        <f t="shared" si="0"/>
        <v>0</v>
      </c>
      <c r="K22" s="1">
        <v>300000</v>
      </c>
      <c r="M22" s="1">
        <v>7477746760</v>
      </c>
      <c r="O22" s="1">
        <v>11148153433</v>
      </c>
      <c r="Q22" s="1">
        <f t="shared" si="1"/>
        <v>-3670406673</v>
      </c>
    </row>
    <row r="23" spans="1:17" ht="21" x14ac:dyDescent="0.25">
      <c r="A23" s="2" t="s">
        <v>64</v>
      </c>
      <c r="C23" s="1">
        <v>0</v>
      </c>
      <c r="E23" s="1">
        <v>0</v>
      </c>
      <c r="G23" s="1">
        <v>0</v>
      </c>
      <c r="I23" s="1">
        <f t="shared" si="0"/>
        <v>0</v>
      </c>
      <c r="K23" s="1">
        <v>1000000</v>
      </c>
      <c r="M23" s="1">
        <v>13421745707</v>
      </c>
      <c r="O23" s="1">
        <v>9029920365</v>
      </c>
      <c r="Q23" s="1">
        <f t="shared" si="1"/>
        <v>4391825342</v>
      </c>
    </row>
    <row r="24" spans="1:17" ht="21" x14ac:dyDescent="0.25">
      <c r="A24" s="2" t="s">
        <v>139</v>
      </c>
      <c r="C24" s="1">
        <v>0</v>
      </c>
      <c r="E24" s="1">
        <v>0</v>
      </c>
      <c r="G24" s="1">
        <v>0</v>
      </c>
      <c r="I24" s="1">
        <f t="shared" si="0"/>
        <v>0</v>
      </c>
      <c r="K24" s="1">
        <v>750000</v>
      </c>
      <c r="M24" s="1">
        <v>3711594729</v>
      </c>
      <c r="O24" s="1">
        <v>3660732097</v>
      </c>
      <c r="Q24" s="1">
        <f t="shared" si="1"/>
        <v>50862632</v>
      </c>
    </row>
    <row r="25" spans="1:17" ht="21" x14ac:dyDescent="0.25">
      <c r="A25" s="2" t="s">
        <v>71</v>
      </c>
      <c r="C25" s="1">
        <v>0</v>
      </c>
      <c r="E25" s="1">
        <v>0</v>
      </c>
      <c r="G25" s="1">
        <v>0</v>
      </c>
      <c r="I25" s="1">
        <f t="shared" si="0"/>
        <v>0</v>
      </c>
      <c r="K25" s="1">
        <v>1</v>
      </c>
      <c r="M25" s="1">
        <v>1</v>
      </c>
      <c r="O25" s="1">
        <v>3052</v>
      </c>
      <c r="Q25" s="1">
        <f t="shared" si="1"/>
        <v>-3051</v>
      </c>
    </row>
    <row r="26" spans="1:17" ht="21" x14ac:dyDescent="0.25">
      <c r="A26" s="2" t="s">
        <v>140</v>
      </c>
      <c r="C26" s="1">
        <v>0</v>
      </c>
      <c r="E26" s="1">
        <v>0</v>
      </c>
      <c r="G26" s="1">
        <v>0</v>
      </c>
      <c r="I26" s="1">
        <f t="shared" si="0"/>
        <v>0</v>
      </c>
      <c r="K26" s="1">
        <v>7230915</v>
      </c>
      <c r="M26" s="1">
        <v>109613300735</v>
      </c>
      <c r="O26" s="1">
        <v>102961537388</v>
      </c>
      <c r="Q26" s="1">
        <f t="shared" si="1"/>
        <v>6651763347</v>
      </c>
    </row>
    <row r="27" spans="1:17" ht="21" x14ac:dyDescent="0.25">
      <c r="A27" s="2" t="s">
        <v>73</v>
      </c>
      <c r="C27" s="1">
        <v>0</v>
      </c>
      <c r="E27" s="1">
        <v>0</v>
      </c>
      <c r="G27" s="1">
        <v>0</v>
      </c>
      <c r="I27" s="1">
        <f t="shared" si="0"/>
        <v>0</v>
      </c>
      <c r="K27" s="1">
        <v>400000</v>
      </c>
      <c r="M27" s="1">
        <v>913285317</v>
      </c>
      <c r="O27" s="1">
        <v>1169290967</v>
      </c>
      <c r="Q27" s="1">
        <f t="shared" si="1"/>
        <v>-256005650</v>
      </c>
    </row>
    <row r="28" spans="1:17" ht="21" x14ac:dyDescent="0.25">
      <c r="A28" s="2" t="s">
        <v>75</v>
      </c>
      <c r="C28" s="1">
        <v>0</v>
      </c>
      <c r="E28" s="1">
        <v>0</v>
      </c>
      <c r="G28" s="1">
        <v>0</v>
      </c>
      <c r="I28" s="1">
        <f t="shared" si="0"/>
        <v>0</v>
      </c>
      <c r="K28" s="1">
        <v>300000</v>
      </c>
      <c r="M28" s="1">
        <v>3604916942</v>
      </c>
      <c r="O28" s="1">
        <v>4459261380</v>
      </c>
      <c r="Q28" s="1">
        <f t="shared" si="1"/>
        <v>-854344438</v>
      </c>
    </row>
    <row r="29" spans="1:17" ht="21" x14ac:dyDescent="0.25">
      <c r="A29" s="2" t="s">
        <v>141</v>
      </c>
      <c r="C29" s="1">
        <v>0</v>
      </c>
      <c r="E29" s="1">
        <v>0</v>
      </c>
      <c r="G29" s="1">
        <v>0</v>
      </c>
      <c r="I29" s="1">
        <f t="shared" si="0"/>
        <v>0</v>
      </c>
      <c r="K29" s="1">
        <v>14829378</v>
      </c>
      <c r="M29" s="1">
        <v>50123297640</v>
      </c>
      <c r="O29" s="1">
        <v>44879978069</v>
      </c>
      <c r="Q29" s="1">
        <f t="shared" si="1"/>
        <v>5243319571</v>
      </c>
    </row>
    <row r="30" spans="1:17" ht="21" x14ac:dyDescent="0.25">
      <c r="A30" s="2" t="s">
        <v>39</v>
      </c>
      <c r="C30" s="1">
        <v>0</v>
      </c>
      <c r="E30" s="1">
        <v>0</v>
      </c>
      <c r="G30" s="1">
        <v>0</v>
      </c>
      <c r="I30" s="1">
        <f t="shared" si="0"/>
        <v>0</v>
      </c>
      <c r="K30" s="1">
        <v>1</v>
      </c>
      <c r="M30" s="1">
        <v>1</v>
      </c>
      <c r="O30" s="1">
        <v>2389</v>
      </c>
      <c r="Q30" s="1">
        <f t="shared" si="1"/>
        <v>-2388</v>
      </c>
    </row>
    <row r="31" spans="1:17" ht="21" x14ac:dyDescent="0.25">
      <c r="A31" s="2" t="s">
        <v>23</v>
      </c>
      <c r="C31" s="1">
        <v>0</v>
      </c>
      <c r="E31" s="1">
        <v>0</v>
      </c>
      <c r="G31" s="1">
        <v>0</v>
      </c>
      <c r="I31" s="1">
        <f t="shared" si="0"/>
        <v>0</v>
      </c>
      <c r="K31" s="1">
        <v>50000002</v>
      </c>
      <c r="M31" s="1">
        <v>73556528463</v>
      </c>
      <c r="O31" s="1">
        <v>54103343993</v>
      </c>
      <c r="Q31" s="1">
        <f t="shared" si="1"/>
        <v>19453184470</v>
      </c>
    </row>
    <row r="32" spans="1:17" ht="21" x14ac:dyDescent="0.25">
      <c r="A32" s="2" t="s">
        <v>22</v>
      </c>
      <c r="C32" s="1">
        <v>0</v>
      </c>
      <c r="E32" s="1">
        <v>0</v>
      </c>
      <c r="G32" s="1">
        <v>0</v>
      </c>
      <c r="I32" s="1">
        <f t="shared" si="0"/>
        <v>0</v>
      </c>
      <c r="K32" s="1">
        <v>1200000</v>
      </c>
      <c r="M32" s="1">
        <v>558449574</v>
      </c>
      <c r="O32" s="1">
        <v>801357254</v>
      </c>
      <c r="Q32" s="1">
        <f t="shared" si="1"/>
        <v>-242907680</v>
      </c>
    </row>
    <row r="33" spans="1:17" ht="21" x14ac:dyDescent="0.25">
      <c r="A33" s="2" t="s">
        <v>88</v>
      </c>
      <c r="C33" s="1">
        <v>0</v>
      </c>
      <c r="E33" s="1">
        <v>0</v>
      </c>
      <c r="G33" s="1">
        <v>0</v>
      </c>
      <c r="I33" s="1">
        <f t="shared" si="0"/>
        <v>0</v>
      </c>
      <c r="K33" s="1">
        <v>257500</v>
      </c>
      <c r="M33" s="1">
        <v>4663048846</v>
      </c>
      <c r="O33" s="1">
        <v>4829130018</v>
      </c>
      <c r="Q33" s="1">
        <f t="shared" si="1"/>
        <v>-166081172</v>
      </c>
    </row>
    <row r="34" spans="1:17" ht="21" x14ac:dyDescent="0.25">
      <c r="A34" s="2" t="s">
        <v>54</v>
      </c>
      <c r="C34" s="1">
        <v>0</v>
      </c>
      <c r="E34" s="1">
        <v>0</v>
      </c>
      <c r="G34" s="1">
        <v>0</v>
      </c>
      <c r="I34" s="1">
        <f t="shared" si="0"/>
        <v>0</v>
      </c>
      <c r="K34" s="1">
        <v>200000</v>
      </c>
      <c r="M34" s="1">
        <v>7456909068</v>
      </c>
      <c r="O34" s="1">
        <v>8660532553</v>
      </c>
      <c r="Q34" s="1">
        <f t="shared" si="1"/>
        <v>-1203623485</v>
      </c>
    </row>
    <row r="35" spans="1:17" ht="21" x14ac:dyDescent="0.25">
      <c r="A35" s="2" t="s">
        <v>38</v>
      </c>
      <c r="C35" s="1">
        <v>0</v>
      </c>
      <c r="E35" s="1">
        <v>0</v>
      </c>
      <c r="G35" s="1">
        <v>0</v>
      </c>
      <c r="I35" s="1">
        <f t="shared" si="0"/>
        <v>0</v>
      </c>
      <c r="K35" s="1">
        <v>1</v>
      </c>
      <c r="M35" s="1">
        <v>1</v>
      </c>
      <c r="O35" s="1">
        <v>2301</v>
      </c>
      <c r="Q35" s="1">
        <f t="shared" si="1"/>
        <v>-2300</v>
      </c>
    </row>
    <row r="36" spans="1:17" ht="21" x14ac:dyDescent="0.25">
      <c r="A36" s="2" t="s">
        <v>77</v>
      </c>
      <c r="C36" s="1">
        <v>0</v>
      </c>
      <c r="E36" s="1">
        <v>0</v>
      </c>
      <c r="G36" s="1">
        <v>0</v>
      </c>
      <c r="I36" s="1">
        <f t="shared" si="0"/>
        <v>0</v>
      </c>
      <c r="K36" s="1">
        <v>2592321</v>
      </c>
      <c r="M36" s="1">
        <v>73057833385</v>
      </c>
      <c r="O36" s="1">
        <v>65927596721</v>
      </c>
      <c r="Q36" s="1">
        <f t="shared" si="1"/>
        <v>7130236664</v>
      </c>
    </row>
    <row r="37" spans="1:17" ht="21" x14ac:dyDescent="0.25">
      <c r="A37" s="2" t="s">
        <v>61</v>
      </c>
      <c r="C37" s="1">
        <v>0</v>
      </c>
      <c r="E37" s="1">
        <v>0</v>
      </c>
      <c r="G37" s="1">
        <v>0</v>
      </c>
      <c r="I37" s="1">
        <f t="shared" si="0"/>
        <v>0</v>
      </c>
      <c r="K37" s="1">
        <v>400000</v>
      </c>
      <c r="M37" s="1">
        <v>1445935845</v>
      </c>
      <c r="O37" s="1">
        <v>1849591281</v>
      </c>
      <c r="Q37" s="1">
        <f t="shared" si="1"/>
        <v>-403655436</v>
      </c>
    </row>
    <row r="38" spans="1:17" ht="21" x14ac:dyDescent="0.25">
      <c r="A38" s="2" t="s">
        <v>25</v>
      </c>
      <c r="C38" s="1">
        <v>0</v>
      </c>
      <c r="E38" s="1">
        <v>0</v>
      </c>
      <c r="G38" s="1">
        <v>0</v>
      </c>
      <c r="I38" s="1">
        <f t="shared" si="0"/>
        <v>0</v>
      </c>
      <c r="K38" s="1">
        <v>1</v>
      </c>
      <c r="M38" s="1">
        <v>1</v>
      </c>
      <c r="O38" s="1">
        <v>6691</v>
      </c>
      <c r="Q38" s="1">
        <f t="shared" si="1"/>
        <v>-6690</v>
      </c>
    </row>
    <row r="39" spans="1:17" ht="21" x14ac:dyDescent="0.25">
      <c r="A39" s="2" t="s">
        <v>26</v>
      </c>
      <c r="C39" s="1">
        <v>0</v>
      </c>
      <c r="E39" s="1">
        <v>0</v>
      </c>
      <c r="G39" s="1">
        <v>0</v>
      </c>
      <c r="I39" s="1">
        <f t="shared" si="0"/>
        <v>0</v>
      </c>
      <c r="K39" s="1">
        <v>6128000</v>
      </c>
      <c r="M39" s="1">
        <v>40922643893</v>
      </c>
      <c r="O39" s="1">
        <v>55212125416</v>
      </c>
      <c r="Q39" s="1">
        <f t="shared" si="1"/>
        <v>-14289481523</v>
      </c>
    </row>
    <row r="40" spans="1:17" ht="21" x14ac:dyDescent="0.25">
      <c r="A40" s="2" t="s">
        <v>63</v>
      </c>
      <c r="C40" s="1">
        <v>0</v>
      </c>
      <c r="E40" s="1">
        <v>0</v>
      </c>
      <c r="G40" s="1">
        <v>0</v>
      </c>
      <c r="I40" s="1">
        <f t="shared" si="0"/>
        <v>0</v>
      </c>
      <c r="K40" s="1">
        <v>1411200</v>
      </c>
      <c r="M40" s="1">
        <v>4573113583</v>
      </c>
      <c r="O40" s="1">
        <v>4454327022</v>
      </c>
      <c r="Q40" s="1">
        <f t="shared" si="1"/>
        <v>118786561</v>
      </c>
    </row>
    <row r="41" spans="1:17" ht="21" x14ac:dyDescent="0.25">
      <c r="A41" s="2" t="s">
        <v>16</v>
      </c>
      <c r="C41" s="1">
        <v>0</v>
      </c>
      <c r="E41" s="1">
        <v>0</v>
      </c>
      <c r="G41" s="1">
        <v>0</v>
      </c>
      <c r="I41" s="1">
        <f t="shared" si="0"/>
        <v>0</v>
      </c>
      <c r="K41" s="1">
        <v>200000</v>
      </c>
      <c r="M41" s="1">
        <v>1137141420</v>
      </c>
      <c r="O41" s="1">
        <v>1351471741</v>
      </c>
      <c r="Q41" s="1">
        <f t="shared" si="1"/>
        <v>-214330321</v>
      </c>
    </row>
    <row r="42" spans="1:17" ht="21" x14ac:dyDescent="0.25">
      <c r="A42" s="2" t="s">
        <v>20</v>
      </c>
      <c r="C42" s="1">
        <v>0</v>
      </c>
      <c r="E42" s="1">
        <v>0</v>
      </c>
      <c r="G42" s="1">
        <v>0</v>
      </c>
      <c r="I42" s="1">
        <f t="shared" si="0"/>
        <v>0</v>
      </c>
      <c r="K42" s="1">
        <v>1</v>
      </c>
      <c r="M42" s="1">
        <v>1</v>
      </c>
      <c r="O42" s="1">
        <v>495</v>
      </c>
      <c r="Q42" s="1">
        <f t="shared" si="1"/>
        <v>-494</v>
      </c>
    </row>
    <row r="43" spans="1:17" ht="21" x14ac:dyDescent="0.25">
      <c r="A43" s="2" t="s">
        <v>85</v>
      </c>
      <c r="C43" s="1">
        <v>0</v>
      </c>
      <c r="E43" s="1">
        <v>0</v>
      </c>
      <c r="G43" s="1">
        <v>0</v>
      </c>
      <c r="I43" s="1">
        <f t="shared" si="0"/>
        <v>0</v>
      </c>
      <c r="K43" s="1">
        <v>1</v>
      </c>
      <c r="M43" s="1">
        <v>1</v>
      </c>
      <c r="O43" s="1">
        <v>2241</v>
      </c>
      <c r="Q43" s="1">
        <f t="shared" si="1"/>
        <v>-2240</v>
      </c>
    </row>
    <row r="44" spans="1:17" ht="21" x14ac:dyDescent="0.25">
      <c r="A44" s="2" t="s">
        <v>34</v>
      </c>
      <c r="C44" s="1">
        <v>0</v>
      </c>
      <c r="E44" s="1">
        <v>0</v>
      </c>
      <c r="G44" s="1">
        <v>0</v>
      </c>
      <c r="I44" s="1">
        <f t="shared" si="0"/>
        <v>0</v>
      </c>
      <c r="K44" s="1">
        <v>706936</v>
      </c>
      <c r="M44" s="1">
        <v>48296304880</v>
      </c>
      <c r="O44" s="1">
        <v>48338393122</v>
      </c>
      <c r="Q44" s="1">
        <f t="shared" si="1"/>
        <v>-42088242</v>
      </c>
    </row>
    <row r="45" spans="1:17" ht="21" x14ac:dyDescent="0.25">
      <c r="A45" s="2" t="s">
        <v>72</v>
      </c>
      <c r="C45" s="1">
        <v>0</v>
      </c>
      <c r="E45" s="1">
        <v>0</v>
      </c>
      <c r="G45" s="1">
        <v>0</v>
      </c>
      <c r="I45" s="1">
        <f t="shared" si="0"/>
        <v>0</v>
      </c>
      <c r="K45" s="1">
        <v>2000000</v>
      </c>
      <c r="M45" s="1">
        <v>6729575177</v>
      </c>
      <c r="O45" s="1">
        <v>7626587221</v>
      </c>
      <c r="Q45" s="1">
        <f t="shared" si="1"/>
        <v>-897012044</v>
      </c>
    </row>
    <row r="46" spans="1:17" ht="21" x14ac:dyDescent="0.25">
      <c r="A46" s="2" t="s">
        <v>24</v>
      </c>
      <c r="C46" s="1">
        <v>0</v>
      </c>
      <c r="E46" s="1">
        <v>0</v>
      </c>
      <c r="G46" s="1">
        <v>0</v>
      </c>
      <c r="I46" s="1">
        <f t="shared" si="0"/>
        <v>0</v>
      </c>
      <c r="K46" s="1">
        <v>400000</v>
      </c>
      <c r="M46" s="1">
        <v>1061331999</v>
      </c>
      <c r="O46" s="1">
        <v>1400688332</v>
      </c>
      <c r="Q46" s="1">
        <f t="shared" si="1"/>
        <v>-339356333</v>
      </c>
    </row>
    <row r="47" spans="1:17" ht="21" x14ac:dyDescent="0.25">
      <c r="A47" s="2" t="s">
        <v>53</v>
      </c>
      <c r="C47" s="1">
        <v>0</v>
      </c>
      <c r="E47" s="1">
        <v>0</v>
      </c>
      <c r="G47" s="1">
        <v>0</v>
      </c>
      <c r="I47" s="1">
        <f t="shared" si="0"/>
        <v>0</v>
      </c>
      <c r="K47" s="1">
        <v>2800000</v>
      </c>
      <c r="M47" s="1">
        <v>4400915947</v>
      </c>
      <c r="O47" s="1">
        <v>5289989811</v>
      </c>
      <c r="Q47" s="1">
        <f t="shared" si="1"/>
        <v>-889073864</v>
      </c>
    </row>
    <row r="48" spans="1:17" ht="21" x14ac:dyDescent="0.25">
      <c r="A48" s="2" t="s">
        <v>86</v>
      </c>
      <c r="C48" s="1">
        <v>0</v>
      </c>
      <c r="E48" s="1">
        <v>0</v>
      </c>
      <c r="G48" s="1">
        <v>0</v>
      </c>
      <c r="I48" s="1">
        <f t="shared" si="0"/>
        <v>0</v>
      </c>
      <c r="K48" s="1">
        <v>1</v>
      </c>
      <c r="M48" s="1">
        <v>1</v>
      </c>
      <c r="O48" s="1">
        <v>2753</v>
      </c>
      <c r="Q48" s="1">
        <f t="shared" si="1"/>
        <v>-2752</v>
      </c>
    </row>
    <row r="49" spans="1:17" ht="21" x14ac:dyDescent="0.25">
      <c r="A49" s="2" t="s">
        <v>81</v>
      </c>
      <c r="C49" s="1">
        <v>0</v>
      </c>
      <c r="E49" s="1">
        <v>0</v>
      </c>
      <c r="G49" s="1">
        <v>0</v>
      </c>
      <c r="I49" s="1">
        <f t="shared" si="0"/>
        <v>0</v>
      </c>
      <c r="K49" s="1">
        <v>1256502</v>
      </c>
      <c r="M49" s="1">
        <v>9501650929</v>
      </c>
      <c r="O49" s="1">
        <v>9151433011</v>
      </c>
      <c r="Q49" s="1">
        <f t="shared" si="1"/>
        <v>350217918</v>
      </c>
    </row>
    <row r="50" spans="1:17" s="3" customFormat="1" ht="26.25" x14ac:dyDescent="0.25">
      <c r="A50" s="3" t="s">
        <v>95</v>
      </c>
      <c r="C50" s="3" t="s">
        <v>95</v>
      </c>
      <c r="E50" s="4">
        <f>SUM(E8:E49)</f>
        <v>648504534066</v>
      </c>
      <c r="G50" s="4">
        <f>SUM(G8:G49)</f>
        <v>556676782540</v>
      </c>
      <c r="I50" s="4">
        <f>SUM(I8:I49)</f>
        <v>91827751526</v>
      </c>
      <c r="K50" s="3" t="s">
        <v>95</v>
      </c>
      <c r="M50" s="4">
        <f>SUM(M8:M49)</f>
        <v>1195389186511</v>
      </c>
      <c r="O50" s="4">
        <f>SUM(O8:O49)</f>
        <v>1092140363245</v>
      </c>
      <c r="Q50" s="4">
        <f>SUM(Q8:Q49)</f>
        <v>103248823266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workbookViewId="0">
      <selection activeCell="K20" sqref="K20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19" style="1" customWidth="1"/>
    <col min="4" max="4" width="1" style="1" customWidth="1"/>
    <col min="5" max="5" width="27.285156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7.28515625" style="1" bestFit="1" customWidth="1"/>
    <col min="14" max="14" width="1" style="1" customWidth="1"/>
    <col min="15" max="15" width="27.1406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</row>
    <row r="3" spans="1:17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</row>
    <row r="4" spans="1:17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</row>
    <row r="5" spans="1:17" customFormat="1" ht="28.5" x14ac:dyDescent="0.25">
      <c r="A5" s="16" t="s">
        <v>169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7" thickBot="1" x14ac:dyDescent="0.3">
      <c r="A6" s="14" t="s">
        <v>3</v>
      </c>
      <c r="C6" s="14" t="s">
        <v>156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K6" s="14" t="s">
        <v>157</v>
      </c>
      <c r="L6" s="14" t="s">
        <v>112</v>
      </c>
      <c r="M6" s="14" t="s">
        <v>112</v>
      </c>
      <c r="N6" s="14" t="s">
        <v>112</v>
      </c>
      <c r="O6" s="14" t="s">
        <v>112</v>
      </c>
      <c r="P6" s="14" t="s">
        <v>112</v>
      </c>
      <c r="Q6" s="14" t="s">
        <v>112</v>
      </c>
    </row>
    <row r="7" spans="1:17" ht="26.25" x14ac:dyDescent="0.25">
      <c r="A7" s="14" t="s">
        <v>3</v>
      </c>
      <c r="C7" s="14" t="s">
        <v>7</v>
      </c>
      <c r="E7" s="14" t="s">
        <v>134</v>
      </c>
      <c r="G7" s="14" t="s">
        <v>135</v>
      </c>
      <c r="I7" s="14" t="s">
        <v>136</v>
      </c>
      <c r="K7" s="14" t="s">
        <v>7</v>
      </c>
      <c r="M7" s="14" t="s">
        <v>134</v>
      </c>
      <c r="O7" s="14" t="s">
        <v>135</v>
      </c>
      <c r="Q7" s="14" t="s">
        <v>136</v>
      </c>
    </row>
    <row r="8" spans="1:17" ht="21" x14ac:dyDescent="0.25">
      <c r="A8" s="2" t="s">
        <v>70</v>
      </c>
      <c r="C8" s="1">
        <v>23556184</v>
      </c>
      <c r="E8" s="1">
        <v>49225843433</v>
      </c>
      <c r="G8" s="1">
        <v>39548968228</v>
      </c>
      <c r="I8" s="1">
        <f>E8-G8</f>
        <v>9676875205</v>
      </c>
      <c r="K8" s="1">
        <v>23556184</v>
      </c>
      <c r="M8" s="1">
        <v>49225843433</v>
      </c>
      <c r="O8" s="1">
        <v>47480390657</v>
      </c>
      <c r="Q8" s="1">
        <f>M8-O8</f>
        <v>1745452776</v>
      </c>
    </row>
    <row r="9" spans="1:17" ht="21" x14ac:dyDescent="0.25">
      <c r="A9" s="2" t="s">
        <v>82</v>
      </c>
      <c r="C9" s="1">
        <v>224048310</v>
      </c>
      <c r="E9" s="1">
        <v>148285049847</v>
      </c>
      <c r="G9" s="1">
        <v>108187656598</v>
      </c>
      <c r="I9" s="1">
        <f t="shared" ref="I9:I72" si="0">E9-G9</f>
        <v>40097393249</v>
      </c>
      <c r="K9" s="1">
        <v>224048310</v>
      </c>
      <c r="M9" s="1">
        <v>148285049847</v>
      </c>
      <c r="O9" s="1">
        <v>118174545233</v>
      </c>
      <c r="Q9" s="1">
        <f t="shared" ref="Q9:Q72" si="1">M9-O9</f>
        <v>30110504614</v>
      </c>
    </row>
    <row r="10" spans="1:17" ht="21" x14ac:dyDescent="0.25">
      <c r="A10" s="2" t="s">
        <v>56</v>
      </c>
      <c r="C10" s="1">
        <v>6573421</v>
      </c>
      <c r="E10" s="1">
        <v>110884343746</v>
      </c>
      <c r="G10" s="1">
        <v>96943283683</v>
      </c>
      <c r="I10" s="1">
        <f t="shared" si="0"/>
        <v>13941060063</v>
      </c>
      <c r="K10" s="1">
        <v>6573421</v>
      </c>
      <c r="M10" s="1">
        <v>110884343746</v>
      </c>
      <c r="O10" s="1">
        <v>149940069268</v>
      </c>
      <c r="Q10" s="1">
        <f t="shared" si="1"/>
        <v>-39055725522</v>
      </c>
    </row>
    <row r="11" spans="1:17" ht="21" x14ac:dyDescent="0.25">
      <c r="A11" s="2" t="s">
        <v>74</v>
      </c>
      <c r="C11" s="1">
        <v>28335987</v>
      </c>
      <c r="E11" s="1">
        <v>139741240607</v>
      </c>
      <c r="G11" s="1">
        <v>95288342941</v>
      </c>
      <c r="I11" s="1">
        <f t="shared" si="0"/>
        <v>44452897666</v>
      </c>
      <c r="K11" s="1">
        <v>28335987</v>
      </c>
      <c r="M11" s="1">
        <v>139741240607</v>
      </c>
      <c r="O11" s="1">
        <v>124294109950</v>
      </c>
      <c r="Q11" s="1">
        <f t="shared" si="1"/>
        <v>15447130657</v>
      </c>
    </row>
    <row r="12" spans="1:17" ht="21" x14ac:dyDescent="0.25">
      <c r="A12" s="2" t="s">
        <v>67</v>
      </c>
      <c r="C12" s="1">
        <v>705566</v>
      </c>
      <c r="E12" s="1">
        <v>6139982019</v>
      </c>
      <c r="G12" s="1">
        <v>5110817416</v>
      </c>
      <c r="I12" s="1">
        <f t="shared" si="0"/>
        <v>1029164603</v>
      </c>
      <c r="K12" s="1">
        <v>705566</v>
      </c>
      <c r="M12" s="1">
        <v>6139982019</v>
      </c>
      <c r="O12" s="1">
        <v>5733917073</v>
      </c>
      <c r="Q12" s="1">
        <f t="shared" si="1"/>
        <v>406064946</v>
      </c>
    </row>
    <row r="13" spans="1:17" ht="21" x14ac:dyDescent="0.25">
      <c r="A13" s="2" t="s">
        <v>73</v>
      </c>
      <c r="C13" s="1">
        <v>11961079</v>
      </c>
      <c r="E13" s="1">
        <v>45539894400</v>
      </c>
      <c r="G13" s="1">
        <v>29244279333</v>
      </c>
      <c r="I13" s="1">
        <f t="shared" si="0"/>
        <v>16295615067</v>
      </c>
      <c r="K13" s="1">
        <v>11961079</v>
      </c>
      <c r="M13" s="1">
        <v>45539894400</v>
      </c>
      <c r="O13" s="1">
        <v>34964954106</v>
      </c>
      <c r="Q13" s="1">
        <f t="shared" si="1"/>
        <v>10574940294</v>
      </c>
    </row>
    <row r="14" spans="1:17" ht="21" x14ac:dyDescent="0.25">
      <c r="A14" s="2" t="s">
        <v>35</v>
      </c>
      <c r="C14" s="1">
        <v>5798944</v>
      </c>
      <c r="E14" s="1">
        <v>337479030252</v>
      </c>
      <c r="G14" s="1">
        <v>183671451759</v>
      </c>
      <c r="I14" s="1">
        <f t="shared" si="0"/>
        <v>153807578493</v>
      </c>
      <c r="K14" s="1">
        <v>5798944</v>
      </c>
      <c r="M14" s="1">
        <v>337479030252</v>
      </c>
      <c r="O14" s="1">
        <v>349217431305</v>
      </c>
      <c r="Q14" s="1">
        <f t="shared" si="1"/>
        <v>-11738401053</v>
      </c>
    </row>
    <row r="15" spans="1:17" ht="21" x14ac:dyDescent="0.25">
      <c r="A15" s="2" t="s">
        <v>80</v>
      </c>
      <c r="C15" s="1">
        <v>5726052</v>
      </c>
      <c r="E15" s="1">
        <v>75988254351</v>
      </c>
      <c r="G15" s="1">
        <v>42215696862</v>
      </c>
      <c r="I15" s="1">
        <f t="shared" si="0"/>
        <v>33772557489</v>
      </c>
      <c r="K15" s="1">
        <v>5726052</v>
      </c>
      <c r="M15" s="1">
        <v>75988254351</v>
      </c>
      <c r="O15" s="1">
        <v>105851740584</v>
      </c>
      <c r="Q15" s="1">
        <f t="shared" si="1"/>
        <v>-29863486233</v>
      </c>
    </row>
    <row r="16" spans="1:17" ht="21" x14ac:dyDescent="0.25">
      <c r="A16" s="2" t="s">
        <v>66</v>
      </c>
      <c r="C16" s="1">
        <v>3324243</v>
      </c>
      <c r="E16" s="1">
        <v>37939883011</v>
      </c>
      <c r="G16" s="1">
        <v>21077712784</v>
      </c>
      <c r="I16" s="1">
        <f t="shared" si="0"/>
        <v>16862170227</v>
      </c>
      <c r="K16" s="1">
        <v>3324243</v>
      </c>
      <c r="M16" s="1">
        <v>37939883011</v>
      </c>
      <c r="O16" s="1">
        <v>54821844518</v>
      </c>
      <c r="Q16" s="1">
        <f t="shared" si="1"/>
        <v>-16881961507</v>
      </c>
    </row>
    <row r="17" spans="1:17" ht="21" x14ac:dyDescent="0.25">
      <c r="A17" s="2" t="s">
        <v>75</v>
      </c>
      <c r="C17" s="1">
        <v>9437116</v>
      </c>
      <c r="E17" s="1">
        <v>166494890919</v>
      </c>
      <c r="G17" s="1">
        <v>121277185159</v>
      </c>
      <c r="I17" s="1">
        <f t="shared" si="0"/>
        <v>45217705760</v>
      </c>
      <c r="K17" s="1">
        <v>9437116</v>
      </c>
      <c r="M17" s="1">
        <v>166494890919</v>
      </c>
      <c r="O17" s="1">
        <v>141543467553</v>
      </c>
      <c r="Q17" s="1">
        <f t="shared" si="1"/>
        <v>24951423366</v>
      </c>
    </row>
    <row r="18" spans="1:17" ht="21" x14ac:dyDescent="0.25">
      <c r="A18" s="2" t="s">
        <v>27</v>
      </c>
      <c r="C18" s="1">
        <v>1707323</v>
      </c>
      <c r="E18" s="1">
        <v>73829984636</v>
      </c>
      <c r="G18" s="1">
        <v>43860906430</v>
      </c>
      <c r="I18" s="1">
        <f t="shared" si="0"/>
        <v>29969078206</v>
      </c>
      <c r="K18" s="1">
        <v>1707323</v>
      </c>
      <c r="M18" s="1">
        <v>73829984636</v>
      </c>
      <c r="O18" s="1">
        <v>63444995992</v>
      </c>
      <c r="Q18" s="1">
        <f t="shared" si="1"/>
        <v>10384988644</v>
      </c>
    </row>
    <row r="19" spans="1:17" ht="21" x14ac:dyDescent="0.25">
      <c r="A19" s="2" t="s">
        <v>33</v>
      </c>
      <c r="C19" s="1">
        <v>256243</v>
      </c>
      <c r="E19" s="1">
        <v>38731767264</v>
      </c>
      <c r="G19" s="1">
        <v>28783502799</v>
      </c>
      <c r="I19" s="1">
        <f t="shared" si="0"/>
        <v>9948264465</v>
      </c>
      <c r="K19" s="1">
        <v>256243</v>
      </c>
      <c r="M19" s="1">
        <v>38731767264</v>
      </c>
      <c r="O19" s="1">
        <v>58635415537</v>
      </c>
      <c r="Q19" s="1">
        <f t="shared" si="1"/>
        <v>-19903648273</v>
      </c>
    </row>
    <row r="20" spans="1:17" ht="21" x14ac:dyDescent="0.25">
      <c r="A20" s="2" t="s">
        <v>78</v>
      </c>
      <c r="C20" s="1">
        <v>9001525</v>
      </c>
      <c r="E20" s="1">
        <v>34370117478</v>
      </c>
      <c r="G20" s="1">
        <v>25849043654</v>
      </c>
      <c r="I20" s="1">
        <f t="shared" si="0"/>
        <v>8521073824</v>
      </c>
      <c r="K20" s="1">
        <v>9001525</v>
      </c>
      <c r="M20" s="1">
        <v>34370117478</v>
      </c>
      <c r="O20" s="1">
        <v>32146063619</v>
      </c>
      <c r="Q20" s="1">
        <f t="shared" si="1"/>
        <v>2224053859</v>
      </c>
    </row>
    <row r="21" spans="1:17" ht="21" x14ac:dyDescent="0.25">
      <c r="A21" s="2" t="s">
        <v>38</v>
      </c>
      <c r="C21" s="1">
        <v>35446063</v>
      </c>
      <c r="E21" s="1">
        <v>89794281773</v>
      </c>
      <c r="G21" s="1">
        <v>58818670489</v>
      </c>
      <c r="I21" s="1">
        <f t="shared" si="0"/>
        <v>30975611284</v>
      </c>
      <c r="K21" s="1">
        <v>35446063</v>
      </c>
      <c r="M21" s="1">
        <v>89794281773</v>
      </c>
      <c r="O21" s="1">
        <v>81609929385</v>
      </c>
      <c r="Q21" s="1">
        <f t="shared" si="1"/>
        <v>8184352388</v>
      </c>
    </row>
    <row r="22" spans="1:17" ht="21" x14ac:dyDescent="0.25">
      <c r="A22" s="2" t="s">
        <v>59</v>
      </c>
      <c r="C22" s="1">
        <v>6633055</v>
      </c>
      <c r="E22" s="1">
        <v>190674209616</v>
      </c>
      <c r="G22" s="1">
        <v>109586661722</v>
      </c>
      <c r="I22" s="1">
        <f t="shared" si="0"/>
        <v>81087547894</v>
      </c>
      <c r="K22" s="1">
        <v>6633055</v>
      </c>
      <c r="M22" s="1">
        <v>190674209616</v>
      </c>
      <c r="O22" s="1">
        <v>117024074800</v>
      </c>
      <c r="Q22" s="1">
        <f t="shared" si="1"/>
        <v>73650134816</v>
      </c>
    </row>
    <row r="23" spans="1:17" ht="21" x14ac:dyDescent="0.25">
      <c r="A23" s="2" t="s">
        <v>47</v>
      </c>
      <c r="C23" s="1">
        <v>1840989</v>
      </c>
      <c r="E23" s="1">
        <v>123397513372</v>
      </c>
      <c r="G23" s="1">
        <v>78696741318</v>
      </c>
      <c r="I23" s="1">
        <f t="shared" si="0"/>
        <v>44700772054</v>
      </c>
      <c r="K23" s="1">
        <v>1840989</v>
      </c>
      <c r="M23" s="1">
        <v>123397513372</v>
      </c>
      <c r="O23" s="1">
        <v>91611921474</v>
      </c>
      <c r="Q23" s="1">
        <f t="shared" si="1"/>
        <v>31785591898</v>
      </c>
    </row>
    <row r="24" spans="1:17" ht="21" x14ac:dyDescent="0.25">
      <c r="A24" s="2" t="s">
        <v>77</v>
      </c>
      <c r="C24" s="1">
        <v>20343276</v>
      </c>
      <c r="E24" s="1">
        <v>584385350695</v>
      </c>
      <c r="G24" s="1">
        <v>488902922333</v>
      </c>
      <c r="I24" s="1">
        <f t="shared" si="0"/>
        <v>95482428362</v>
      </c>
      <c r="K24" s="1">
        <v>20343276</v>
      </c>
      <c r="M24" s="1">
        <v>584385350695</v>
      </c>
      <c r="O24" s="1">
        <v>545382410788</v>
      </c>
      <c r="Q24" s="1">
        <f t="shared" si="1"/>
        <v>39002939907</v>
      </c>
    </row>
    <row r="25" spans="1:17" ht="21" x14ac:dyDescent="0.25">
      <c r="A25" s="2" t="s">
        <v>61</v>
      </c>
      <c r="C25" s="1">
        <v>17500322</v>
      </c>
      <c r="E25" s="1">
        <v>90992833237</v>
      </c>
      <c r="G25" s="1">
        <v>68306666838</v>
      </c>
      <c r="I25" s="1">
        <f t="shared" si="0"/>
        <v>22686166399</v>
      </c>
      <c r="K25" s="1">
        <v>17500322</v>
      </c>
      <c r="M25" s="1">
        <v>90992833237</v>
      </c>
      <c r="O25" s="1">
        <v>80922106195</v>
      </c>
      <c r="Q25" s="1">
        <f t="shared" si="1"/>
        <v>10070727042</v>
      </c>
    </row>
    <row r="26" spans="1:17" ht="21" x14ac:dyDescent="0.25">
      <c r="A26" s="2" t="s">
        <v>25</v>
      </c>
      <c r="C26" s="1">
        <v>72423483</v>
      </c>
      <c r="E26" s="1">
        <v>658271029203</v>
      </c>
      <c r="G26" s="1">
        <v>372815937664</v>
      </c>
      <c r="I26" s="1">
        <f t="shared" si="0"/>
        <v>285455091539</v>
      </c>
      <c r="K26" s="1">
        <v>72423483</v>
      </c>
      <c r="M26" s="1">
        <v>658271029203</v>
      </c>
      <c r="O26" s="1">
        <v>484934242690</v>
      </c>
      <c r="Q26" s="1">
        <f t="shared" si="1"/>
        <v>173336786513</v>
      </c>
    </row>
    <row r="27" spans="1:17" ht="21" x14ac:dyDescent="0.25">
      <c r="A27" s="2" t="s">
        <v>41</v>
      </c>
      <c r="C27" s="1">
        <v>225012</v>
      </c>
      <c r="E27" s="1">
        <v>12503268805</v>
      </c>
      <c r="G27" s="1">
        <v>10884542040</v>
      </c>
      <c r="I27" s="1">
        <f t="shared" si="0"/>
        <v>1618726765</v>
      </c>
      <c r="K27" s="1">
        <v>225012</v>
      </c>
      <c r="M27" s="1">
        <v>12503268805</v>
      </c>
      <c r="O27" s="1">
        <v>15026249832</v>
      </c>
      <c r="Q27" s="1">
        <f t="shared" si="1"/>
        <v>-2522981027</v>
      </c>
    </row>
    <row r="28" spans="1:17" ht="21" x14ac:dyDescent="0.25">
      <c r="A28" s="2" t="s">
        <v>37</v>
      </c>
      <c r="C28" s="1">
        <v>7711280</v>
      </c>
      <c r="E28" s="1">
        <v>69859763585</v>
      </c>
      <c r="G28" s="1">
        <v>33415508904</v>
      </c>
      <c r="I28" s="1">
        <f t="shared" si="0"/>
        <v>36444254681</v>
      </c>
      <c r="K28" s="1">
        <v>7711280</v>
      </c>
      <c r="M28" s="1">
        <v>69859763585</v>
      </c>
      <c r="O28" s="1">
        <v>41476092868</v>
      </c>
      <c r="Q28" s="1">
        <f t="shared" si="1"/>
        <v>28383670717</v>
      </c>
    </row>
    <row r="29" spans="1:17" ht="21" x14ac:dyDescent="0.25">
      <c r="A29" s="2" t="s">
        <v>81</v>
      </c>
      <c r="C29" s="1">
        <v>17551062</v>
      </c>
      <c r="E29" s="1">
        <v>116683128347</v>
      </c>
      <c r="G29" s="1">
        <v>118759974061</v>
      </c>
      <c r="I29" s="1">
        <f t="shared" si="0"/>
        <v>-2076845714</v>
      </c>
      <c r="K29" s="1">
        <v>17551062</v>
      </c>
      <c r="M29" s="1">
        <v>116683128347</v>
      </c>
      <c r="O29" s="1">
        <v>120243648540</v>
      </c>
      <c r="Q29" s="1">
        <f t="shared" si="1"/>
        <v>-3560520193</v>
      </c>
    </row>
    <row r="30" spans="1:17" ht="21" x14ac:dyDescent="0.25">
      <c r="A30" s="2" t="s">
        <v>87</v>
      </c>
      <c r="C30" s="1">
        <v>80862113</v>
      </c>
      <c r="E30" s="1">
        <v>1770831668483</v>
      </c>
      <c r="G30" s="1">
        <v>1134556992585</v>
      </c>
      <c r="I30" s="1">
        <f t="shared" si="0"/>
        <v>636274675898</v>
      </c>
      <c r="K30" s="1">
        <v>80862113</v>
      </c>
      <c r="M30" s="1">
        <v>1770831668483</v>
      </c>
      <c r="O30" s="1">
        <v>1275421492686</v>
      </c>
      <c r="Q30" s="1">
        <f t="shared" si="1"/>
        <v>495410175797</v>
      </c>
    </row>
    <row r="31" spans="1:17" ht="21" x14ac:dyDescent="0.25">
      <c r="A31" s="2" t="s">
        <v>45</v>
      </c>
      <c r="C31" s="1">
        <v>5470385</v>
      </c>
      <c r="E31" s="1">
        <v>5471523715</v>
      </c>
      <c r="G31" s="1">
        <v>5400958429</v>
      </c>
      <c r="I31" s="1">
        <f t="shared" si="0"/>
        <v>70565286</v>
      </c>
      <c r="K31" s="1">
        <v>5470385</v>
      </c>
      <c r="M31" s="1">
        <v>5471523715</v>
      </c>
      <c r="O31" s="1">
        <v>12521711265</v>
      </c>
      <c r="Q31" s="1">
        <f t="shared" si="1"/>
        <v>-7050187550</v>
      </c>
    </row>
    <row r="32" spans="1:17" ht="21" x14ac:dyDescent="0.25">
      <c r="A32" s="2" t="s">
        <v>29</v>
      </c>
      <c r="C32" s="1">
        <v>1384913</v>
      </c>
      <c r="E32" s="1">
        <v>41775911724</v>
      </c>
      <c r="G32" s="1">
        <v>23581380769</v>
      </c>
      <c r="I32" s="1">
        <f t="shared" si="0"/>
        <v>18194530955</v>
      </c>
      <c r="K32" s="1">
        <v>1384913</v>
      </c>
      <c r="M32" s="1">
        <v>41775911724</v>
      </c>
      <c r="O32" s="1">
        <v>54094685859</v>
      </c>
      <c r="Q32" s="1">
        <f t="shared" si="1"/>
        <v>-12318774135</v>
      </c>
    </row>
    <row r="33" spans="1:17" ht="21" x14ac:dyDescent="0.25">
      <c r="A33" s="2" t="s">
        <v>57</v>
      </c>
      <c r="C33" s="1">
        <v>32826348</v>
      </c>
      <c r="E33" s="1">
        <v>489566182959</v>
      </c>
      <c r="G33" s="1">
        <v>347693110703</v>
      </c>
      <c r="I33" s="1">
        <f t="shared" si="0"/>
        <v>141873072256</v>
      </c>
      <c r="K33" s="1">
        <v>32826348</v>
      </c>
      <c r="M33" s="1">
        <v>489566182959</v>
      </c>
      <c r="O33" s="1">
        <v>536278112155</v>
      </c>
      <c r="Q33" s="1">
        <f t="shared" si="1"/>
        <v>-46711929196</v>
      </c>
    </row>
    <row r="34" spans="1:17" ht="21" x14ac:dyDescent="0.25">
      <c r="A34" s="2" t="s">
        <v>83</v>
      </c>
      <c r="C34" s="1">
        <v>2257225</v>
      </c>
      <c r="E34" s="1">
        <v>61593857895</v>
      </c>
      <c r="G34" s="1">
        <v>42212674909</v>
      </c>
      <c r="I34" s="1">
        <f t="shared" si="0"/>
        <v>19381182986</v>
      </c>
      <c r="K34" s="1">
        <v>2257225</v>
      </c>
      <c r="M34" s="1">
        <v>61593857895</v>
      </c>
      <c r="O34" s="1">
        <v>58323784011</v>
      </c>
      <c r="Q34" s="1">
        <f t="shared" si="1"/>
        <v>3270073884</v>
      </c>
    </row>
    <row r="35" spans="1:17" ht="21" x14ac:dyDescent="0.25">
      <c r="A35" s="2" t="s">
        <v>69</v>
      </c>
      <c r="C35" s="1">
        <v>3330224</v>
      </c>
      <c r="E35" s="1">
        <v>13845776933</v>
      </c>
      <c r="G35" s="1">
        <v>10620603118</v>
      </c>
      <c r="I35" s="1">
        <f t="shared" si="0"/>
        <v>3225173815</v>
      </c>
      <c r="K35" s="1">
        <v>3330224</v>
      </c>
      <c r="M35" s="1">
        <v>13845776933</v>
      </c>
      <c r="O35" s="1">
        <v>12150577991</v>
      </c>
      <c r="Q35" s="1">
        <f t="shared" si="1"/>
        <v>1695198942</v>
      </c>
    </row>
    <row r="36" spans="1:17" ht="21" x14ac:dyDescent="0.25">
      <c r="A36" s="2" t="s">
        <v>72</v>
      </c>
      <c r="C36" s="1">
        <v>176171</v>
      </c>
      <c r="E36" s="1">
        <v>773705511</v>
      </c>
      <c r="G36" s="1">
        <v>610084101</v>
      </c>
      <c r="I36" s="1">
        <f t="shared" si="0"/>
        <v>163621410</v>
      </c>
      <c r="K36" s="1">
        <v>176171</v>
      </c>
      <c r="M36" s="1">
        <v>773705511</v>
      </c>
      <c r="O36" s="1">
        <v>671791747</v>
      </c>
      <c r="Q36" s="1">
        <f t="shared" si="1"/>
        <v>101913764</v>
      </c>
    </row>
    <row r="37" spans="1:17" ht="21" x14ac:dyDescent="0.25">
      <c r="A37" s="2" t="s">
        <v>32</v>
      </c>
      <c r="C37" s="1">
        <v>2687392</v>
      </c>
      <c r="E37" s="1">
        <v>104664774548</v>
      </c>
      <c r="G37" s="1">
        <v>81758521978</v>
      </c>
      <c r="I37" s="1">
        <f t="shared" si="0"/>
        <v>22906252570</v>
      </c>
      <c r="K37" s="1">
        <v>2687392</v>
      </c>
      <c r="M37" s="1">
        <v>104664774548</v>
      </c>
      <c r="O37" s="1">
        <v>161437081558</v>
      </c>
      <c r="Q37" s="1">
        <f t="shared" si="1"/>
        <v>-56772307010</v>
      </c>
    </row>
    <row r="38" spans="1:17" ht="21" x14ac:dyDescent="0.25">
      <c r="A38" s="2" t="s">
        <v>24</v>
      </c>
      <c r="C38" s="1">
        <v>7183253</v>
      </c>
      <c r="E38" s="1">
        <v>23799478630</v>
      </c>
      <c r="G38" s="1">
        <v>19629758655</v>
      </c>
      <c r="I38" s="1">
        <f t="shared" si="0"/>
        <v>4169719975</v>
      </c>
      <c r="K38" s="1">
        <v>7183253</v>
      </c>
      <c r="M38" s="1">
        <v>23799478630</v>
      </c>
      <c r="O38" s="1">
        <v>25153746657</v>
      </c>
      <c r="Q38" s="1">
        <f t="shared" si="1"/>
        <v>-1354268027</v>
      </c>
    </row>
    <row r="39" spans="1:17" ht="21" x14ac:dyDescent="0.25">
      <c r="A39" s="2" t="s">
        <v>94</v>
      </c>
      <c r="C39" s="1">
        <v>585000</v>
      </c>
      <c r="E39" s="1">
        <v>3831734947</v>
      </c>
      <c r="G39" s="1">
        <v>4399687093</v>
      </c>
      <c r="I39" s="1">
        <f t="shared" si="0"/>
        <v>-567952146</v>
      </c>
      <c r="K39" s="1">
        <v>585000</v>
      </c>
      <c r="M39" s="1">
        <v>3831734947</v>
      </c>
      <c r="O39" s="1">
        <v>4399687093</v>
      </c>
      <c r="Q39" s="1">
        <f t="shared" si="1"/>
        <v>-567952146</v>
      </c>
    </row>
    <row r="40" spans="1:17" ht="21" x14ac:dyDescent="0.25">
      <c r="A40" s="2" t="s">
        <v>89</v>
      </c>
      <c r="C40" s="1">
        <v>21795532</v>
      </c>
      <c r="E40" s="1">
        <v>85210586998</v>
      </c>
      <c r="G40" s="1">
        <v>55213865128</v>
      </c>
      <c r="I40" s="1">
        <f t="shared" si="0"/>
        <v>29996721870</v>
      </c>
      <c r="K40" s="1">
        <v>21795532</v>
      </c>
      <c r="M40" s="1">
        <v>85210586998</v>
      </c>
      <c r="O40" s="1">
        <v>59041853427</v>
      </c>
      <c r="Q40" s="1">
        <f t="shared" si="1"/>
        <v>26168733571</v>
      </c>
    </row>
    <row r="41" spans="1:17" ht="21" x14ac:dyDescent="0.25">
      <c r="A41" s="2" t="s">
        <v>48</v>
      </c>
      <c r="C41" s="1">
        <v>31297279</v>
      </c>
      <c r="E41" s="1">
        <v>67296945689</v>
      </c>
      <c r="G41" s="1">
        <v>47701019187</v>
      </c>
      <c r="I41" s="1">
        <f t="shared" si="0"/>
        <v>19595926502</v>
      </c>
      <c r="K41" s="1">
        <v>31297279</v>
      </c>
      <c r="M41" s="1">
        <v>67296945689</v>
      </c>
      <c r="O41" s="1">
        <v>59657329335</v>
      </c>
      <c r="Q41" s="1">
        <f t="shared" si="1"/>
        <v>7639616354</v>
      </c>
    </row>
    <row r="42" spans="1:17" ht="21" x14ac:dyDescent="0.25">
      <c r="A42" s="2" t="s">
        <v>92</v>
      </c>
      <c r="C42" s="1">
        <v>12231917</v>
      </c>
      <c r="E42" s="1">
        <v>71003581047</v>
      </c>
      <c r="G42" s="1">
        <v>67119624477</v>
      </c>
      <c r="I42" s="1">
        <f t="shared" si="0"/>
        <v>3883956570</v>
      </c>
      <c r="K42" s="1">
        <v>12231917</v>
      </c>
      <c r="M42" s="1">
        <v>71003581047</v>
      </c>
      <c r="O42" s="1">
        <v>90180616612</v>
      </c>
      <c r="Q42" s="1">
        <f t="shared" si="1"/>
        <v>-19177035565</v>
      </c>
    </row>
    <row r="43" spans="1:17" ht="21" x14ac:dyDescent="0.25">
      <c r="A43" s="2" t="s">
        <v>68</v>
      </c>
      <c r="C43" s="1">
        <v>45407658</v>
      </c>
      <c r="E43" s="1">
        <v>81101982246</v>
      </c>
      <c r="G43" s="1">
        <v>45056656803</v>
      </c>
      <c r="I43" s="1">
        <f t="shared" si="0"/>
        <v>36045325443</v>
      </c>
      <c r="K43" s="1">
        <v>45407658</v>
      </c>
      <c r="M43" s="1">
        <v>81101982246</v>
      </c>
      <c r="O43" s="1">
        <v>106649106654</v>
      </c>
      <c r="Q43" s="1">
        <f t="shared" si="1"/>
        <v>-25547124408</v>
      </c>
    </row>
    <row r="44" spans="1:17" ht="21" x14ac:dyDescent="0.25">
      <c r="A44" s="2" t="s">
        <v>43</v>
      </c>
      <c r="C44" s="1">
        <v>3439230</v>
      </c>
      <c r="E44" s="1">
        <v>3586689634</v>
      </c>
      <c r="G44" s="1">
        <v>3579864344</v>
      </c>
      <c r="I44" s="1">
        <f t="shared" si="0"/>
        <v>6825290</v>
      </c>
      <c r="K44" s="1">
        <v>3439230</v>
      </c>
      <c r="M44" s="1">
        <v>3586689634</v>
      </c>
      <c r="O44" s="1">
        <v>3456426150</v>
      </c>
      <c r="Q44" s="1">
        <f t="shared" si="1"/>
        <v>130263484</v>
      </c>
    </row>
    <row r="45" spans="1:17" ht="21" x14ac:dyDescent="0.25">
      <c r="A45" s="2" t="s">
        <v>19</v>
      </c>
      <c r="C45" s="1">
        <v>26211899</v>
      </c>
      <c r="E45" s="1">
        <v>93555383831</v>
      </c>
      <c r="G45" s="1">
        <v>53639945994</v>
      </c>
      <c r="I45" s="1">
        <f t="shared" si="0"/>
        <v>39915437837</v>
      </c>
      <c r="K45" s="1">
        <v>26211899</v>
      </c>
      <c r="M45" s="1">
        <v>93555383831</v>
      </c>
      <c r="O45" s="1">
        <v>58252145068</v>
      </c>
      <c r="Q45" s="1">
        <f t="shared" si="1"/>
        <v>35303238763</v>
      </c>
    </row>
    <row r="46" spans="1:17" ht="21" x14ac:dyDescent="0.25">
      <c r="A46" s="2" t="s">
        <v>58</v>
      </c>
      <c r="C46" s="1">
        <v>1308354</v>
      </c>
      <c r="E46" s="1">
        <v>87929823889</v>
      </c>
      <c r="G46" s="1">
        <v>56953807382</v>
      </c>
      <c r="I46" s="1">
        <f t="shared" si="0"/>
        <v>30976016507</v>
      </c>
      <c r="K46" s="1">
        <v>1308354</v>
      </c>
      <c r="M46" s="1">
        <v>87929823889</v>
      </c>
      <c r="O46" s="1">
        <v>69585686703</v>
      </c>
      <c r="Q46" s="1">
        <f t="shared" si="1"/>
        <v>18344137186</v>
      </c>
    </row>
    <row r="47" spans="1:17" ht="21" x14ac:dyDescent="0.25">
      <c r="A47" s="2" t="s">
        <v>23</v>
      </c>
      <c r="C47" s="1">
        <v>484731750</v>
      </c>
      <c r="E47" s="1">
        <v>637785809757</v>
      </c>
      <c r="G47" s="1">
        <v>472001840511</v>
      </c>
      <c r="I47" s="1">
        <f t="shared" si="0"/>
        <v>165783969246</v>
      </c>
      <c r="K47" s="1">
        <v>484731750</v>
      </c>
      <c r="M47" s="1">
        <v>637785809757</v>
      </c>
      <c r="O47" s="1">
        <v>529119638458</v>
      </c>
      <c r="Q47" s="1">
        <f t="shared" si="1"/>
        <v>108666171299</v>
      </c>
    </row>
    <row r="48" spans="1:17" ht="21" x14ac:dyDescent="0.25">
      <c r="A48" s="2" t="s">
        <v>91</v>
      </c>
      <c r="C48" s="1">
        <v>10980156</v>
      </c>
      <c r="E48" s="1">
        <v>62647856516</v>
      </c>
      <c r="G48" s="1">
        <v>46991340026</v>
      </c>
      <c r="I48" s="1">
        <f t="shared" si="0"/>
        <v>15656516490</v>
      </c>
      <c r="K48" s="1">
        <v>10980156</v>
      </c>
      <c r="M48" s="1">
        <v>62647856516</v>
      </c>
      <c r="O48" s="1">
        <v>80080303546</v>
      </c>
      <c r="Q48" s="1">
        <f t="shared" si="1"/>
        <v>-17432447030</v>
      </c>
    </row>
    <row r="49" spans="1:17" ht="21" x14ac:dyDescent="0.25">
      <c r="A49" s="2" t="s">
        <v>22</v>
      </c>
      <c r="C49" s="1">
        <v>178845003</v>
      </c>
      <c r="E49" s="1">
        <v>123336459133</v>
      </c>
      <c r="G49" s="1">
        <v>89804837996</v>
      </c>
      <c r="I49" s="1">
        <f t="shared" si="0"/>
        <v>33531621137</v>
      </c>
      <c r="K49" s="1">
        <v>178845003</v>
      </c>
      <c r="M49" s="1">
        <v>123336459133</v>
      </c>
      <c r="O49" s="1">
        <v>119509175236</v>
      </c>
      <c r="Q49" s="1">
        <f t="shared" si="1"/>
        <v>3827283897</v>
      </c>
    </row>
    <row r="50" spans="1:17" ht="21" x14ac:dyDescent="0.25">
      <c r="A50" s="2" t="s">
        <v>36</v>
      </c>
      <c r="C50" s="1">
        <v>6020228</v>
      </c>
      <c r="E50" s="1">
        <v>60513496288</v>
      </c>
      <c r="G50" s="1">
        <v>36977151236</v>
      </c>
      <c r="I50" s="1">
        <f t="shared" si="0"/>
        <v>23536345052</v>
      </c>
      <c r="K50" s="1">
        <v>6020228</v>
      </c>
      <c r="M50" s="1">
        <v>60513496288</v>
      </c>
      <c r="O50" s="1">
        <v>43418664212</v>
      </c>
      <c r="Q50" s="1">
        <f t="shared" si="1"/>
        <v>17094832076</v>
      </c>
    </row>
    <row r="51" spans="1:17" ht="21" x14ac:dyDescent="0.25">
      <c r="A51" s="2" t="s">
        <v>88</v>
      </c>
      <c r="C51" s="1">
        <v>257500</v>
      </c>
      <c r="E51" s="1">
        <v>4221017353</v>
      </c>
      <c r="G51" s="1">
        <v>3996168971</v>
      </c>
      <c r="I51" s="1">
        <f t="shared" si="0"/>
        <v>224848382</v>
      </c>
      <c r="K51" s="1">
        <v>257500</v>
      </c>
      <c r="M51" s="1">
        <v>4221017353</v>
      </c>
      <c r="O51" s="1">
        <v>4829130027</v>
      </c>
      <c r="Q51" s="1">
        <f t="shared" si="1"/>
        <v>-608112674</v>
      </c>
    </row>
    <row r="52" spans="1:17" ht="21" x14ac:dyDescent="0.25">
      <c r="A52" s="2" t="s">
        <v>54</v>
      </c>
      <c r="C52" s="1">
        <v>3499012</v>
      </c>
      <c r="E52" s="1">
        <v>215400686094</v>
      </c>
      <c r="G52" s="1">
        <v>123115866036</v>
      </c>
      <c r="I52" s="1">
        <f t="shared" si="0"/>
        <v>92284820058</v>
      </c>
      <c r="K52" s="1">
        <v>3499012</v>
      </c>
      <c r="M52" s="1">
        <v>215400686094</v>
      </c>
      <c r="O52" s="1">
        <v>151516536776</v>
      </c>
      <c r="Q52" s="1">
        <f t="shared" si="1"/>
        <v>63884149318</v>
      </c>
    </row>
    <row r="53" spans="1:17" ht="21" x14ac:dyDescent="0.25">
      <c r="A53" s="2" t="s">
        <v>49</v>
      </c>
      <c r="C53" s="1">
        <v>19871364</v>
      </c>
      <c r="E53" s="1">
        <v>96419838362</v>
      </c>
      <c r="G53" s="1">
        <v>71752922658</v>
      </c>
      <c r="I53" s="1">
        <f t="shared" si="0"/>
        <v>24666915704</v>
      </c>
      <c r="K53" s="1">
        <v>19871364</v>
      </c>
      <c r="M53" s="1">
        <v>96419838362</v>
      </c>
      <c r="O53" s="1">
        <v>88473581744</v>
      </c>
      <c r="Q53" s="1">
        <f t="shared" si="1"/>
        <v>7946256618</v>
      </c>
    </row>
    <row r="54" spans="1:17" ht="21" x14ac:dyDescent="0.25">
      <c r="A54" s="2" t="s">
        <v>18</v>
      </c>
      <c r="C54" s="1">
        <v>390788232</v>
      </c>
      <c r="E54" s="1">
        <v>223354044844</v>
      </c>
      <c r="G54" s="1">
        <v>188739501619</v>
      </c>
      <c r="I54" s="1">
        <f t="shared" si="0"/>
        <v>34614543225</v>
      </c>
      <c r="K54" s="1">
        <v>390788232</v>
      </c>
      <c r="M54" s="1">
        <v>223354044844</v>
      </c>
      <c r="O54" s="1">
        <v>233401697003</v>
      </c>
      <c r="Q54" s="1">
        <f t="shared" si="1"/>
        <v>-10047652159</v>
      </c>
    </row>
    <row r="55" spans="1:17" ht="21" x14ac:dyDescent="0.25">
      <c r="A55" s="2" t="s">
        <v>64</v>
      </c>
      <c r="C55" s="1">
        <v>85199111</v>
      </c>
      <c r="E55" s="1">
        <v>1061828954711</v>
      </c>
      <c r="G55" s="1">
        <v>621372835758</v>
      </c>
      <c r="I55" s="1">
        <f t="shared" si="0"/>
        <v>440456118953</v>
      </c>
      <c r="K55" s="1">
        <v>85199111</v>
      </c>
      <c r="M55" s="1">
        <v>1061828954711</v>
      </c>
      <c r="O55" s="1">
        <v>1136254162800</v>
      </c>
      <c r="Q55" s="1">
        <f t="shared" si="1"/>
        <v>-74425208089</v>
      </c>
    </row>
    <row r="56" spans="1:17" ht="21" x14ac:dyDescent="0.25">
      <c r="A56" s="2" t="s">
        <v>60</v>
      </c>
      <c r="C56" s="1">
        <v>2841742</v>
      </c>
      <c r="E56" s="1">
        <v>39251272654</v>
      </c>
      <c r="G56" s="1">
        <v>20668953207</v>
      </c>
      <c r="I56" s="1">
        <f t="shared" si="0"/>
        <v>18582319447</v>
      </c>
      <c r="K56" s="1">
        <v>2841742</v>
      </c>
      <c r="M56" s="1">
        <v>39251272654</v>
      </c>
      <c r="O56" s="1">
        <v>26082921849</v>
      </c>
      <c r="Q56" s="1">
        <f t="shared" si="1"/>
        <v>13168350805</v>
      </c>
    </row>
    <row r="57" spans="1:17" ht="21" x14ac:dyDescent="0.25">
      <c r="A57" s="2" t="s">
        <v>71</v>
      </c>
      <c r="C57" s="1">
        <v>217605410</v>
      </c>
      <c r="E57" s="1">
        <v>507203879104</v>
      </c>
      <c r="G57" s="1">
        <v>281779932835</v>
      </c>
      <c r="I57" s="1">
        <f t="shared" si="0"/>
        <v>225423946269</v>
      </c>
      <c r="K57" s="1">
        <v>217605410</v>
      </c>
      <c r="M57" s="1">
        <v>507203879104</v>
      </c>
      <c r="O57" s="1">
        <v>664173437121</v>
      </c>
      <c r="Q57" s="1">
        <f t="shared" si="1"/>
        <v>-156969558017</v>
      </c>
    </row>
    <row r="58" spans="1:17" ht="21" x14ac:dyDescent="0.25">
      <c r="A58" s="2" t="s">
        <v>50</v>
      </c>
      <c r="C58" s="1">
        <v>9283517</v>
      </c>
      <c r="E58" s="1">
        <v>237479054562</v>
      </c>
      <c r="G58" s="1">
        <v>137187324681</v>
      </c>
      <c r="I58" s="1">
        <f t="shared" si="0"/>
        <v>100291729881</v>
      </c>
      <c r="K58" s="1">
        <v>9283517</v>
      </c>
      <c r="M58" s="1">
        <v>237479054562</v>
      </c>
      <c r="O58" s="1">
        <v>251759144425</v>
      </c>
      <c r="Q58" s="1">
        <f t="shared" si="1"/>
        <v>-14280089863</v>
      </c>
    </row>
    <row r="59" spans="1:17" ht="21" x14ac:dyDescent="0.25">
      <c r="A59" s="2" t="s">
        <v>21</v>
      </c>
      <c r="C59" s="1">
        <v>20001423</v>
      </c>
      <c r="E59" s="1">
        <v>54499345752</v>
      </c>
      <c r="G59" s="1">
        <v>39548147725</v>
      </c>
      <c r="I59" s="1">
        <f t="shared" si="0"/>
        <v>14951198027</v>
      </c>
      <c r="K59" s="1">
        <v>20001423</v>
      </c>
      <c r="M59" s="1">
        <v>54499345752</v>
      </c>
      <c r="O59" s="1">
        <v>44712053587</v>
      </c>
      <c r="Q59" s="1">
        <f t="shared" si="1"/>
        <v>9787292165</v>
      </c>
    </row>
    <row r="60" spans="1:17" ht="21" x14ac:dyDescent="0.25">
      <c r="A60" s="2" t="s">
        <v>76</v>
      </c>
      <c r="C60" s="1">
        <v>27515474</v>
      </c>
      <c r="E60" s="1">
        <v>167912093223</v>
      </c>
      <c r="G60" s="1">
        <v>146615925302</v>
      </c>
      <c r="I60" s="1">
        <f t="shared" si="0"/>
        <v>21296167921</v>
      </c>
      <c r="K60" s="1">
        <v>27515474</v>
      </c>
      <c r="M60" s="1">
        <v>167912093223</v>
      </c>
      <c r="O60" s="1">
        <v>140229109857</v>
      </c>
      <c r="Q60" s="1">
        <f t="shared" si="1"/>
        <v>27682983366</v>
      </c>
    </row>
    <row r="61" spans="1:17" ht="21" x14ac:dyDescent="0.25">
      <c r="A61" s="2" t="s">
        <v>46</v>
      </c>
      <c r="C61" s="1">
        <v>4269028</v>
      </c>
      <c r="E61" s="1">
        <v>5930439778</v>
      </c>
      <c r="G61" s="1">
        <v>3922562310</v>
      </c>
      <c r="I61" s="1">
        <f t="shared" si="0"/>
        <v>2007877468</v>
      </c>
      <c r="K61" s="1">
        <v>4269028</v>
      </c>
      <c r="M61" s="1">
        <v>5930439778</v>
      </c>
      <c r="O61" s="1">
        <v>9498587300</v>
      </c>
      <c r="Q61" s="1">
        <f t="shared" si="1"/>
        <v>-3568147522</v>
      </c>
    </row>
    <row r="62" spans="1:17" ht="21" x14ac:dyDescent="0.25">
      <c r="A62" s="2" t="s">
        <v>53</v>
      </c>
      <c r="C62" s="1">
        <v>203879146</v>
      </c>
      <c r="E62" s="1">
        <v>414519175252</v>
      </c>
      <c r="G62" s="1">
        <v>327933820400</v>
      </c>
      <c r="I62" s="1">
        <f t="shared" si="0"/>
        <v>86585354852</v>
      </c>
      <c r="K62" s="1">
        <v>203879146</v>
      </c>
      <c r="M62" s="1">
        <v>414519175252</v>
      </c>
      <c r="O62" s="1">
        <v>386301953461</v>
      </c>
      <c r="Q62" s="1">
        <f t="shared" si="1"/>
        <v>28217221791</v>
      </c>
    </row>
    <row r="63" spans="1:17" ht="21" x14ac:dyDescent="0.25">
      <c r="A63" s="2" t="s">
        <v>86</v>
      </c>
      <c r="C63" s="1">
        <v>38912388</v>
      </c>
      <c r="E63" s="1">
        <v>92667828577</v>
      </c>
      <c r="G63" s="1">
        <v>76026231029</v>
      </c>
      <c r="I63" s="1">
        <f t="shared" si="0"/>
        <v>16641597548</v>
      </c>
      <c r="K63" s="1">
        <v>38912388</v>
      </c>
      <c r="M63" s="1">
        <v>92667828577</v>
      </c>
      <c r="O63" s="1">
        <v>97612600798</v>
      </c>
      <c r="Q63" s="1">
        <f t="shared" si="1"/>
        <v>-4944772221</v>
      </c>
    </row>
    <row r="64" spans="1:17" ht="21" x14ac:dyDescent="0.25">
      <c r="A64" s="2" t="s">
        <v>44</v>
      </c>
      <c r="C64" s="1">
        <v>3870296</v>
      </c>
      <c r="E64" s="1">
        <v>45009237331</v>
      </c>
      <c r="G64" s="1">
        <v>48734404585</v>
      </c>
      <c r="I64" s="1">
        <f t="shared" si="0"/>
        <v>-3725167254</v>
      </c>
      <c r="K64" s="1">
        <v>3870296</v>
      </c>
      <c r="M64" s="1">
        <v>45009237331</v>
      </c>
      <c r="O64" s="1">
        <v>23090185936</v>
      </c>
      <c r="Q64" s="1">
        <f t="shared" si="1"/>
        <v>21919051395</v>
      </c>
    </row>
    <row r="65" spans="1:17" ht="21" x14ac:dyDescent="0.25">
      <c r="A65" s="2" t="s">
        <v>31</v>
      </c>
      <c r="C65" s="1">
        <v>31923622</v>
      </c>
      <c r="E65" s="1">
        <v>409264933033</v>
      </c>
      <c r="G65" s="1">
        <v>273326377598</v>
      </c>
      <c r="I65" s="1">
        <f t="shared" si="0"/>
        <v>135938555435</v>
      </c>
      <c r="K65" s="1">
        <v>31923622</v>
      </c>
      <c r="M65" s="1">
        <v>409264933033</v>
      </c>
      <c r="O65" s="1">
        <v>491822265562</v>
      </c>
      <c r="Q65" s="1">
        <f t="shared" si="1"/>
        <v>-82557332529</v>
      </c>
    </row>
    <row r="66" spans="1:17" ht="21" x14ac:dyDescent="0.25">
      <c r="A66" s="2" t="s">
        <v>39</v>
      </c>
      <c r="C66" s="1">
        <v>100163262</v>
      </c>
      <c r="E66" s="1">
        <v>221339302966</v>
      </c>
      <c r="G66" s="1">
        <v>195123189177</v>
      </c>
      <c r="I66" s="1">
        <f t="shared" si="0"/>
        <v>26216113789</v>
      </c>
      <c r="K66" s="1">
        <v>100163262</v>
      </c>
      <c r="M66" s="1">
        <v>221339302966</v>
      </c>
      <c r="O66" s="1">
        <v>231951328582</v>
      </c>
      <c r="Q66" s="1">
        <f t="shared" si="1"/>
        <v>-10612025616</v>
      </c>
    </row>
    <row r="67" spans="1:17" ht="21" x14ac:dyDescent="0.25">
      <c r="A67" s="2" t="s">
        <v>30</v>
      </c>
      <c r="C67" s="1">
        <v>41854857</v>
      </c>
      <c r="E67" s="1">
        <v>113463563386</v>
      </c>
      <c r="G67" s="1">
        <v>74405938747</v>
      </c>
      <c r="I67" s="1">
        <f t="shared" si="0"/>
        <v>39057624639</v>
      </c>
      <c r="K67" s="1">
        <v>41854857</v>
      </c>
      <c r="M67" s="1">
        <v>113463563386</v>
      </c>
      <c r="O67" s="1">
        <v>144467005159</v>
      </c>
      <c r="Q67" s="1">
        <f t="shared" si="1"/>
        <v>-31003441773</v>
      </c>
    </row>
    <row r="68" spans="1:17" ht="21" x14ac:dyDescent="0.25">
      <c r="A68" s="2" t="s">
        <v>40</v>
      </c>
      <c r="C68" s="1">
        <v>15663950</v>
      </c>
      <c r="E68" s="1">
        <v>56731466982</v>
      </c>
      <c r="G68" s="1">
        <v>45058773365</v>
      </c>
      <c r="I68" s="1">
        <f t="shared" si="0"/>
        <v>11672693617</v>
      </c>
      <c r="K68" s="1">
        <v>15663950</v>
      </c>
      <c r="M68" s="1">
        <v>56731466982</v>
      </c>
      <c r="O68" s="1">
        <v>56451695364</v>
      </c>
      <c r="Q68" s="1">
        <f t="shared" si="1"/>
        <v>279771618</v>
      </c>
    </row>
    <row r="69" spans="1:17" ht="21" x14ac:dyDescent="0.25">
      <c r="A69" s="2" t="s">
        <v>16</v>
      </c>
      <c r="C69" s="1">
        <v>7355314</v>
      </c>
      <c r="E69" s="1">
        <v>74371281138</v>
      </c>
      <c r="G69" s="1">
        <v>43060898794</v>
      </c>
      <c r="I69" s="1">
        <f t="shared" si="0"/>
        <v>31310382344</v>
      </c>
      <c r="K69" s="1">
        <v>7355314</v>
      </c>
      <c r="M69" s="1">
        <v>74371281138</v>
      </c>
      <c r="O69" s="1">
        <v>49702495048</v>
      </c>
      <c r="Q69" s="1">
        <f t="shared" si="1"/>
        <v>24668786090</v>
      </c>
    </row>
    <row r="70" spans="1:17" ht="21" x14ac:dyDescent="0.25">
      <c r="A70" s="2" t="s">
        <v>15</v>
      </c>
      <c r="C70" s="1">
        <v>6085087</v>
      </c>
      <c r="E70" s="1">
        <v>65331693182</v>
      </c>
      <c r="G70" s="1">
        <v>46103860773</v>
      </c>
      <c r="I70" s="1">
        <f t="shared" si="0"/>
        <v>19227832409</v>
      </c>
      <c r="K70" s="1">
        <v>6085087</v>
      </c>
      <c r="M70" s="1">
        <v>65331693182</v>
      </c>
      <c r="O70" s="1">
        <v>44359535369</v>
      </c>
      <c r="Q70" s="1">
        <f t="shared" si="1"/>
        <v>20972157813</v>
      </c>
    </row>
    <row r="71" spans="1:17" ht="21" x14ac:dyDescent="0.25">
      <c r="A71" s="2" t="s">
        <v>55</v>
      </c>
      <c r="C71" s="1">
        <v>11530258</v>
      </c>
      <c r="E71" s="1">
        <v>162921678464</v>
      </c>
      <c r="G71" s="1">
        <v>114411291056</v>
      </c>
      <c r="I71" s="1">
        <f t="shared" si="0"/>
        <v>48510387408</v>
      </c>
      <c r="K71" s="1">
        <v>11530258</v>
      </c>
      <c r="M71" s="1">
        <v>162921678464</v>
      </c>
      <c r="O71" s="1">
        <v>153831280621</v>
      </c>
      <c r="Q71" s="1">
        <f t="shared" si="1"/>
        <v>9090397843</v>
      </c>
    </row>
    <row r="72" spans="1:17" ht="21" x14ac:dyDescent="0.25">
      <c r="A72" s="2" t="s">
        <v>20</v>
      </c>
      <c r="C72" s="1">
        <v>112959380</v>
      </c>
      <c r="E72" s="1">
        <v>71959342963</v>
      </c>
      <c r="G72" s="1">
        <v>43648094390</v>
      </c>
      <c r="I72" s="1">
        <f t="shared" si="0"/>
        <v>28311248573</v>
      </c>
      <c r="K72" s="1">
        <v>112959380</v>
      </c>
      <c r="M72" s="1">
        <v>71959342963</v>
      </c>
      <c r="O72" s="1">
        <v>56043469805</v>
      </c>
      <c r="Q72" s="1">
        <f t="shared" si="1"/>
        <v>15915873158</v>
      </c>
    </row>
    <row r="73" spans="1:17" ht="21" x14ac:dyDescent="0.25">
      <c r="A73" s="2" t="s">
        <v>85</v>
      </c>
      <c r="C73" s="1">
        <v>52321594</v>
      </c>
      <c r="E73" s="1">
        <v>106274402116</v>
      </c>
      <c r="G73" s="1">
        <v>88830240362</v>
      </c>
      <c r="I73" s="1">
        <f t="shared" ref="I73:I86" si="2">E73-G73</f>
        <v>17444161754</v>
      </c>
      <c r="K73" s="1">
        <v>52321594</v>
      </c>
      <c r="M73" s="1">
        <v>106274402116</v>
      </c>
      <c r="O73" s="1">
        <v>117262842497</v>
      </c>
      <c r="Q73" s="1">
        <f t="shared" ref="Q73:Q86" si="3">M73-O73</f>
        <v>-10988440381</v>
      </c>
    </row>
    <row r="74" spans="1:17" ht="21" x14ac:dyDescent="0.25">
      <c r="A74" s="2" t="s">
        <v>34</v>
      </c>
      <c r="C74" s="1">
        <v>3366086</v>
      </c>
      <c r="E74" s="1">
        <v>229963554786</v>
      </c>
      <c r="G74" s="1">
        <v>152133333237</v>
      </c>
      <c r="I74" s="1">
        <f t="shared" si="2"/>
        <v>77830221549</v>
      </c>
      <c r="K74" s="1">
        <v>3366086</v>
      </c>
      <c r="M74" s="1">
        <v>229963554786</v>
      </c>
      <c r="O74" s="1">
        <v>230163958755</v>
      </c>
      <c r="Q74" s="1">
        <f t="shared" si="3"/>
        <v>-200403969</v>
      </c>
    </row>
    <row r="75" spans="1:17" ht="21" x14ac:dyDescent="0.25">
      <c r="A75" s="2" t="s">
        <v>84</v>
      </c>
      <c r="C75" s="1">
        <v>1414361</v>
      </c>
      <c r="E75" s="1">
        <v>37471527318</v>
      </c>
      <c r="G75" s="1">
        <v>24307372777</v>
      </c>
      <c r="I75" s="1">
        <f t="shared" si="2"/>
        <v>13164154541</v>
      </c>
      <c r="K75" s="1">
        <v>1414361</v>
      </c>
      <c r="M75" s="1">
        <v>37471527318</v>
      </c>
      <c r="O75" s="1">
        <v>26244103403</v>
      </c>
      <c r="Q75" s="1">
        <f t="shared" si="3"/>
        <v>11227423915</v>
      </c>
    </row>
    <row r="76" spans="1:17" ht="21" x14ac:dyDescent="0.25">
      <c r="A76" s="2" t="s">
        <v>93</v>
      </c>
      <c r="C76" s="1">
        <v>6000000</v>
      </c>
      <c r="E76" s="1">
        <v>60369706800</v>
      </c>
      <c r="G76" s="1">
        <v>40429417730</v>
      </c>
      <c r="I76" s="1">
        <f t="shared" si="2"/>
        <v>19940289070</v>
      </c>
      <c r="K76" s="1">
        <v>6000000</v>
      </c>
      <c r="M76" s="1">
        <v>60369706800</v>
      </c>
      <c r="O76" s="1">
        <v>40429417730</v>
      </c>
      <c r="Q76" s="1">
        <f t="shared" si="3"/>
        <v>19940289070</v>
      </c>
    </row>
    <row r="77" spans="1:17" ht="21" x14ac:dyDescent="0.25">
      <c r="A77" s="2" t="s">
        <v>28</v>
      </c>
      <c r="C77" s="1">
        <v>69289354</v>
      </c>
      <c r="E77" s="1">
        <v>356144410980</v>
      </c>
      <c r="G77" s="1">
        <v>218955677913</v>
      </c>
      <c r="I77" s="1">
        <f t="shared" si="2"/>
        <v>137188733067</v>
      </c>
      <c r="K77" s="1">
        <v>69289354</v>
      </c>
      <c r="M77" s="1">
        <v>356144410980</v>
      </c>
      <c r="O77" s="1">
        <v>276288007988</v>
      </c>
      <c r="Q77" s="1">
        <f t="shared" si="3"/>
        <v>79856402992</v>
      </c>
    </row>
    <row r="78" spans="1:17" ht="21" x14ac:dyDescent="0.25">
      <c r="A78" s="2" t="s">
        <v>90</v>
      </c>
      <c r="C78" s="1">
        <v>14281023</v>
      </c>
      <c r="E78" s="1">
        <v>27661071111</v>
      </c>
      <c r="G78" s="1">
        <v>18110066024</v>
      </c>
      <c r="I78" s="1">
        <f t="shared" si="2"/>
        <v>9551005087</v>
      </c>
      <c r="K78" s="1">
        <v>14281023</v>
      </c>
      <c r="M78" s="1">
        <v>27661071111</v>
      </c>
      <c r="O78" s="1">
        <v>22828886045</v>
      </c>
      <c r="Q78" s="1">
        <f t="shared" si="3"/>
        <v>4832185066</v>
      </c>
    </row>
    <row r="79" spans="1:17" ht="21" x14ac:dyDescent="0.25">
      <c r="A79" s="2" t="s">
        <v>52</v>
      </c>
      <c r="C79" s="1">
        <v>204716570</v>
      </c>
      <c r="E79" s="1">
        <v>115786443220</v>
      </c>
      <c r="G79" s="1">
        <v>104867506212</v>
      </c>
      <c r="I79" s="1">
        <f t="shared" si="2"/>
        <v>10918937008</v>
      </c>
      <c r="K79" s="1">
        <v>204716570</v>
      </c>
      <c r="M79" s="1">
        <v>115786443220</v>
      </c>
      <c r="O79" s="1">
        <v>115148110659</v>
      </c>
      <c r="Q79" s="1">
        <f t="shared" si="3"/>
        <v>638332561</v>
      </c>
    </row>
    <row r="80" spans="1:17" ht="21" x14ac:dyDescent="0.25">
      <c r="A80" s="2" t="s">
        <v>51</v>
      </c>
      <c r="C80" s="1">
        <v>562500</v>
      </c>
      <c r="E80" s="1">
        <v>4950807131</v>
      </c>
      <c r="G80" s="1">
        <v>4537774743</v>
      </c>
      <c r="I80" s="1">
        <f t="shared" si="2"/>
        <v>413032388</v>
      </c>
      <c r="K80" s="1">
        <v>562500</v>
      </c>
      <c r="M80" s="1">
        <v>4950807131</v>
      </c>
      <c r="O80" s="1">
        <v>5497795968</v>
      </c>
      <c r="Q80" s="1">
        <f t="shared" si="3"/>
        <v>-546988837</v>
      </c>
    </row>
    <row r="81" spans="1:17" ht="21" x14ac:dyDescent="0.25">
      <c r="A81" s="2" t="s">
        <v>26</v>
      </c>
      <c r="C81" s="1">
        <v>42882613</v>
      </c>
      <c r="E81" s="1">
        <v>493167601353</v>
      </c>
      <c r="G81" s="1">
        <v>296003088698</v>
      </c>
      <c r="I81" s="1">
        <f t="shared" si="2"/>
        <v>197164512655</v>
      </c>
      <c r="K81" s="1">
        <v>42882613</v>
      </c>
      <c r="M81" s="1">
        <v>493167601353</v>
      </c>
      <c r="O81" s="1">
        <v>386637816266</v>
      </c>
      <c r="Q81" s="1">
        <f t="shared" si="3"/>
        <v>106529785087</v>
      </c>
    </row>
    <row r="82" spans="1:17" ht="21" x14ac:dyDescent="0.25">
      <c r="A82" s="2" t="s">
        <v>62</v>
      </c>
      <c r="C82" s="1">
        <v>22507</v>
      </c>
      <c r="E82" s="1">
        <v>471287668308</v>
      </c>
      <c r="G82" s="1">
        <v>562492751621</v>
      </c>
      <c r="I82" s="1">
        <f t="shared" si="2"/>
        <v>-91205083313</v>
      </c>
      <c r="K82" s="1">
        <v>22507</v>
      </c>
      <c r="M82" s="1">
        <v>471287668308</v>
      </c>
      <c r="O82" s="1">
        <v>539995535708</v>
      </c>
      <c r="Q82" s="1">
        <f t="shared" si="3"/>
        <v>-68707867400</v>
      </c>
    </row>
    <row r="83" spans="1:17" ht="21" x14ac:dyDescent="0.25">
      <c r="A83" s="2" t="s">
        <v>79</v>
      </c>
      <c r="C83" s="1">
        <v>7244672</v>
      </c>
      <c r="E83" s="1">
        <v>106536099558</v>
      </c>
      <c r="G83" s="1">
        <v>59795806803</v>
      </c>
      <c r="I83" s="1">
        <f t="shared" si="2"/>
        <v>46740292755</v>
      </c>
      <c r="K83" s="1">
        <v>7244672</v>
      </c>
      <c r="M83" s="1">
        <v>106536099558</v>
      </c>
      <c r="O83" s="1">
        <v>83688321316</v>
      </c>
      <c r="Q83" s="1">
        <f t="shared" si="3"/>
        <v>22847778242</v>
      </c>
    </row>
    <row r="84" spans="1:17" ht="21" x14ac:dyDescent="0.25">
      <c r="A84" s="2" t="s">
        <v>17</v>
      </c>
      <c r="C84" s="1">
        <v>4744641</v>
      </c>
      <c r="E84" s="1">
        <v>11416814943</v>
      </c>
      <c r="G84" s="1">
        <v>9849062623</v>
      </c>
      <c r="I84" s="1">
        <f t="shared" si="2"/>
        <v>1567752320</v>
      </c>
      <c r="K84" s="1">
        <v>4744641</v>
      </c>
      <c r="M84" s="1">
        <v>11416814943</v>
      </c>
      <c r="O84" s="1">
        <v>11845239751</v>
      </c>
      <c r="Q84" s="1">
        <f t="shared" si="3"/>
        <v>-428424808</v>
      </c>
    </row>
    <row r="85" spans="1:17" ht="21" x14ac:dyDescent="0.25">
      <c r="A85" s="2" t="s">
        <v>63</v>
      </c>
      <c r="C85" s="1">
        <v>705600</v>
      </c>
      <c r="E85" s="1">
        <v>2365792360</v>
      </c>
      <c r="G85" s="1">
        <v>1921899979</v>
      </c>
      <c r="I85" s="1">
        <f t="shared" si="2"/>
        <v>443892381</v>
      </c>
      <c r="K85" s="1">
        <v>705600</v>
      </c>
      <c r="M85" s="1">
        <v>2365792360</v>
      </c>
      <c r="O85" s="1">
        <v>2227163507</v>
      </c>
      <c r="Q85" s="1">
        <f t="shared" si="3"/>
        <v>138628853</v>
      </c>
    </row>
    <row r="86" spans="1:17" ht="21" x14ac:dyDescent="0.25">
      <c r="A86" s="2" t="s">
        <v>65</v>
      </c>
      <c r="C86" s="1">
        <v>31026735</v>
      </c>
      <c r="E86" s="1">
        <v>29432274811</v>
      </c>
      <c r="G86" s="1">
        <v>26476732571</v>
      </c>
      <c r="I86" s="1">
        <f t="shared" si="2"/>
        <v>2955542240</v>
      </c>
      <c r="K86" s="1">
        <v>31026735</v>
      </c>
      <c r="M86" s="1">
        <v>29432274811</v>
      </c>
      <c r="O86" s="1">
        <v>34635260630</v>
      </c>
      <c r="Q86" s="1">
        <f t="shared" si="3"/>
        <v>-5202985819</v>
      </c>
    </row>
    <row r="87" spans="1:17" s="3" customFormat="1" ht="26.25" x14ac:dyDescent="0.25">
      <c r="A87" s="3" t="s">
        <v>95</v>
      </c>
      <c r="C87" s="3" t="s">
        <v>95</v>
      </c>
      <c r="E87" s="4">
        <f>SUM(E8:E86)</f>
        <v>13485243195475</v>
      </c>
      <c r="G87" s="4">
        <f>SUM(G8:G86)</f>
        <v>9361993950748</v>
      </c>
      <c r="I87" s="4">
        <f>SUM(I8:I86)</f>
        <v>4123249244727</v>
      </c>
      <c r="K87" s="3" t="s">
        <v>95</v>
      </c>
      <c r="M87" s="4">
        <f>SUM(M8:M86)</f>
        <v>13485243195475</v>
      </c>
      <c r="O87" s="4">
        <f>SUM(O8:O86)</f>
        <v>12603339876807</v>
      </c>
      <c r="Q87" s="4">
        <f>SUM(Q8:Q86)</f>
        <v>881903318668</v>
      </c>
    </row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12"/>
  <sheetViews>
    <sheetView rightToLeft="1" workbookViewId="0">
      <selection activeCell="G11" sqref="G11"/>
    </sheetView>
  </sheetViews>
  <sheetFormatPr defaultRowHeight="18.75" x14ac:dyDescent="0.25"/>
  <cols>
    <col min="1" max="1" width="19.42578125" style="1" customWidth="1"/>
    <col min="2" max="2" width="1" style="1" customWidth="1"/>
    <col min="3" max="3" width="19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7" style="1" customWidth="1"/>
    <col min="10" max="10" width="1" style="1" customWidth="1"/>
    <col min="11" max="11" width="28" style="1" customWidth="1"/>
    <col min="12" max="12" width="1" style="1" customWidth="1"/>
    <col min="13" max="13" width="18.855468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2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25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  <c r="L3" s="15" t="s">
        <v>1</v>
      </c>
      <c r="M3" s="15" t="s">
        <v>1</v>
      </c>
    </row>
    <row r="4" spans="1:2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5" spans="1:25" ht="26.25" customHeight="1" x14ac:dyDescent="0.25">
      <c r="A5" s="16" t="s">
        <v>160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6.25" customHeight="1" x14ac:dyDescent="0.25">
      <c r="A6" s="16" t="s">
        <v>161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26.25" x14ac:dyDescent="0.25">
      <c r="A7" s="14" t="s">
        <v>3</v>
      </c>
      <c r="C7" s="14" t="s">
        <v>6</v>
      </c>
      <c r="D7" s="14" t="s">
        <v>6</v>
      </c>
      <c r="E7" s="14" t="s">
        <v>6</v>
      </c>
      <c r="F7" s="14" t="s">
        <v>6</v>
      </c>
      <c r="G7" s="14" t="s">
        <v>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</row>
    <row r="8" spans="1:25" ht="26.25" x14ac:dyDescent="0.25">
      <c r="A8" s="14" t="s">
        <v>3</v>
      </c>
      <c r="C8" s="14" t="s">
        <v>7</v>
      </c>
      <c r="E8" s="14" t="s">
        <v>96</v>
      </c>
      <c r="G8" s="14" t="s">
        <v>97</v>
      </c>
      <c r="I8" s="14" t="s">
        <v>98</v>
      </c>
      <c r="K8" s="14" t="s">
        <v>99</v>
      </c>
      <c r="M8" s="14" t="s">
        <v>100</v>
      </c>
    </row>
    <row r="9" spans="1:25" ht="21" x14ac:dyDescent="0.25">
      <c r="A9" s="2" t="s">
        <v>71</v>
      </c>
      <c r="C9" s="1">
        <v>217605410</v>
      </c>
      <c r="E9" s="1">
        <v>2610</v>
      </c>
      <c r="G9" s="1">
        <v>2349</v>
      </c>
      <c r="I9" s="5">
        <f>(G9-E9)/E9</f>
        <v>-0.1</v>
      </c>
      <c r="K9" s="1">
        <v>511155108090</v>
      </c>
      <c r="M9" s="1" t="s">
        <v>155</v>
      </c>
      <c r="O9" s="5"/>
    </row>
    <row r="10" spans="1:25" ht="21" x14ac:dyDescent="0.25">
      <c r="A10" s="2" t="s">
        <v>68</v>
      </c>
      <c r="C10" s="1">
        <v>45407658</v>
      </c>
      <c r="E10" s="1">
        <v>2000</v>
      </c>
      <c r="G10" s="1">
        <v>1800</v>
      </c>
      <c r="I10" s="5">
        <f t="shared" ref="I10:I12" si="0">(G10-E10)/E10</f>
        <v>-0.1</v>
      </c>
      <c r="K10" s="1">
        <v>81733784400</v>
      </c>
      <c r="M10" s="1" t="s">
        <v>155</v>
      </c>
      <c r="O10" s="5"/>
    </row>
    <row r="11" spans="1:25" ht="21" x14ac:dyDescent="0.25">
      <c r="A11" s="2" t="s">
        <v>80</v>
      </c>
      <c r="C11" s="1">
        <v>5726052</v>
      </c>
      <c r="E11" s="1">
        <v>14860</v>
      </c>
      <c r="G11" s="1">
        <v>13374</v>
      </c>
      <c r="I11" s="5">
        <f t="shared" si="0"/>
        <v>-0.1</v>
      </c>
      <c r="K11" s="1">
        <v>76580219448</v>
      </c>
      <c r="M11" s="1" t="s">
        <v>155</v>
      </c>
      <c r="O11" s="5"/>
    </row>
    <row r="12" spans="1:25" ht="21" x14ac:dyDescent="0.25">
      <c r="A12" s="2" t="s">
        <v>66</v>
      </c>
      <c r="C12" s="1">
        <v>3324243</v>
      </c>
      <c r="E12" s="1">
        <v>12780</v>
      </c>
      <c r="G12" s="1">
        <v>11502</v>
      </c>
      <c r="I12" s="5">
        <f t="shared" si="0"/>
        <v>-0.1</v>
      </c>
      <c r="K12" s="1">
        <v>38235442986</v>
      </c>
      <c r="M12" s="1" t="s">
        <v>155</v>
      </c>
      <c r="O12" s="5"/>
    </row>
  </sheetData>
  <mergeCells count="13">
    <mergeCell ref="K8"/>
    <mergeCell ref="M8"/>
    <mergeCell ref="C7:M7"/>
    <mergeCell ref="A2:M2"/>
    <mergeCell ref="A3:M3"/>
    <mergeCell ref="A4:M4"/>
    <mergeCell ref="A5:Y5"/>
    <mergeCell ref="A6:Y6"/>
    <mergeCell ref="A7:A8"/>
    <mergeCell ref="C8"/>
    <mergeCell ref="E8"/>
    <mergeCell ref="G8"/>
    <mergeCell ref="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workbookViewId="0">
      <selection activeCell="K14" sqref="K14"/>
    </sheetView>
  </sheetViews>
  <sheetFormatPr defaultRowHeight="18.75" x14ac:dyDescent="0.25"/>
  <cols>
    <col min="1" max="1" width="21.5703125" style="1" customWidth="1"/>
    <col min="2" max="2" width="1" style="1" customWidth="1"/>
    <col min="3" max="3" width="22" style="1" customWidth="1"/>
    <col min="4" max="4" width="1" style="1" customWidth="1"/>
    <col min="5" max="5" width="24.28515625" style="1" bestFit="1" customWidth="1"/>
    <col min="6" max="6" width="1" style="1" customWidth="1"/>
    <col min="7" max="7" width="23" style="1" customWidth="1"/>
    <col min="8" max="8" width="1" style="1" customWidth="1"/>
    <col min="9" max="9" width="23.140625" style="1" bestFit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</row>
    <row r="3" spans="1:11" ht="26.25" x14ac:dyDescent="0.25">
      <c r="A3" s="15" t="s">
        <v>1</v>
      </c>
      <c r="B3" s="15" t="s">
        <v>1</v>
      </c>
      <c r="C3" s="15" t="s">
        <v>1</v>
      </c>
      <c r="D3" s="15" t="s">
        <v>1</v>
      </c>
      <c r="E3" s="15" t="s">
        <v>1</v>
      </c>
      <c r="F3" s="15" t="s">
        <v>1</v>
      </c>
      <c r="G3" s="15" t="s">
        <v>1</v>
      </c>
      <c r="H3" s="15" t="s">
        <v>1</v>
      </c>
      <c r="I3" s="15" t="s">
        <v>1</v>
      </c>
      <c r="J3" s="15" t="s">
        <v>1</v>
      </c>
      <c r="K3" s="15" t="s">
        <v>1</v>
      </c>
    </row>
    <row r="4" spans="1:1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</row>
    <row r="5" spans="1:11" ht="28.5" x14ac:dyDescent="0.25">
      <c r="A5" s="16" t="s">
        <v>162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27" thickBot="1" x14ac:dyDescent="0.3">
      <c r="A6" s="14" t="s">
        <v>102</v>
      </c>
      <c r="C6" s="14" t="s">
        <v>154</v>
      </c>
      <c r="E6" s="14" t="s">
        <v>5</v>
      </c>
      <c r="F6" s="14" t="s">
        <v>5</v>
      </c>
      <c r="G6" s="14" t="s">
        <v>5</v>
      </c>
      <c r="I6" s="14" t="s">
        <v>6</v>
      </c>
      <c r="J6" s="14" t="s">
        <v>6</v>
      </c>
      <c r="K6" s="14" t="s">
        <v>6</v>
      </c>
    </row>
    <row r="7" spans="1:11" ht="27" thickBot="1" x14ac:dyDescent="0.3">
      <c r="A7" s="14" t="s">
        <v>102</v>
      </c>
      <c r="C7" s="14" t="s">
        <v>103</v>
      </c>
      <c r="E7" s="14" t="s">
        <v>104</v>
      </c>
      <c r="G7" s="14" t="s">
        <v>105</v>
      </c>
      <c r="I7" s="14" t="s">
        <v>103</v>
      </c>
      <c r="K7" s="14" t="s">
        <v>101</v>
      </c>
    </row>
    <row r="8" spans="1:11" ht="21" x14ac:dyDescent="0.25">
      <c r="A8" s="2" t="s">
        <v>106</v>
      </c>
      <c r="C8" s="1">
        <v>1195264383</v>
      </c>
      <c r="E8" s="1">
        <v>26427</v>
      </c>
      <c r="G8" s="1">
        <v>1185262000</v>
      </c>
      <c r="I8" s="1">
        <f>C8+E8-G8</f>
        <v>10028810</v>
      </c>
      <c r="K8" s="5">
        <v>7.1706844811615033E-7</v>
      </c>
    </row>
    <row r="9" spans="1:11" ht="21" x14ac:dyDescent="0.25">
      <c r="A9" s="2" t="s">
        <v>107</v>
      </c>
      <c r="C9" s="1">
        <v>24248515801</v>
      </c>
      <c r="E9" s="1">
        <v>1725592004632</v>
      </c>
      <c r="G9" s="1">
        <v>1420133000000</v>
      </c>
      <c r="I9" s="1">
        <f t="shared" ref="I9:I10" si="0">C9+E9-G9</f>
        <v>329707520433</v>
      </c>
      <c r="K9" s="5">
        <v>2.357436824599481E-2</v>
      </c>
    </row>
    <row r="10" spans="1:11" ht="21.75" thickBot="1" x14ac:dyDescent="0.3">
      <c r="A10" s="2" t="s">
        <v>108</v>
      </c>
      <c r="C10" s="1">
        <v>4909213</v>
      </c>
      <c r="E10" s="1">
        <v>20759</v>
      </c>
      <c r="G10" s="1">
        <v>0</v>
      </c>
      <c r="I10" s="1">
        <f t="shared" si="0"/>
        <v>4929972</v>
      </c>
      <c r="K10" s="5">
        <v>3.5249719271738856E-7</v>
      </c>
    </row>
    <row r="11" spans="1:11" s="3" customFormat="1" ht="27" thickBot="1" x14ac:dyDescent="0.3">
      <c r="A11" s="3" t="s">
        <v>95</v>
      </c>
      <c r="C11" s="4">
        <f>SUM(C8:C10)</f>
        <v>25448689397</v>
      </c>
      <c r="E11" s="4">
        <f>SUM(E8:E10)</f>
        <v>1725592051818</v>
      </c>
      <c r="G11" s="4">
        <f>SUM(G8:G10)</f>
        <v>1421318262000</v>
      </c>
      <c r="I11" s="4">
        <f>SUM(I8:I10)</f>
        <v>329722479215</v>
      </c>
      <c r="K11" s="6">
        <f>SUM(K8:K10)</f>
        <v>2.3575437811635642E-2</v>
      </c>
    </row>
    <row r="12" spans="1:11" ht="19.5" thickTop="1" x14ac:dyDescent="0.25"/>
    <row r="14" spans="1:11" x14ac:dyDescent="0.25">
      <c r="I14" s="5"/>
    </row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tabSelected="1" workbookViewId="0">
      <selection activeCell="E16" sqref="E16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</row>
    <row r="3" spans="1:9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</row>
    <row r="4" spans="1:9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</row>
    <row r="5" spans="1:9" ht="28.5" x14ac:dyDescent="0.25">
      <c r="A5" s="16" t="s">
        <v>163</v>
      </c>
      <c r="B5" s="16"/>
      <c r="C5" s="16"/>
      <c r="D5" s="16"/>
      <c r="E5" s="16"/>
      <c r="F5" s="16"/>
      <c r="G5" s="16"/>
      <c r="H5" s="9"/>
      <c r="I5" s="9"/>
    </row>
    <row r="6" spans="1:9" ht="27" thickBot="1" x14ac:dyDescent="0.3">
      <c r="A6" s="14" t="s">
        <v>113</v>
      </c>
      <c r="C6" s="14" t="s">
        <v>103</v>
      </c>
      <c r="E6" s="14" t="s">
        <v>145</v>
      </c>
      <c r="G6" s="14" t="s">
        <v>13</v>
      </c>
    </row>
    <row r="7" spans="1:9" ht="21" x14ac:dyDescent="0.25">
      <c r="A7" s="2" t="s">
        <v>152</v>
      </c>
      <c r="C7" s="1">
        <f>'سرمایه‌گذاری در سهام'!I92</f>
        <v>4290027710283</v>
      </c>
      <c r="E7" s="5">
        <f>C7/$C$9</f>
        <v>0.99832219360021346</v>
      </c>
      <c r="G7" s="5">
        <v>0.30674063149944136</v>
      </c>
    </row>
    <row r="8" spans="1:9" ht="21" x14ac:dyDescent="0.25">
      <c r="A8" s="2" t="s">
        <v>153</v>
      </c>
      <c r="C8" s="1">
        <f>'درآمد سپرده بانکی'!C12</f>
        <v>7209932819</v>
      </c>
      <c r="E8" s="5">
        <f>C8/$C$9</f>
        <v>1.6778063997865021E-3</v>
      </c>
      <c r="G8" s="5">
        <v>5.1551633120400437E-4</v>
      </c>
    </row>
    <row r="9" spans="1:9" s="3" customFormat="1" ht="27" thickBot="1" x14ac:dyDescent="0.3">
      <c r="A9" s="3" t="s">
        <v>95</v>
      </c>
      <c r="C9" s="4">
        <f>SUM(C7:C8)</f>
        <v>4297237643102</v>
      </c>
      <c r="E9" s="6">
        <f>SUM(E7:E8)</f>
        <v>1</v>
      </c>
      <c r="G9" s="6">
        <f>SUM(G7:G8)</f>
        <v>0.30725614783064537</v>
      </c>
    </row>
    <row r="10" spans="1:9" ht="19.5" thickTop="1" x14ac:dyDescent="0.25"/>
    <row r="12" spans="1:9" x14ac:dyDescent="0.25">
      <c r="G12" s="5"/>
    </row>
  </sheetData>
  <mergeCells count="8">
    <mergeCell ref="A6"/>
    <mergeCell ref="C6"/>
    <mergeCell ref="E6"/>
    <mergeCell ref="G6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2"/>
  <sheetViews>
    <sheetView rightToLeft="1" topLeftCell="A52" workbookViewId="0">
      <selection activeCell="L57" sqref="K57:L57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22" style="1" customWidth="1"/>
    <col min="4" max="4" width="1" style="1" customWidth="1"/>
    <col min="5" max="5" width="25.140625" style="1" bestFit="1" customWidth="1"/>
    <col min="6" max="6" width="1" style="1" customWidth="1"/>
    <col min="7" max="7" width="22" style="1" customWidth="1"/>
    <col min="8" max="8" width="1" style="1" customWidth="1"/>
    <col min="9" max="9" width="24.5703125" style="1" bestFit="1" customWidth="1"/>
    <col min="10" max="10" width="1" style="1" customWidth="1"/>
    <col min="11" max="11" width="23" style="1" customWidth="1"/>
    <col min="12" max="12" width="1" style="1" customWidth="1"/>
    <col min="13" max="13" width="23.28515625" style="1" bestFit="1" customWidth="1"/>
    <col min="14" max="14" width="1" style="1" customWidth="1"/>
    <col min="15" max="15" width="23" style="1" customWidth="1"/>
    <col min="16" max="16" width="1" style="1" customWidth="1"/>
    <col min="17" max="17" width="23" style="1" bestFit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  <c r="T2" s="15" t="s">
        <v>0</v>
      </c>
      <c r="U2" s="15" t="s">
        <v>0</v>
      </c>
    </row>
    <row r="3" spans="1:21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  <c r="R3" s="15" t="s">
        <v>109</v>
      </c>
      <c r="S3" s="15" t="s">
        <v>109</v>
      </c>
      <c r="T3" s="15" t="s">
        <v>109</v>
      </c>
      <c r="U3" s="15" t="s">
        <v>109</v>
      </c>
    </row>
    <row r="4" spans="1:21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  <c r="T4" s="15" t="s">
        <v>2</v>
      </c>
      <c r="U4" s="15" t="s">
        <v>2</v>
      </c>
    </row>
    <row r="5" spans="1:21" s="10" customFormat="1" ht="28.5" x14ac:dyDescent="0.55000000000000004">
      <c r="A5" s="16" t="s">
        <v>164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6.25" x14ac:dyDescent="0.25">
      <c r="A6" s="14" t="s">
        <v>3</v>
      </c>
      <c r="C6" s="14" t="s">
        <v>156</v>
      </c>
      <c r="D6" s="14" t="s">
        <v>111</v>
      </c>
      <c r="E6" s="14" t="s">
        <v>111</v>
      </c>
      <c r="F6" s="14" t="s">
        <v>111</v>
      </c>
      <c r="G6" s="14" t="s">
        <v>111</v>
      </c>
      <c r="H6" s="14" t="s">
        <v>111</v>
      </c>
      <c r="I6" s="14" t="s">
        <v>111</v>
      </c>
      <c r="J6" s="14" t="s">
        <v>111</v>
      </c>
      <c r="K6" s="14" t="s">
        <v>111</v>
      </c>
      <c r="M6" s="14" t="s">
        <v>157</v>
      </c>
      <c r="N6" s="14" t="s">
        <v>112</v>
      </c>
      <c r="O6" s="14" t="s">
        <v>112</v>
      </c>
      <c r="P6" s="14" t="s">
        <v>112</v>
      </c>
      <c r="Q6" s="14" t="s">
        <v>112</v>
      </c>
      <c r="R6" s="14" t="s">
        <v>112</v>
      </c>
      <c r="S6" s="14" t="s">
        <v>112</v>
      </c>
      <c r="T6" s="14" t="s">
        <v>112</v>
      </c>
      <c r="U6" s="14" t="s">
        <v>112</v>
      </c>
    </row>
    <row r="7" spans="1:21" ht="26.25" x14ac:dyDescent="0.25">
      <c r="A7" s="14" t="s">
        <v>3</v>
      </c>
      <c r="C7" s="14" t="s">
        <v>142</v>
      </c>
      <c r="E7" s="14" t="s">
        <v>143</v>
      </c>
      <c r="G7" s="14" t="s">
        <v>144</v>
      </c>
      <c r="I7" s="14" t="s">
        <v>103</v>
      </c>
      <c r="K7" s="14" t="s">
        <v>145</v>
      </c>
      <c r="M7" s="14" t="s">
        <v>142</v>
      </c>
      <c r="O7" s="14" t="s">
        <v>143</v>
      </c>
      <c r="Q7" s="14" t="s">
        <v>144</v>
      </c>
      <c r="S7" s="14" t="s">
        <v>103</v>
      </c>
      <c r="U7" s="14" t="s">
        <v>145</v>
      </c>
    </row>
    <row r="8" spans="1:21" ht="21" x14ac:dyDescent="0.25">
      <c r="A8" s="2" t="s">
        <v>60</v>
      </c>
      <c r="C8" s="1">
        <v>0</v>
      </c>
      <c r="E8" s="1">
        <v>18582319447</v>
      </c>
      <c r="G8" s="1">
        <v>13168351059</v>
      </c>
      <c r="I8" s="1">
        <f>C8+E8+G8</f>
        <v>31750670506</v>
      </c>
      <c r="K8" s="5">
        <f>I8/$I$92</f>
        <v>7.4010408906905415E-3</v>
      </c>
      <c r="M8" s="1">
        <v>0</v>
      </c>
      <c r="O8" s="1">
        <v>13168350805</v>
      </c>
      <c r="Q8" s="1">
        <v>13168351059</v>
      </c>
      <c r="S8" s="1">
        <f>M8+O8+Q8</f>
        <v>26336701864</v>
      </c>
      <c r="U8" s="5">
        <f>S8/$S$92</f>
        <v>2.28690753936685E-2</v>
      </c>
    </row>
    <row r="9" spans="1:21" ht="21" x14ac:dyDescent="0.25">
      <c r="A9" s="2" t="s">
        <v>79</v>
      </c>
      <c r="C9" s="1">
        <v>0</v>
      </c>
      <c r="E9" s="1">
        <v>46740292755</v>
      </c>
      <c r="G9" s="1">
        <v>37899129</v>
      </c>
      <c r="I9" s="1">
        <f t="shared" ref="I9:I72" si="0">C9+E9+G9</f>
        <v>46778191884</v>
      </c>
      <c r="K9" s="5">
        <f t="shared" ref="K9:K72" si="1">I9/$I$92</f>
        <v>1.0903937000657319E-2</v>
      </c>
      <c r="M9" s="1">
        <v>2117526858</v>
      </c>
      <c r="O9" s="1">
        <v>22847778242</v>
      </c>
      <c r="Q9" s="1">
        <v>37899129</v>
      </c>
      <c r="S9" s="1">
        <f t="shared" ref="S9:S72" si="2">M9+O9+Q9</f>
        <v>25003204229</v>
      </c>
      <c r="U9" s="5">
        <f t="shared" ref="U9:U72" si="3">S9/$S$92</f>
        <v>2.1711152958673752E-2</v>
      </c>
    </row>
    <row r="10" spans="1:21" ht="21" x14ac:dyDescent="0.25">
      <c r="A10" s="2" t="s">
        <v>42</v>
      </c>
      <c r="C10" s="1">
        <v>0</v>
      </c>
      <c r="E10" s="1">
        <v>0</v>
      </c>
      <c r="G10" s="1">
        <v>4395740501</v>
      </c>
      <c r="I10" s="1">
        <f t="shared" si="0"/>
        <v>4395740501</v>
      </c>
      <c r="K10" s="5">
        <f t="shared" si="1"/>
        <v>1.0246415169915129E-3</v>
      </c>
      <c r="M10" s="1">
        <v>0</v>
      </c>
      <c r="O10" s="1">
        <v>0</v>
      </c>
      <c r="Q10" s="1">
        <v>4395738731</v>
      </c>
      <c r="S10" s="1">
        <f t="shared" si="2"/>
        <v>4395738731</v>
      </c>
      <c r="U10" s="5">
        <f t="shared" si="3"/>
        <v>3.8169730199785847E-3</v>
      </c>
    </row>
    <row r="11" spans="1:21" ht="21" x14ac:dyDescent="0.25">
      <c r="A11" s="2" t="s">
        <v>19</v>
      </c>
      <c r="C11" s="1">
        <v>0</v>
      </c>
      <c r="E11" s="1">
        <v>39915437837</v>
      </c>
      <c r="G11" s="1">
        <v>22442114421</v>
      </c>
      <c r="I11" s="1">
        <f t="shared" si="0"/>
        <v>62357552258</v>
      </c>
      <c r="K11" s="5">
        <f t="shared" si="1"/>
        <v>1.4535466078349985E-2</v>
      </c>
      <c r="M11" s="1">
        <v>0</v>
      </c>
      <c r="O11" s="1">
        <v>35303238763</v>
      </c>
      <c r="Q11" s="1">
        <v>22442114421</v>
      </c>
      <c r="S11" s="1">
        <f t="shared" si="2"/>
        <v>57745353184</v>
      </c>
      <c r="U11" s="5">
        <f t="shared" si="3"/>
        <v>5.0142301128602372E-2</v>
      </c>
    </row>
    <row r="12" spans="1:21" ht="21" x14ac:dyDescent="0.25">
      <c r="A12" s="2" t="s">
        <v>15</v>
      </c>
      <c r="C12" s="1">
        <v>5260051522</v>
      </c>
      <c r="E12" s="1">
        <v>19227832409</v>
      </c>
      <c r="G12" s="1">
        <v>7500599847</v>
      </c>
      <c r="I12" s="1">
        <f t="shared" si="0"/>
        <v>31988483778</v>
      </c>
      <c r="K12" s="5">
        <f t="shared" si="1"/>
        <v>7.4564748617648949E-3</v>
      </c>
      <c r="M12" s="1">
        <v>5260051522</v>
      </c>
      <c r="O12" s="1">
        <v>20972157813</v>
      </c>
      <c r="Q12" s="1">
        <v>7500599847</v>
      </c>
      <c r="S12" s="1">
        <f t="shared" si="2"/>
        <v>33732809182</v>
      </c>
      <c r="U12" s="5">
        <f t="shared" si="3"/>
        <v>2.9291372944380726E-2</v>
      </c>
    </row>
    <row r="13" spans="1:21" ht="21" x14ac:dyDescent="0.25">
      <c r="A13" s="2" t="s">
        <v>31</v>
      </c>
      <c r="C13" s="1">
        <v>0</v>
      </c>
      <c r="E13" s="1">
        <v>135938555435</v>
      </c>
      <c r="G13" s="1">
        <v>-13301968120</v>
      </c>
      <c r="I13" s="1">
        <f t="shared" si="0"/>
        <v>122636587315</v>
      </c>
      <c r="K13" s="5">
        <f t="shared" si="1"/>
        <v>2.8586432442160154E-2</v>
      </c>
      <c r="M13" s="1">
        <v>0</v>
      </c>
      <c r="O13" s="1">
        <v>-82557332528</v>
      </c>
      <c r="Q13" s="1">
        <v>-13301983563</v>
      </c>
      <c r="S13" s="1">
        <f t="shared" si="2"/>
        <v>-95859316091</v>
      </c>
      <c r="U13" s="5">
        <f t="shared" si="3"/>
        <v>-8.3237982424334861E-2</v>
      </c>
    </row>
    <row r="14" spans="1:21" ht="21" x14ac:dyDescent="0.25">
      <c r="A14" s="2" t="s">
        <v>37</v>
      </c>
      <c r="C14" s="1">
        <v>0</v>
      </c>
      <c r="E14" s="1">
        <v>36444254681</v>
      </c>
      <c r="G14" s="1">
        <v>12886274164</v>
      </c>
      <c r="I14" s="1">
        <f t="shared" si="0"/>
        <v>49330528845</v>
      </c>
      <c r="K14" s="5">
        <f t="shared" si="1"/>
        <v>1.1498883498294657E-2</v>
      </c>
      <c r="M14" s="1">
        <v>0</v>
      </c>
      <c r="O14" s="1">
        <v>28383670717</v>
      </c>
      <c r="Q14" s="1">
        <v>12886274164</v>
      </c>
      <c r="S14" s="1">
        <f t="shared" si="2"/>
        <v>41269944881</v>
      </c>
      <c r="U14" s="5">
        <f t="shared" si="3"/>
        <v>3.5836130349572476E-2</v>
      </c>
    </row>
    <row r="15" spans="1:21" ht="21" x14ac:dyDescent="0.25">
      <c r="A15" s="2" t="s">
        <v>87</v>
      </c>
      <c r="C15" s="1">
        <v>0</v>
      </c>
      <c r="E15" s="1">
        <v>636274675898</v>
      </c>
      <c r="G15" s="1">
        <v>50596169861</v>
      </c>
      <c r="I15" s="1">
        <f t="shared" si="0"/>
        <v>686870845759</v>
      </c>
      <c r="K15" s="5">
        <f t="shared" si="1"/>
        <v>0.16010872007017624</v>
      </c>
      <c r="M15" s="1">
        <v>0</v>
      </c>
      <c r="O15" s="1">
        <v>495410175797</v>
      </c>
      <c r="Q15" s="1">
        <v>50596169861</v>
      </c>
      <c r="S15" s="1">
        <f t="shared" si="2"/>
        <v>546006345658</v>
      </c>
      <c r="U15" s="5">
        <f t="shared" si="3"/>
        <v>0.47411632438845402</v>
      </c>
    </row>
    <row r="16" spans="1:21" ht="21" x14ac:dyDescent="0.25">
      <c r="A16" s="2" t="s">
        <v>29</v>
      </c>
      <c r="C16" s="1">
        <v>0</v>
      </c>
      <c r="E16" s="1">
        <v>18194530955</v>
      </c>
      <c r="G16" s="1">
        <v>-39059</v>
      </c>
      <c r="I16" s="1">
        <f t="shared" si="0"/>
        <v>18194491896</v>
      </c>
      <c r="K16" s="5">
        <f t="shared" si="1"/>
        <v>4.2411129075899988E-3</v>
      </c>
      <c r="M16" s="1">
        <v>0</v>
      </c>
      <c r="O16" s="1">
        <v>-12318774134</v>
      </c>
      <c r="Q16" s="1">
        <v>-39059</v>
      </c>
      <c r="S16" s="1">
        <f t="shared" si="2"/>
        <v>-12318813193</v>
      </c>
      <c r="U16" s="5">
        <f t="shared" si="3"/>
        <v>-1.0696854493247006E-2</v>
      </c>
    </row>
    <row r="17" spans="1:21" ht="21" x14ac:dyDescent="0.25">
      <c r="A17" s="2" t="s">
        <v>57</v>
      </c>
      <c r="C17" s="1">
        <v>0</v>
      </c>
      <c r="E17" s="1">
        <v>141873072256</v>
      </c>
      <c r="G17" s="1">
        <v>-5164110917</v>
      </c>
      <c r="I17" s="1">
        <f t="shared" si="0"/>
        <v>136708961339</v>
      </c>
      <c r="K17" s="5">
        <f t="shared" si="1"/>
        <v>3.1866684919380564E-2</v>
      </c>
      <c r="M17" s="1">
        <v>54939522000</v>
      </c>
      <c r="O17" s="1">
        <v>-46711929195</v>
      </c>
      <c r="Q17" s="1">
        <v>-8526839134</v>
      </c>
      <c r="S17" s="1">
        <f t="shared" si="2"/>
        <v>-299246329</v>
      </c>
      <c r="U17" s="5">
        <f t="shared" si="3"/>
        <v>-2.5984600860497209E-4</v>
      </c>
    </row>
    <row r="18" spans="1:21" ht="21" x14ac:dyDescent="0.25">
      <c r="A18" s="2" t="s">
        <v>83</v>
      </c>
      <c r="C18" s="1">
        <v>0</v>
      </c>
      <c r="E18" s="1">
        <v>19381182986</v>
      </c>
      <c r="G18" s="1">
        <v>-733279360</v>
      </c>
      <c r="I18" s="1">
        <f t="shared" si="0"/>
        <v>18647903626</v>
      </c>
      <c r="K18" s="5">
        <f t="shared" si="1"/>
        <v>4.3468026048647263E-3</v>
      </c>
      <c r="M18" s="1">
        <v>1921351910</v>
      </c>
      <c r="O18" s="1">
        <v>3270073884</v>
      </c>
      <c r="Q18" s="1">
        <v>-733279360</v>
      </c>
      <c r="S18" s="1">
        <f t="shared" si="2"/>
        <v>4458146434</v>
      </c>
      <c r="U18" s="5">
        <f t="shared" si="3"/>
        <v>3.8711638018168958E-3</v>
      </c>
    </row>
    <row r="19" spans="1:21" ht="21" x14ac:dyDescent="0.25">
      <c r="A19" s="2" t="s">
        <v>56</v>
      </c>
      <c r="C19" s="1">
        <v>0</v>
      </c>
      <c r="E19" s="1">
        <v>13941060063</v>
      </c>
      <c r="G19" s="1">
        <v>0</v>
      </c>
      <c r="I19" s="1">
        <f t="shared" si="0"/>
        <v>13941060063</v>
      </c>
      <c r="K19" s="5">
        <f t="shared" si="1"/>
        <v>3.2496433600146491E-3</v>
      </c>
      <c r="M19" s="1">
        <v>0</v>
      </c>
      <c r="O19" s="1">
        <v>-39055725521</v>
      </c>
      <c r="Q19" s="1">
        <v>-2312981347</v>
      </c>
      <c r="S19" s="1">
        <f t="shared" si="2"/>
        <v>-41368706868</v>
      </c>
      <c r="U19" s="5">
        <f t="shared" si="3"/>
        <v>-3.5921888822231456E-2</v>
      </c>
    </row>
    <row r="20" spans="1:21" ht="21" x14ac:dyDescent="0.25">
      <c r="A20" s="2" t="s">
        <v>74</v>
      </c>
      <c r="C20" s="1">
        <v>0</v>
      </c>
      <c r="E20" s="1">
        <v>44452897666</v>
      </c>
      <c r="G20" s="1">
        <v>0</v>
      </c>
      <c r="I20" s="1">
        <f t="shared" si="0"/>
        <v>44452897666</v>
      </c>
      <c r="K20" s="5">
        <f t="shared" si="1"/>
        <v>1.036191387749045E-2</v>
      </c>
      <c r="M20" s="1">
        <v>0</v>
      </c>
      <c r="O20" s="1">
        <v>15447130657</v>
      </c>
      <c r="Q20" s="1">
        <v>-1013394568</v>
      </c>
      <c r="S20" s="1">
        <f t="shared" si="2"/>
        <v>14433736089</v>
      </c>
      <c r="U20" s="5">
        <f t="shared" si="3"/>
        <v>1.253331569519167E-2</v>
      </c>
    </row>
    <row r="21" spans="1:21" ht="21" x14ac:dyDescent="0.25">
      <c r="A21" s="2" t="s">
        <v>138</v>
      </c>
      <c r="C21" s="1">
        <v>0</v>
      </c>
      <c r="E21" s="1">
        <v>0</v>
      </c>
      <c r="G21" s="1">
        <v>0</v>
      </c>
      <c r="I21" s="1">
        <f t="shared" si="0"/>
        <v>0</v>
      </c>
      <c r="K21" s="5">
        <f t="shared" si="1"/>
        <v>0</v>
      </c>
      <c r="M21" s="1">
        <v>0</v>
      </c>
      <c r="O21" s="1">
        <v>0</v>
      </c>
      <c r="Q21" s="1">
        <v>-1811616644</v>
      </c>
      <c r="S21" s="1">
        <f t="shared" si="2"/>
        <v>-1811616644</v>
      </c>
      <c r="U21" s="5">
        <f t="shared" si="3"/>
        <v>-1.5730898208135902E-3</v>
      </c>
    </row>
    <row r="22" spans="1:21" ht="21" x14ac:dyDescent="0.25">
      <c r="A22" s="2" t="s">
        <v>27</v>
      </c>
      <c r="C22" s="1">
        <v>0</v>
      </c>
      <c r="E22" s="1">
        <v>29969078206</v>
      </c>
      <c r="G22" s="1">
        <v>0</v>
      </c>
      <c r="I22" s="1">
        <f t="shared" si="0"/>
        <v>29969078206</v>
      </c>
      <c r="K22" s="5">
        <f t="shared" si="1"/>
        <v>6.9857539927225855E-3</v>
      </c>
      <c r="M22" s="1">
        <v>0</v>
      </c>
      <c r="O22" s="1">
        <v>10384988644</v>
      </c>
      <c r="Q22" s="1">
        <v>-3670406673</v>
      </c>
      <c r="S22" s="1">
        <f t="shared" si="2"/>
        <v>6714581971</v>
      </c>
      <c r="U22" s="5">
        <f t="shared" si="3"/>
        <v>5.8305053580632446E-3</v>
      </c>
    </row>
    <row r="23" spans="1:21" ht="21" x14ac:dyDescent="0.25">
      <c r="A23" s="2" t="s">
        <v>64</v>
      </c>
      <c r="C23" s="1">
        <v>0</v>
      </c>
      <c r="E23" s="1">
        <v>440456118953</v>
      </c>
      <c r="G23" s="1">
        <v>0</v>
      </c>
      <c r="I23" s="1">
        <f t="shared" si="0"/>
        <v>440456118953</v>
      </c>
      <c r="K23" s="5">
        <f t="shared" si="1"/>
        <v>0.10266976082631048</v>
      </c>
      <c r="M23" s="1">
        <v>0</v>
      </c>
      <c r="O23" s="1">
        <v>-74425208088</v>
      </c>
      <c r="Q23" s="1">
        <v>4391825342</v>
      </c>
      <c r="S23" s="1">
        <f t="shared" si="2"/>
        <v>-70033382746</v>
      </c>
      <c r="U23" s="5">
        <f t="shared" si="3"/>
        <v>-6.0812425123024386E-2</v>
      </c>
    </row>
    <row r="24" spans="1:21" ht="21" x14ac:dyDescent="0.25">
      <c r="A24" s="2" t="s">
        <v>139</v>
      </c>
      <c r="C24" s="1">
        <v>0</v>
      </c>
      <c r="E24" s="1">
        <v>0</v>
      </c>
      <c r="G24" s="1">
        <v>0</v>
      </c>
      <c r="I24" s="1">
        <f t="shared" si="0"/>
        <v>0</v>
      </c>
      <c r="K24" s="5">
        <f t="shared" si="1"/>
        <v>0</v>
      </c>
      <c r="M24" s="1">
        <v>0</v>
      </c>
      <c r="O24" s="1">
        <v>0</v>
      </c>
      <c r="Q24" s="1">
        <v>50862632</v>
      </c>
      <c r="S24" s="1">
        <f t="shared" si="2"/>
        <v>50862632</v>
      </c>
      <c r="U24" s="5">
        <f t="shared" si="3"/>
        <v>4.4165794636510071E-5</v>
      </c>
    </row>
    <row r="25" spans="1:21" ht="21" x14ac:dyDescent="0.25">
      <c r="A25" s="2" t="s">
        <v>71</v>
      </c>
      <c r="C25" s="1">
        <v>0</v>
      </c>
      <c r="E25" s="1">
        <v>225423946269</v>
      </c>
      <c r="G25" s="1">
        <v>0</v>
      </c>
      <c r="I25" s="1">
        <f t="shared" si="0"/>
        <v>225423946269</v>
      </c>
      <c r="K25" s="5">
        <f t="shared" si="1"/>
        <v>5.2546035012470696E-2</v>
      </c>
      <c r="M25" s="1">
        <v>0</v>
      </c>
      <c r="O25" s="1">
        <v>-156969558016</v>
      </c>
      <c r="Q25" s="1">
        <v>-3051</v>
      </c>
      <c r="S25" s="1">
        <f t="shared" si="2"/>
        <v>-156969561067</v>
      </c>
      <c r="U25" s="5">
        <f t="shared" si="3"/>
        <v>-0.13630213627694787</v>
      </c>
    </row>
    <row r="26" spans="1:21" ht="21" x14ac:dyDescent="0.25">
      <c r="A26" s="2" t="s">
        <v>140</v>
      </c>
      <c r="C26" s="1">
        <v>0</v>
      </c>
      <c r="E26" s="1">
        <v>0</v>
      </c>
      <c r="G26" s="1">
        <v>0</v>
      </c>
      <c r="I26" s="1">
        <f t="shared" si="0"/>
        <v>0</v>
      </c>
      <c r="K26" s="5">
        <f t="shared" si="1"/>
        <v>0</v>
      </c>
      <c r="M26" s="1">
        <v>0</v>
      </c>
      <c r="O26" s="1">
        <v>0</v>
      </c>
      <c r="Q26" s="1">
        <v>6651763347</v>
      </c>
      <c r="S26" s="1">
        <f t="shared" si="2"/>
        <v>6651763347</v>
      </c>
      <c r="U26" s="5">
        <f t="shared" si="3"/>
        <v>5.7759577592104731E-3</v>
      </c>
    </row>
    <row r="27" spans="1:21" ht="21" x14ac:dyDescent="0.25">
      <c r="A27" s="2" t="s">
        <v>73</v>
      </c>
      <c r="C27" s="1">
        <v>0</v>
      </c>
      <c r="E27" s="1">
        <v>16295615067</v>
      </c>
      <c r="G27" s="1">
        <v>0</v>
      </c>
      <c r="I27" s="1">
        <f t="shared" si="0"/>
        <v>16295615067</v>
      </c>
      <c r="K27" s="5">
        <f t="shared" si="1"/>
        <v>3.7984871351623571E-3</v>
      </c>
      <c r="M27" s="1">
        <v>0</v>
      </c>
      <c r="O27" s="1">
        <v>10574940294</v>
      </c>
      <c r="Q27" s="1">
        <v>-256005650</v>
      </c>
      <c r="S27" s="1">
        <f t="shared" si="2"/>
        <v>10318934644</v>
      </c>
      <c r="U27" s="5">
        <f t="shared" si="3"/>
        <v>8.9602903041760239E-3</v>
      </c>
    </row>
    <row r="28" spans="1:21" ht="21" x14ac:dyDescent="0.25">
      <c r="A28" s="2" t="s">
        <v>75</v>
      </c>
      <c r="C28" s="1">
        <v>0</v>
      </c>
      <c r="E28" s="1">
        <v>45217705760</v>
      </c>
      <c r="G28" s="1">
        <v>0</v>
      </c>
      <c r="I28" s="1">
        <f t="shared" si="0"/>
        <v>45217705760</v>
      </c>
      <c r="K28" s="5">
        <f t="shared" si="1"/>
        <v>1.0540189670946701E-2</v>
      </c>
      <c r="M28" s="1">
        <v>0</v>
      </c>
      <c r="O28" s="1">
        <v>24951423366</v>
      </c>
      <c r="Q28" s="1">
        <v>-854344438</v>
      </c>
      <c r="S28" s="1">
        <f t="shared" si="2"/>
        <v>24097078928</v>
      </c>
      <c r="U28" s="5">
        <f t="shared" si="3"/>
        <v>2.0924332804362587E-2</v>
      </c>
    </row>
    <row r="29" spans="1:21" ht="21" x14ac:dyDescent="0.25">
      <c r="A29" s="2" t="s">
        <v>141</v>
      </c>
      <c r="C29" s="1">
        <v>0</v>
      </c>
      <c r="E29" s="1">
        <v>0</v>
      </c>
      <c r="G29" s="1">
        <v>0</v>
      </c>
      <c r="I29" s="1">
        <f t="shared" si="0"/>
        <v>0</v>
      </c>
      <c r="K29" s="5">
        <f t="shared" si="1"/>
        <v>0</v>
      </c>
      <c r="M29" s="1">
        <v>0</v>
      </c>
      <c r="O29" s="1">
        <v>0</v>
      </c>
      <c r="Q29" s="1">
        <v>5243319571</v>
      </c>
      <c r="S29" s="1">
        <f t="shared" si="2"/>
        <v>5243319571</v>
      </c>
      <c r="U29" s="5">
        <f t="shared" si="3"/>
        <v>4.5529569800159004E-3</v>
      </c>
    </row>
    <row r="30" spans="1:21" ht="21" x14ac:dyDescent="0.25">
      <c r="A30" s="2" t="s">
        <v>39</v>
      </c>
      <c r="C30" s="1">
        <v>0</v>
      </c>
      <c r="E30" s="1">
        <v>26216113789</v>
      </c>
      <c r="G30" s="1">
        <v>0</v>
      </c>
      <c r="I30" s="1">
        <f t="shared" si="0"/>
        <v>26216113789</v>
      </c>
      <c r="K30" s="5">
        <f t="shared" si="1"/>
        <v>6.1109427629479351E-3</v>
      </c>
      <c r="M30" s="1">
        <v>0</v>
      </c>
      <c r="O30" s="1">
        <v>-10612025615</v>
      </c>
      <c r="Q30" s="1">
        <v>-2388</v>
      </c>
      <c r="S30" s="1">
        <f t="shared" si="2"/>
        <v>-10612028003</v>
      </c>
      <c r="U30" s="5">
        <f t="shared" si="3"/>
        <v>-9.2147934746552654E-3</v>
      </c>
    </row>
    <row r="31" spans="1:21" ht="21" x14ac:dyDescent="0.25">
      <c r="A31" s="2" t="s">
        <v>23</v>
      </c>
      <c r="C31" s="1">
        <v>0</v>
      </c>
      <c r="E31" s="1">
        <v>165783969246</v>
      </c>
      <c r="G31" s="1">
        <v>0</v>
      </c>
      <c r="I31" s="1">
        <f t="shared" si="0"/>
        <v>165783969246</v>
      </c>
      <c r="K31" s="5">
        <f t="shared" si="1"/>
        <v>3.8644032263153785E-2</v>
      </c>
      <c r="M31" s="1">
        <v>0</v>
      </c>
      <c r="O31" s="1">
        <v>108666171299</v>
      </c>
      <c r="Q31" s="1">
        <v>19453184470</v>
      </c>
      <c r="S31" s="1">
        <f t="shared" si="2"/>
        <v>128119355769</v>
      </c>
      <c r="U31" s="5">
        <f t="shared" si="3"/>
        <v>0.11125049831978075</v>
      </c>
    </row>
    <row r="32" spans="1:21" ht="21" x14ac:dyDescent="0.25">
      <c r="A32" s="2" t="s">
        <v>22</v>
      </c>
      <c r="C32" s="1">
        <v>0</v>
      </c>
      <c r="E32" s="1">
        <v>33531621137</v>
      </c>
      <c r="G32" s="1">
        <v>0</v>
      </c>
      <c r="I32" s="1">
        <f t="shared" si="0"/>
        <v>33531621137</v>
      </c>
      <c r="K32" s="5">
        <f t="shared" si="1"/>
        <v>7.8161782164311525E-3</v>
      </c>
      <c r="M32" s="1">
        <v>0</v>
      </c>
      <c r="O32" s="1">
        <v>3827283897</v>
      </c>
      <c r="Q32" s="1">
        <v>-242907680</v>
      </c>
      <c r="S32" s="1">
        <f t="shared" si="2"/>
        <v>3584376217</v>
      </c>
      <c r="U32" s="5">
        <f t="shared" si="3"/>
        <v>3.1124386936958524E-3</v>
      </c>
    </row>
    <row r="33" spans="1:21" ht="21" x14ac:dyDescent="0.25">
      <c r="A33" s="2" t="s">
        <v>88</v>
      </c>
      <c r="C33" s="1">
        <v>0</v>
      </c>
      <c r="E33" s="1">
        <v>224848382</v>
      </c>
      <c r="G33" s="1">
        <v>0</v>
      </c>
      <c r="I33" s="1">
        <f t="shared" si="0"/>
        <v>224848382</v>
      </c>
      <c r="K33" s="5">
        <f t="shared" si="1"/>
        <v>5.2411871713800058E-5</v>
      </c>
      <c r="M33" s="1">
        <v>0</v>
      </c>
      <c r="O33" s="1">
        <v>-608112674</v>
      </c>
      <c r="Q33" s="1">
        <v>-166081172</v>
      </c>
      <c r="S33" s="1">
        <f t="shared" si="2"/>
        <v>-774193846</v>
      </c>
      <c r="U33" s="5">
        <f t="shared" si="3"/>
        <v>-6.7225947747426653E-4</v>
      </c>
    </row>
    <row r="34" spans="1:21" ht="21" x14ac:dyDescent="0.25">
      <c r="A34" s="2" t="s">
        <v>54</v>
      </c>
      <c r="C34" s="1">
        <v>0</v>
      </c>
      <c r="E34" s="1">
        <v>92284820058</v>
      </c>
      <c r="G34" s="1">
        <v>0</v>
      </c>
      <c r="I34" s="1">
        <f t="shared" si="0"/>
        <v>92284820058</v>
      </c>
      <c r="K34" s="5">
        <f t="shared" si="1"/>
        <v>2.1511474118639726E-2</v>
      </c>
      <c r="M34" s="1">
        <v>0</v>
      </c>
      <c r="O34" s="1">
        <v>63884149318</v>
      </c>
      <c r="Q34" s="1">
        <v>-1203623485</v>
      </c>
      <c r="S34" s="1">
        <f t="shared" si="2"/>
        <v>62680525833</v>
      </c>
      <c r="U34" s="5">
        <f t="shared" si="3"/>
        <v>5.4427683405151792E-2</v>
      </c>
    </row>
    <row r="35" spans="1:21" ht="21" x14ac:dyDescent="0.25">
      <c r="A35" s="2" t="s">
        <v>38</v>
      </c>
      <c r="C35" s="1">
        <v>0</v>
      </c>
      <c r="E35" s="1">
        <v>30975611284</v>
      </c>
      <c r="G35" s="1">
        <v>0</v>
      </c>
      <c r="I35" s="1">
        <f t="shared" si="0"/>
        <v>30975611284</v>
      </c>
      <c r="K35" s="5">
        <f t="shared" si="1"/>
        <v>7.220375572342546E-3</v>
      </c>
      <c r="M35" s="1">
        <v>0</v>
      </c>
      <c r="O35" s="1">
        <v>8184352388</v>
      </c>
      <c r="Q35" s="1">
        <v>-2300</v>
      </c>
      <c r="S35" s="1">
        <f t="shared" si="2"/>
        <v>8184350088</v>
      </c>
      <c r="U35" s="5">
        <f t="shared" si="3"/>
        <v>7.1067561981438777E-3</v>
      </c>
    </row>
    <row r="36" spans="1:21" ht="21" x14ac:dyDescent="0.25">
      <c r="A36" s="2" t="s">
        <v>77</v>
      </c>
      <c r="C36" s="1">
        <v>0</v>
      </c>
      <c r="E36" s="1">
        <v>95482428362</v>
      </c>
      <c r="G36" s="1">
        <v>0</v>
      </c>
      <c r="I36" s="1">
        <f t="shared" si="0"/>
        <v>95482428362</v>
      </c>
      <c r="K36" s="5">
        <f t="shared" si="1"/>
        <v>2.225683254519149E-2</v>
      </c>
      <c r="M36" s="1">
        <v>0</v>
      </c>
      <c r="O36" s="1">
        <v>39002939907</v>
      </c>
      <c r="Q36" s="1">
        <v>7130236664</v>
      </c>
      <c r="S36" s="1">
        <f t="shared" si="2"/>
        <v>46133176571</v>
      </c>
      <c r="U36" s="5">
        <f t="shared" si="3"/>
        <v>4.0059043786106939E-2</v>
      </c>
    </row>
    <row r="37" spans="1:21" ht="21" x14ac:dyDescent="0.25">
      <c r="A37" s="2" t="s">
        <v>61</v>
      </c>
      <c r="C37" s="1">
        <v>13624674653</v>
      </c>
      <c r="E37" s="1">
        <v>22686166399</v>
      </c>
      <c r="G37" s="1">
        <v>0</v>
      </c>
      <c r="I37" s="1">
        <f t="shared" si="0"/>
        <v>36310841052</v>
      </c>
      <c r="K37" s="5">
        <f t="shared" si="1"/>
        <v>8.4640108419263994E-3</v>
      </c>
      <c r="M37" s="1">
        <v>13624674653</v>
      </c>
      <c r="O37" s="1">
        <v>10070727042</v>
      </c>
      <c r="Q37" s="1">
        <v>-403655436</v>
      </c>
      <c r="S37" s="1">
        <f t="shared" si="2"/>
        <v>23291746259</v>
      </c>
      <c r="U37" s="5">
        <f t="shared" si="3"/>
        <v>2.0225034402480309E-2</v>
      </c>
    </row>
    <row r="38" spans="1:21" ht="21" x14ac:dyDescent="0.25">
      <c r="A38" s="2" t="s">
        <v>25</v>
      </c>
      <c r="C38" s="1">
        <v>0</v>
      </c>
      <c r="E38" s="1">
        <v>285455091539</v>
      </c>
      <c r="G38" s="1">
        <v>0</v>
      </c>
      <c r="I38" s="1">
        <f t="shared" si="0"/>
        <v>285455091539</v>
      </c>
      <c r="K38" s="5">
        <f t="shared" si="1"/>
        <v>6.6539218582382861E-2</v>
      </c>
      <c r="M38" s="1">
        <v>0</v>
      </c>
      <c r="O38" s="1">
        <v>173336786513</v>
      </c>
      <c r="Q38" s="1">
        <v>-6690</v>
      </c>
      <c r="S38" s="1">
        <f t="shared" si="2"/>
        <v>173336779823</v>
      </c>
      <c r="U38" s="5">
        <f t="shared" si="3"/>
        <v>0.15051436230465975</v>
      </c>
    </row>
    <row r="39" spans="1:21" ht="21" x14ac:dyDescent="0.25">
      <c r="A39" s="2" t="s">
        <v>26</v>
      </c>
      <c r="C39" s="1">
        <v>0</v>
      </c>
      <c r="E39" s="1">
        <v>197164512655</v>
      </c>
      <c r="G39" s="1">
        <v>0</v>
      </c>
      <c r="I39" s="1">
        <f t="shared" si="0"/>
        <v>197164512655</v>
      </c>
      <c r="K39" s="5">
        <f t="shared" si="1"/>
        <v>4.5958796998538186E-2</v>
      </c>
      <c r="M39" s="1">
        <v>0</v>
      </c>
      <c r="O39" s="1">
        <v>106529785087</v>
      </c>
      <c r="Q39" s="1">
        <v>-14289481523</v>
      </c>
      <c r="S39" s="1">
        <f t="shared" si="2"/>
        <v>92240303564</v>
      </c>
      <c r="U39" s="5">
        <f t="shared" si="3"/>
        <v>8.0095467816470298E-2</v>
      </c>
    </row>
    <row r="40" spans="1:21" ht="21" x14ac:dyDescent="0.25">
      <c r="A40" s="2" t="s">
        <v>63</v>
      </c>
      <c r="C40" s="1">
        <v>0</v>
      </c>
      <c r="E40" s="1">
        <v>443892381</v>
      </c>
      <c r="G40" s="1">
        <v>0</v>
      </c>
      <c r="I40" s="1">
        <f t="shared" si="0"/>
        <v>443892381</v>
      </c>
      <c r="K40" s="5">
        <f t="shared" si="1"/>
        <v>1.0347074913665715E-4</v>
      </c>
      <c r="M40" s="1">
        <v>0</v>
      </c>
      <c r="O40" s="1">
        <v>138628853</v>
      </c>
      <c r="Q40" s="1">
        <v>118786561</v>
      </c>
      <c r="S40" s="1">
        <f t="shared" si="2"/>
        <v>257415414</v>
      </c>
      <c r="U40" s="5">
        <f t="shared" si="3"/>
        <v>2.2352276836551084E-4</v>
      </c>
    </row>
    <row r="41" spans="1:21" ht="21" x14ac:dyDescent="0.25">
      <c r="A41" s="2" t="s">
        <v>16</v>
      </c>
      <c r="C41" s="1">
        <v>0</v>
      </c>
      <c r="E41" s="1">
        <v>31310382344</v>
      </c>
      <c r="G41" s="1">
        <v>0</v>
      </c>
      <c r="I41" s="1">
        <f t="shared" si="0"/>
        <v>31310382344</v>
      </c>
      <c r="K41" s="5">
        <f t="shared" si="1"/>
        <v>7.2984102804162423E-3</v>
      </c>
      <c r="M41" s="1">
        <v>0</v>
      </c>
      <c r="O41" s="1">
        <v>24668786090</v>
      </c>
      <c r="Q41" s="1">
        <v>-214330321</v>
      </c>
      <c r="S41" s="1">
        <f t="shared" si="2"/>
        <v>24454455769</v>
      </c>
      <c r="U41" s="5">
        <f t="shared" si="3"/>
        <v>2.1234655560909099E-2</v>
      </c>
    </row>
    <row r="42" spans="1:21" ht="21" x14ac:dyDescent="0.25">
      <c r="A42" s="2" t="s">
        <v>20</v>
      </c>
      <c r="C42" s="1">
        <v>0</v>
      </c>
      <c r="E42" s="1">
        <v>28311248573</v>
      </c>
      <c r="G42" s="1">
        <v>0</v>
      </c>
      <c r="I42" s="1">
        <f t="shared" si="0"/>
        <v>28311248573</v>
      </c>
      <c r="K42" s="5">
        <f t="shared" si="1"/>
        <v>6.5993160149383726E-3</v>
      </c>
      <c r="M42" s="1">
        <v>0</v>
      </c>
      <c r="O42" s="1">
        <v>15915873158</v>
      </c>
      <c r="Q42" s="1">
        <v>-494</v>
      </c>
      <c r="S42" s="1">
        <f t="shared" si="2"/>
        <v>15915872664</v>
      </c>
      <c r="U42" s="5">
        <f t="shared" si="3"/>
        <v>1.382030649808033E-2</v>
      </c>
    </row>
    <row r="43" spans="1:21" ht="21" x14ac:dyDescent="0.25">
      <c r="A43" s="2" t="s">
        <v>85</v>
      </c>
      <c r="C43" s="1">
        <v>0</v>
      </c>
      <c r="E43" s="1">
        <v>17444161754</v>
      </c>
      <c r="G43" s="1">
        <v>0</v>
      </c>
      <c r="I43" s="1">
        <f t="shared" si="0"/>
        <v>17444161754</v>
      </c>
      <c r="K43" s="5">
        <f t="shared" si="1"/>
        <v>4.0662119063210574E-3</v>
      </c>
      <c r="M43" s="1">
        <v>8675439436</v>
      </c>
      <c r="O43" s="1">
        <v>-10988440380</v>
      </c>
      <c r="Q43" s="1">
        <v>-2240</v>
      </c>
      <c r="S43" s="1">
        <f t="shared" si="2"/>
        <v>-2313003184</v>
      </c>
      <c r="U43" s="5">
        <f t="shared" si="3"/>
        <v>-2.0084612140822346E-3</v>
      </c>
    </row>
    <row r="44" spans="1:21" ht="21" x14ac:dyDescent="0.25">
      <c r="A44" s="2" t="s">
        <v>34</v>
      </c>
      <c r="C44" s="1">
        <v>20027974094</v>
      </c>
      <c r="E44" s="1">
        <v>77830221549</v>
      </c>
      <c r="G44" s="1">
        <v>0</v>
      </c>
      <c r="I44" s="1">
        <f t="shared" si="0"/>
        <v>97858195643</v>
      </c>
      <c r="K44" s="5">
        <f t="shared" si="1"/>
        <v>2.2810620875114252E-2</v>
      </c>
      <c r="M44" s="1">
        <v>20027974094</v>
      </c>
      <c r="O44" s="1">
        <v>-200403968</v>
      </c>
      <c r="Q44" s="1">
        <v>-42088242</v>
      </c>
      <c r="S44" s="1">
        <f t="shared" si="2"/>
        <v>19785481884</v>
      </c>
      <c r="U44" s="5">
        <f t="shared" si="3"/>
        <v>1.7180422941406856E-2</v>
      </c>
    </row>
    <row r="45" spans="1:21" ht="21" x14ac:dyDescent="0.25">
      <c r="A45" s="2" t="s">
        <v>72</v>
      </c>
      <c r="C45" s="1">
        <v>0</v>
      </c>
      <c r="E45" s="1">
        <v>163621410</v>
      </c>
      <c r="G45" s="1">
        <v>0</v>
      </c>
      <c r="I45" s="1">
        <f t="shared" si="0"/>
        <v>163621410</v>
      </c>
      <c r="K45" s="5">
        <f t="shared" si="1"/>
        <v>3.8139942454872019E-5</v>
      </c>
      <c r="M45" s="1">
        <v>0</v>
      </c>
      <c r="O45" s="1">
        <v>101913764</v>
      </c>
      <c r="Q45" s="1">
        <v>-897012044</v>
      </c>
      <c r="S45" s="1">
        <f t="shared" si="2"/>
        <v>-795098280</v>
      </c>
      <c r="U45" s="5">
        <f t="shared" si="3"/>
        <v>-6.9041152550505813E-4</v>
      </c>
    </row>
    <row r="46" spans="1:21" ht="21" x14ac:dyDescent="0.25">
      <c r="A46" s="2" t="s">
        <v>24</v>
      </c>
      <c r="C46" s="1">
        <v>0</v>
      </c>
      <c r="E46" s="1">
        <v>4169719975</v>
      </c>
      <c r="G46" s="1">
        <v>0</v>
      </c>
      <c r="I46" s="1">
        <f t="shared" si="0"/>
        <v>4169719975</v>
      </c>
      <c r="K46" s="5">
        <f t="shared" si="1"/>
        <v>9.7195642000292258E-4</v>
      </c>
      <c r="M46" s="1">
        <v>0</v>
      </c>
      <c r="O46" s="1">
        <v>-1354268026</v>
      </c>
      <c r="Q46" s="1">
        <v>-339356333</v>
      </c>
      <c r="S46" s="1">
        <f t="shared" si="2"/>
        <v>-1693624359</v>
      </c>
      <c r="U46" s="5">
        <f t="shared" si="3"/>
        <v>-1.4706330107137398E-3</v>
      </c>
    </row>
    <row r="47" spans="1:21" ht="21" x14ac:dyDescent="0.25">
      <c r="A47" s="2" t="s">
        <v>53</v>
      </c>
      <c r="C47" s="1">
        <v>0</v>
      </c>
      <c r="E47" s="1">
        <v>86585354852</v>
      </c>
      <c r="G47" s="1">
        <v>0</v>
      </c>
      <c r="I47" s="1">
        <f t="shared" si="0"/>
        <v>86585354852</v>
      </c>
      <c r="K47" s="5">
        <f t="shared" si="1"/>
        <v>2.0182936031965217E-2</v>
      </c>
      <c r="M47" s="1">
        <v>0</v>
      </c>
      <c r="O47" s="1">
        <v>28217221791</v>
      </c>
      <c r="Q47" s="1">
        <v>-889073864</v>
      </c>
      <c r="S47" s="1">
        <f t="shared" si="2"/>
        <v>27328147927</v>
      </c>
      <c r="U47" s="5">
        <f t="shared" si="3"/>
        <v>2.3729982536885831E-2</v>
      </c>
    </row>
    <row r="48" spans="1:21" ht="21" x14ac:dyDescent="0.25">
      <c r="A48" s="2" t="s">
        <v>86</v>
      </c>
      <c r="C48" s="1">
        <v>0</v>
      </c>
      <c r="E48" s="1">
        <v>16641597548</v>
      </c>
      <c r="G48" s="1">
        <v>0</v>
      </c>
      <c r="I48" s="1">
        <f t="shared" si="0"/>
        <v>16641597548</v>
      </c>
      <c r="K48" s="5">
        <f t="shared" si="1"/>
        <v>3.87913521120408E-3</v>
      </c>
      <c r="M48" s="1">
        <v>7480195718</v>
      </c>
      <c r="O48" s="1">
        <v>-4944772220</v>
      </c>
      <c r="Q48" s="1">
        <v>-2752</v>
      </c>
      <c r="S48" s="1">
        <f t="shared" si="2"/>
        <v>2535420746</v>
      </c>
      <c r="U48" s="5">
        <f t="shared" si="3"/>
        <v>2.2015941287698831E-3</v>
      </c>
    </row>
    <row r="49" spans="1:21" ht="21" x14ac:dyDescent="0.25">
      <c r="A49" s="2" t="s">
        <v>81</v>
      </c>
      <c r="C49" s="1">
        <v>0</v>
      </c>
      <c r="E49" s="1">
        <v>-2076845713</v>
      </c>
      <c r="G49" s="1">
        <v>0</v>
      </c>
      <c r="I49" s="1">
        <f t="shared" si="0"/>
        <v>-2076845713</v>
      </c>
      <c r="K49" s="5">
        <f t="shared" si="1"/>
        <v>-4.8411009281406177E-4</v>
      </c>
      <c r="M49" s="1">
        <v>0</v>
      </c>
      <c r="O49" s="1">
        <v>-3560520192</v>
      </c>
      <c r="Q49" s="1">
        <v>350217918</v>
      </c>
      <c r="S49" s="1">
        <f t="shared" si="2"/>
        <v>-3210302274</v>
      </c>
      <c r="U49" s="5">
        <f t="shared" si="3"/>
        <v>-2.787617262012813E-3</v>
      </c>
    </row>
    <row r="50" spans="1:21" ht="21" x14ac:dyDescent="0.25">
      <c r="A50" s="2" t="s">
        <v>78</v>
      </c>
      <c r="C50" s="1">
        <v>0</v>
      </c>
      <c r="E50" s="1">
        <v>8521073824</v>
      </c>
      <c r="G50" s="1">
        <v>0</v>
      </c>
      <c r="I50" s="1">
        <f t="shared" si="0"/>
        <v>8521073824</v>
      </c>
      <c r="K50" s="5">
        <f t="shared" si="1"/>
        <v>1.9862514648973889E-3</v>
      </c>
      <c r="M50" s="1">
        <v>324900532</v>
      </c>
      <c r="O50" s="1">
        <v>2224053859</v>
      </c>
      <c r="Q50" s="1">
        <v>0</v>
      </c>
      <c r="S50" s="1">
        <f t="shared" si="2"/>
        <v>2548954391</v>
      </c>
      <c r="U50" s="5">
        <f t="shared" si="3"/>
        <v>2.2133458640271821E-3</v>
      </c>
    </row>
    <row r="51" spans="1:21" ht="21" x14ac:dyDescent="0.25">
      <c r="A51" s="2" t="s">
        <v>47</v>
      </c>
      <c r="C51" s="1">
        <v>9770861261</v>
      </c>
      <c r="E51" s="1">
        <v>44700772054</v>
      </c>
      <c r="G51" s="1">
        <v>0</v>
      </c>
      <c r="I51" s="1">
        <f t="shared" si="0"/>
        <v>54471633315</v>
      </c>
      <c r="K51" s="5">
        <f t="shared" si="1"/>
        <v>1.2697268407948506E-2</v>
      </c>
      <c r="M51" s="1">
        <v>9770861261</v>
      </c>
      <c r="O51" s="1">
        <v>31785591898</v>
      </c>
      <c r="Q51" s="1">
        <v>0</v>
      </c>
      <c r="S51" s="1">
        <f t="shared" si="2"/>
        <v>41556453159</v>
      </c>
      <c r="U51" s="5">
        <f t="shared" si="3"/>
        <v>3.6084915464896596E-2</v>
      </c>
    </row>
    <row r="52" spans="1:21" ht="21" x14ac:dyDescent="0.25">
      <c r="A52" s="2" t="s">
        <v>89</v>
      </c>
      <c r="C52" s="1">
        <v>5226521761</v>
      </c>
      <c r="E52" s="1">
        <v>29996721870</v>
      </c>
      <c r="G52" s="1">
        <v>0</v>
      </c>
      <c r="I52" s="1">
        <f t="shared" si="0"/>
        <v>35223243631</v>
      </c>
      <c r="K52" s="5">
        <f t="shared" si="1"/>
        <v>8.2104932671114208E-3</v>
      </c>
      <c r="M52" s="1">
        <v>5226521761</v>
      </c>
      <c r="O52" s="1">
        <v>26168733571</v>
      </c>
      <c r="Q52" s="1">
        <v>0</v>
      </c>
      <c r="S52" s="1">
        <f t="shared" si="2"/>
        <v>31395255332</v>
      </c>
      <c r="U52" s="5">
        <f t="shared" si="3"/>
        <v>2.7261593532043521E-2</v>
      </c>
    </row>
    <row r="53" spans="1:21" ht="21" x14ac:dyDescent="0.25">
      <c r="A53" s="2" t="s">
        <v>58</v>
      </c>
      <c r="C53" s="1">
        <v>12570494809</v>
      </c>
      <c r="E53" s="1">
        <v>30976016507</v>
      </c>
      <c r="G53" s="1">
        <v>0</v>
      </c>
      <c r="I53" s="1">
        <f t="shared" si="0"/>
        <v>43546511316</v>
      </c>
      <c r="K53" s="5">
        <f t="shared" si="1"/>
        <v>1.0150636372725754E-2</v>
      </c>
      <c r="M53" s="1">
        <v>12570494809</v>
      </c>
      <c r="O53" s="1">
        <v>18344137186</v>
      </c>
      <c r="Q53" s="1">
        <v>0</v>
      </c>
      <c r="S53" s="1">
        <f t="shared" si="2"/>
        <v>30914631995</v>
      </c>
      <c r="U53" s="5">
        <f t="shared" si="3"/>
        <v>2.6844251551010057E-2</v>
      </c>
    </row>
    <row r="54" spans="1:21" ht="21" x14ac:dyDescent="0.25">
      <c r="A54" s="2" t="s">
        <v>40</v>
      </c>
      <c r="C54" s="1">
        <v>8470135926</v>
      </c>
      <c r="E54" s="1">
        <v>11672693617</v>
      </c>
      <c r="G54" s="1">
        <v>0</v>
      </c>
      <c r="I54" s="1">
        <f t="shared" si="0"/>
        <v>20142829543</v>
      </c>
      <c r="K54" s="5">
        <f t="shared" si="1"/>
        <v>4.6952679337521662E-3</v>
      </c>
      <c r="M54" s="1">
        <v>8470135926</v>
      </c>
      <c r="O54" s="1">
        <v>279771618</v>
      </c>
      <c r="Q54" s="1">
        <v>0</v>
      </c>
      <c r="S54" s="1">
        <f t="shared" si="2"/>
        <v>8749907544</v>
      </c>
      <c r="U54" s="5">
        <f t="shared" si="3"/>
        <v>7.5978494325019243E-3</v>
      </c>
    </row>
    <row r="55" spans="1:21" ht="21" x14ac:dyDescent="0.25">
      <c r="A55" s="2" t="s">
        <v>92</v>
      </c>
      <c r="C55" s="1">
        <v>0</v>
      </c>
      <c r="E55" s="1">
        <v>3883956570</v>
      </c>
      <c r="G55" s="1">
        <v>0</v>
      </c>
      <c r="I55" s="1">
        <f t="shared" si="0"/>
        <v>3883956570</v>
      </c>
      <c r="K55" s="5">
        <f t="shared" si="1"/>
        <v>9.0534533394512437E-4</v>
      </c>
      <c r="M55" s="1">
        <v>6805510720</v>
      </c>
      <c r="O55" s="1">
        <v>-19177035564</v>
      </c>
      <c r="Q55" s="1">
        <v>0</v>
      </c>
      <c r="S55" s="1">
        <f t="shared" si="2"/>
        <v>-12371524844</v>
      </c>
      <c r="U55" s="5">
        <f t="shared" si="3"/>
        <v>-1.0742625855472566E-2</v>
      </c>
    </row>
    <row r="56" spans="1:21" ht="21" x14ac:dyDescent="0.25">
      <c r="A56" s="2" t="s">
        <v>33</v>
      </c>
      <c r="C56" s="1">
        <v>0</v>
      </c>
      <c r="E56" s="1">
        <v>9948264465</v>
      </c>
      <c r="G56" s="1">
        <v>0</v>
      </c>
      <c r="I56" s="1">
        <f t="shared" si="0"/>
        <v>9948264465</v>
      </c>
      <c r="K56" s="5">
        <f t="shared" si="1"/>
        <v>2.3189277871456322E-3</v>
      </c>
      <c r="M56" s="1">
        <v>8456019000</v>
      </c>
      <c r="O56" s="1">
        <v>-19903648272</v>
      </c>
      <c r="Q56" s="1">
        <v>0</v>
      </c>
      <c r="S56" s="1">
        <f t="shared" si="2"/>
        <v>-11447629272</v>
      </c>
      <c r="U56" s="5">
        <f t="shared" si="3"/>
        <v>-9.9403751560094913E-3</v>
      </c>
    </row>
    <row r="57" spans="1:21" ht="21" x14ac:dyDescent="0.25">
      <c r="A57" s="2" t="s">
        <v>41</v>
      </c>
      <c r="C57" s="1">
        <v>0</v>
      </c>
      <c r="E57" s="1">
        <v>1618726765</v>
      </c>
      <c r="G57" s="1">
        <v>0</v>
      </c>
      <c r="I57" s="1">
        <f t="shared" si="0"/>
        <v>1618726765</v>
      </c>
      <c r="K57" s="5">
        <f t="shared" si="1"/>
        <v>3.7732314901369661E-4</v>
      </c>
      <c r="M57" s="1">
        <v>806177963</v>
      </c>
      <c r="O57" s="1">
        <v>-2522981026</v>
      </c>
      <c r="Q57" s="1">
        <v>0</v>
      </c>
      <c r="S57" s="1">
        <f t="shared" si="2"/>
        <v>-1716803063</v>
      </c>
      <c r="U57" s="5">
        <f t="shared" si="3"/>
        <v>-1.4907598865860788E-3</v>
      </c>
    </row>
    <row r="58" spans="1:21" ht="21" x14ac:dyDescent="0.25">
      <c r="A58" s="2" t="s">
        <v>70</v>
      </c>
      <c r="C58" s="1">
        <v>0</v>
      </c>
      <c r="E58" s="1">
        <v>9676875205</v>
      </c>
      <c r="G58" s="1">
        <v>0</v>
      </c>
      <c r="I58" s="1">
        <f t="shared" si="0"/>
        <v>9676875205</v>
      </c>
      <c r="K58" s="5">
        <f t="shared" si="1"/>
        <v>2.2556672959955417E-3</v>
      </c>
      <c r="M58" s="1">
        <v>0</v>
      </c>
      <c r="O58" s="1">
        <v>1745452776</v>
      </c>
      <c r="Q58" s="1">
        <v>0</v>
      </c>
      <c r="S58" s="1">
        <f t="shared" si="2"/>
        <v>1745452776</v>
      </c>
      <c r="U58" s="5">
        <f t="shared" si="3"/>
        <v>1.5156374300988281E-3</v>
      </c>
    </row>
    <row r="59" spans="1:21" ht="21" x14ac:dyDescent="0.25">
      <c r="A59" s="2" t="s">
        <v>82</v>
      </c>
      <c r="C59" s="1">
        <v>0</v>
      </c>
      <c r="E59" s="1">
        <v>40097393249</v>
      </c>
      <c r="G59" s="1">
        <v>0</v>
      </c>
      <c r="I59" s="1">
        <f t="shared" si="0"/>
        <v>40097393249</v>
      </c>
      <c r="K59" s="5">
        <f t="shared" si="1"/>
        <v>9.3466513404769826E-3</v>
      </c>
      <c r="M59" s="1">
        <v>0</v>
      </c>
      <c r="O59" s="1">
        <v>30110504614</v>
      </c>
      <c r="Q59" s="1">
        <v>0</v>
      </c>
      <c r="S59" s="1">
        <f t="shared" si="2"/>
        <v>30110504614</v>
      </c>
      <c r="U59" s="5">
        <f t="shared" si="3"/>
        <v>2.6145999742671851E-2</v>
      </c>
    </row>
    <row r="60" spans="1:21" ht="21" x14ac:dyDescent="0.25">
      <c r="A60" s="2" t="s">
        <v>67</v>
      </c>
      <c r="C60" s="1">
        <v>0</v>
      </c>
      <c r="E60" s="1">
        <v>1029164603</v>
      </c>
      <c r="G60" s="1">
        <v>0</v>
      </c>
      <c r="I60" s="1">
        <f t="shared" si="0"/>
        <v>1029164603</v>
      </c>
      <c r="K60" s="5">
        <f t="shared" si="1"/>
        <v>2.3989695929775456E-4</v>
      </c>
      <c r="M60" s="1">
        <v>0</v>
      </c>
      <c r="O60" s="1">
        <v>406064946</v>
      </c>
      <c r="Q60" s="1">
        <v>0</v>
      </c>
      <c r="S60" s="1">
        <f t="shared" si="2"/>
        <v>406064946</v>
      </c>
      <c r="U60" s="5">
        <f t="shared" si="3"/>
        <v>3.5260033366188269E-4</v>
      </c>
    </row>
    <row r="61" spans="1:21" ht="21" x14ac:dyDescent="0.25">
      <c r="A61" s="2" t="s">
        <v>35</v>
      </c>
      <c r="C61" s="1">
        <v>0</v>
      </c>
      <c r="E61" s="1">
        <v>153807578493</v>
      </c>
      <c r="G61" s="1">
        <v>0</v>
      </c>
      <c r="I61" s="1">
        <f t="shared" si="0"/>
        <v>153807578493</v>
      </c>
      <c r="K61" s="5">
        <f t="shared" si="1"/>
        <v>3.585235081916377E-2</v>
      </c>
      <c r="M61" s="1">
        <v>0</v>
      </c>
      <c r="O61" s="1">
        <v>-11738401052</v>
      </c>
      <c r="Q61" s="1">
        <v>0</v>
      </c>
      <c r="S61" s="1">
        <f t="shared" si="2"/>
        <v>-11738401052</v>
      </c>
      <c r="U61" s="5">
        <f t="shared" si="3"/>
        <v>-1.0192862418594968E-2</v>
      </c>
    </row>
    <row r="62" spans="1:21" ht="21" x14ac:dyDescent="0.25">
      <c r="A62" s="2" t="s">
        <v>80</v>
      </c>
      <c r="C62" s="1">
        <v>0</v>
      </c>
      <c r="E62" s="1">
        <v>33772557489</v>
      </c>
      <c r="G62" s="1">
        <v>0</v>
      </c>
      <c r="I62" s="1">
        <f t="shared" si="0"/>
        <v>33772557489</v>
      </c>
      <c r="K62" s="5">
        <f t="shared" si="1"/>
        <v>7.8723401734792364E-3</v>
      </c>
      <c r="M62" s="1">
        <v>0</v>
      </c>
      <c r="O62" s="1">
        <v>-29863486232</v>
      </c>
      <c r="Q62" s="1">
        <v>0</v>
      </c>
      <c r="S62" s="1">
        <f t="shared" si="2"/>
        <v>-29863486232</v>
      </c>
      <c r="U62" s="5">
        <f t="shared" si="3"/>
        <v>-2.5931505079264439E-2</v>
      </c>
    </row>
    <row r="63" spans="1:21" ht="21" x14ac:dyDescent="0.25">
      <c r="A63" s="2" t="s">
        <v>66</v>
      </c>
      <c r="C63" s="1">
        <v>0</v>
      </c>
      <c r="E63" s="1">
        <v>16862170227</v>
      </c>
      <c r="G63" s="1">
        <v>0</v>
      </c>
      <c r="I63" s="1">
        <f t="shared" si="0"/>
        <v>16862170227</v>
      </c>
      <c r="K63" s="5">
        <f t="shared" si="1"/>
        <v>3.9305504219896183E-3</v>
      </c>
      <c r="M63" s="1">
        <v>0</v>
      </c>
      <c r="O63" s="1">
        <v>-16881961506</v>
      </c>
      <c r="Q63" s="1">
        <v>0</v>
      </c>
      <c r="S63" s="1">
        <f t="shared" si="2"/>
        <v>-16881961506</v>
      </c>
      <c r="U63" s="5">
        <f t="shared" si="3"/>
        <v>-1.4659195083248235E-2</v>
      </c>
    </row>
    <row r="64" spans="1:21" ht="21" x14ac:dyDescent="0.25">
      <c r="A64" s="2" t="s">
        <v>59</v>
      </c>
      <c r="C64" s="1">
        <v>0</v>
      </c>
      <c r="E64" s="1">
        <v>81087547894</v>
      </c>
      <c r="G64" s="1">
        <v>0</v>
      </c>
      <c r="I64" s="1">
        <f t="shared" si="0"/>
        <v>81087547894</v>
      </c>
      <c r="K64" s="5">
        <f t="shared" si="1"/>
        <v>1.8901404226279672E-2</v>
      </c>
      <c r="M64" s="1">
        <v>0</v>
      </c>
      <c r="O64" s="1">
        <v>73650134816</v>
      </c>
      <c r="Q64" s="1">
        <v>0</v>
      </c>
      <c r="S64" s="1">
        <f t="shared" si="2"/>
        <v>73650134816</v>
      </c>
      <c r="U64" s="5">
        <f t="shared" si="3"/>
        <v>6.3952976897356323E-2</v>
      </c>
    </row>
    <row r="65" spans="1:21" ht="21" x14ac:dyDescent="0.25">
      <c r="A65" s="2" t="s">
        <v>45</v>
      </c>
      <c r="C65" s="1">
        <v>0</v>
      </c>
      <c r="E65" s="1">
        <v>70565286</v>
      </c>
      <c r="G65" s="1">
        <v>0</v>
      </c>
      <c r="I65" s="1">
        <f t="shared" si="0"/>
        <v>70565286</v>
      </c>
      <c r="K65" s="5">
        <f t="shared" si="1"/>
        <v>1.6448678368873525E-5</v>
      </c>
      <c r="M65" s="1">
        <v>0</v>
      </c>
      <c r="O65" s="1">
        <v>-7050187549</v>
      </c>
      <c r="Q65" s="1">
        <v>0</v>
      </c>
      <c r="S65" s="1">
        <f t="shared" si="2"/>
        <v>-7050187549</v>
      </c>
      <c r="U65" s="5">
        <f t="shared" si="3"/>
        <v>-6.1219233687712874E-3</v>
      </c>
    </row>
    <row r="66" spans="1:21" ht="21" x14ac:dyDescent="0.25">
      <c r="A66" s="2" t="s">
        <v>69</v>
      </c>
      <c r="C66" s="1">
        <v>0</v>
      </c>
      <c r="E66" s="1">
        <v>3225173815</v>
      </c>
      <c r="G66" s="1">
        <v>0</v>
      </c>
      <c r="I66" s="1">
        <f t="shared" si="0"/>
        <v>3225173815</v>
      </c>
      <c r="K66" s="5">
        <f t="shared" si="1"/>
        <v>7.517839120874222E-4</v>
      </c>
      <c r="M66" s="1">
        <v>0</v>
      </c>
      <c r="O66" s="1">
        <v>1695198942</v>
      </c>
      <c r="Q66" s="1">
        <v>0</v>
      </c>
      <c r="S66" s="1">
        <f t="shared" si="2"/>
        <v>1695198942</v>
      </c>
      <c r="U66" s="5">
        <f t="shared" si="3"/>
        <v>1.4720002759668661E-3</v>
      </c>
    </row>
    <row r="67" spans="1:21" ht="21" x14ac:dyDescent="0.25">
      <c r="A67" s="2" t="s">
        <v>32</v>
      </c>
      <c r="C67" s="1">
        <v>0</v>
      </c>
      <c r="E67" s="1">
        <v>22906252570</v>
      </c>
      <c r="G67" s="1">
        <v>0</v>
      </c>
      <c r="I67" s="1">
        <f t="shared" si="0"/>
        <v>22906252570</v>
      </c>
      <c r="K67" s="5">
        <f t="shared" si="1"/>
        <v>5.3394183247569152E-3</v>
      </c>
      <c r="M67" s="1">
        <v>0</v>
      </c>
      <c r="O67" s="1">
        <v>-56772307009</v>
      </c>
      <c r="Q67" s="1">
        <v>0</v>
      </c>
      <c r="S67" s="1">
        <f t="shared" si="2"/>
        <v>-56772307009</v>
      </c>
      <c r="U67" s="5">
        <f t="shared" si="3"/>
        <v>-4.9297371248904216E-2</v>
      </c>
    </row>
    <row r="68" spans="1:21" ht="21" x14ac:dyDescent="0.25">
      <c r="A68" s="2" t="s">
        <v>94</v>
      </c>
      <c r="C68" s="1">
        <v>0</v>
      </c>
      <c r="E68" s="1">
        <v>-567952145</v>
      </c>
      <c r="G68" s="1">
        <v>0</v>
      </c>
      <c r="I68" s="1">
        <f t="shared" si="0"/>
        <v>-567952145</v>
      </c>
      <c r="K68" s="5">
        <f t="shared" si="1"/>
        <v>-1.3238892225302991E-4</v>
      </c>
      <c r="M68" s="1">
        <v>0</v>
      </c>
      <c r="O68" s="1">
        <v>-567952145</v>
      </c>
      <c r="Q68" s="1">
        <v>0</v>
      </c>
      <c r="S68" s="1">
        <f t="shared" si="2"/>
        <v>-567952145</v>
      </c>
      <c r="U68" s="5">
        <f t="shared" si="3"/>
        <v>-4.9317262621083769E-4</v>
      </c>
    </row>
    <row r="69" spans="1:21" ht="21" x14ac:dyDescent="0.25">
      <c r="A69" s="2" t="s">
        <v>48</v>
      </c>
      <c r="C69" s="1">
        <v>0</v>
      </c>
      <c r="E69" s="1">
        <v>19595926502</v>
      </c>
      <c r="G69" s="1">
        <v>0</v>
      </c>
      <c r="I69" s="1">
        <f t="shared" si="0"/>
        <v>19595926502</v>
      </c>
      <c r="K69" s="5">
        <f t="shared" si="1"/>
        <v>4.5677855308555379E-3</v>
      </c>
      <c r="M69" s="1">
        <v>0</v>
      </c>
      <c r="O69" s="1">
        <v>7639616354</v>
      </c>
      <c r="Q69" s="1">
        <v>0</v>
      </c>
      <c r="S69" s="1">
        <f t="shared" si="2"/>
        <v>7639616354</v>
      </c>
      <c r="U69" s="5">
        <f t="shared" si="3"/>
        <v>6.6337449267762595E-3</v>
      </c>
    </row>
    <row r="70" spans="1:21" ht="21" x14ac:dyDescent="0.25">
      <c r="A70" s="2" t="s">
        <v>68</v>
      </c>
      <c r="C70" s="1">
        <v>0</v>
      </c>
      <c r="E70" s="1">
        <v>36045325443</v>
      </c>
      <c r="G70" s="1">
        <v>0</v>
      </c>
      <c r="I70" s="1">
        <f t="shared" si="0"/>
        <v>36045325443</v>
      </c>
      <c r="K70" s="5">
        <f t="shared" si="1"/>
        <v>8.4021194913499048E-3</v>
      </c>
      <c r="M70" s="1">
        <v>0</v>
      </c>
      <c r="O70" s="1">
        <v>-25547124407</v>
      </c>
      <c r="Q70" s="1">
        <v>0</v>
      </c>
      <c r="S70" s="1">
        <f t="shared" si="2"/>
        <v>-25547124407</v>
      </c>
      <c r="U70" s="5">
        <f t="shared" si="3"/>
        <v>-2.2183457791034804E-2</v>
      </c>
    </row>
    <row r="71" spans="1:21" ht="21" x14ac:dyDescent="0.25">
      <c r="A71" s="2" t="s">
        <v>43</v>
      </c>
      <c r="C71" s="1">
        <v>0</v>
      </c>
      <c r="E71" s="1">
        <v>6825290</v>
      </c>
      <c r="G71" s="1">
        <v>0</v>
      </c>
      <c r="I71" s="1">
        <f t="shared" si="0"/>
        <v>6825290</v>
      </c>
      <c r="K71" s="5">
        <f t="shared" si="1"/>
        <v>1.5909664134896127E-6</v>
      </c>
      <c r="M71" s="1">
        <v>0</v>
      </c>
      <c r="O71" s="1">
        <v>130263484</v>
      </c>
      <c r="Q71" s="1">
        <v>0</v>
      </c>
      <c r="S71" s="1">
        <f t="shared" si="2"/>
        <v>130263484</v>
      </c>
      <c r="U71" s="5">
        <f t="shared" si="3"/>
        <v>1.1311231953117008E-4</v>
      </c>
    </row>
    <row r="72" spans="1:21" ht="21" x14ac:dyDescent="0.25">
      <c r="A72" s="2" t="s">
        <v>91</v>
      </c>
      <c r="C72" s="1">
        <v>0</v>
      </c>
      <c r="E72" s="1">
        <v>15656516490</v>
      </c>
      <c r="G72" s="1">
        <v>0</v>
      </c>
      <c r="I72" s="1">
        <f t="shared" si="0"/>
        <v>15656516490</v>
      </c>
      <c r="K72" s="5">
        <f t="shared" si="1"/>
        <v>3.64951407014739E-3</v>
      </c>
      <c r="M72" s="1">
        <v>0</v>
      </c>
      <c r="O72" s="1">
        <v>-17432447029</v>
      </c>
      <c r="Q72" s="1">
        <v>0</v>
      </c>
      <c r="S72" s="1">
        <f t="shared" si="2"/>
        <v>-17432447029</v>
      </c>
      <c r="U72" s="5">
        <f t="shared" si="3"/>
        <v>-1.5137200833308315E-2</v>
      </c>
    </row>
    <row r="73" spans="1:21" ht="21" x14ac:dyDescent="0.25">
      <c r="A73" s="2" t="s">
        <v>36</v>
      </c>
      <c r="C73" s="1">
        <v>0</v>
      </c>
      <c r="E73" s="1">
        <v>23536345052</v>
      </c>
      <c r="G73" s="1">
        <v>0</v>
      </c>
      <c r="I73" s="1">
        <f t="shared" ref="I73:I91" si="4">C73+E73+G73</f>
        <v>23536345052</v>
      </c>
      <c r="K73" s="5">
        <f t="shared" ref="K73:K91" si="5">I73/$I$92</f>
        <v>5.4862920804880722E-3</v>
      </c>
      <c r="M73" s="1">
        <v>0</v>
      </c>
      <c r="O73" s="1">
        <v>17094832076</v>
      </c>
      <c r="Q73" s="1">
        <v>0</v>
      </c>
      <c r="S73" s="1">
        <f t="shared" ref="S73:S91" si="6">M73+O73+Q73</f>
        <v>17094832076</v>
      </c>
      <c r="U73" s="5">
        <f t="shared" ref="U73:U91" si="7">S73/$S$92</f>
        <v>1.4844038012312087E-2</v>
      </c>
    </row>
    <row r="74" spans="1:21" ht="21" x14ac:dyDescent="0.25">
      <c r="A74" s="2" t="s">
        <v>49</v>
      </c>
      <c r="C74" s="1">
        <v>0</v>
      </c>
      <c r="E74" s="1">
        <v>24666915704</v>
      </c>
      <c r="G74" s="1">
        <v>0</v>
      </c>
      <c r="I74" s="1">
        <f t="shared" si="4"/>
        <v>24666915704</v>
      </c>
      <c r="K74" s="5">
        <f t="shared" si="5"/>
        <v>5.749826660763643E-3</v>
      </c>
      <c r="M74" s="1">
        <v>0</v>
      </c>
      <c r="O74" s="1">
        <v>7946256618</v>
      </c>
      <c r="Q74" s="1">
        <v>0</v>
      </c>
      <c r="S74" s="1">
        <f t="shared" si="6"/>
        <v>7946256618</v>
      </c>
      <c r="U74" s="5">
        <f t="shared" si="7"/>
        <v>6.9000113466325744E-3</v>
      </c>
    </row>
    <row r="75" spans="1:21" ht="21" x14ac:dyDescent="0.25">
      <c r="A75" s="2" t="s">
        <v>18</v>
      </c>
      <c r="C75" s="1">
        <v>0</v>
      </c>
      <c r="E75" s="1">
        <v>34614543225</v>
      </c>
      <c r="G75" s="1">
        <v>0</v>
      </c>
      <c r="I75" s="1">
        <f t="shared" si="4"/>
        <v>34614543225</v>
      </c>
      <c r="K75" s="5">
        <f t="shared" si="5"/>
        <v>8.0686059770734165E-3</v>
      </c>
      <c r="M75" s="1">
        <v>0</v>
      </c>
      <c r="O75" s="1">
        <v>-10047652158</v>
      </c>
      <c r="Q75" s="1">
        <v>0</v>
      </c>
      <c r="S75" s="1">
        <f t="shared" si="6"/>
        <v>-10047652158</v>
      </c>
      <c r="U75" s="5">
        <f t="shared" si="7"/>
        <v>-8.7247262742776513E-3</v>
      </c>
    </row>
    <row r="76" spans="1:21" ht="21" x14ac:dyDescent="0.25">
      <c r="A76" s="2" t="s">
        <v>50</v>
      </c>
      <c r="C76" s="1">
        <v>0</v>
      </c>
      <c r="E76" s="1">
        <v>100291729881</v>
      </c>
      <c r="G76" s="1">
        <v>0</v>
      </c>
      <c r="I76" s="1">
        <f t="shared" si="4"/>
        <v>100291729881</v>
      </c>
      <c r="K76" s="5">
        <f t="shared" si="5"/>
        <v>2.337787460920248E-2</v>
      </c>
      <c r="M76" s="1">
        <v>0</v>
      </c>
      <c r="O76" s="1">
        <v>-14280089862</v>
      </c>
      <c r="Q76" s="1">
        <v>0</v>
      </c>
      <c r="S76" s="1">
        <f t="shared" si="6"/>
        <v>-14280089862</v>
      </c>
      <c r="U76" s="5">
        <f t="shared" si="7"/>
        <v>-1.2399899325618885E-2</v>
      </c>
    </row>
    <row r="77" spans="1:21" ht="21" x14ac:dyDescent="0.25">
      <c r="A77" s="2" t="s">
        <v>21</v>
      </c>
      <c r="C77" s="1">
        <v>0</v>
      </c>
      <c r="E77" s="1">
        <v>14951198027</v>
      </c>
      <c r="G77" s="1">
        <v>0</v>
      </c>
      <c r="I77" s="1">
        <f t="shared" si="4"/>
        <v>14951198027</v>
      </c>
      <c r="K77" s="5">
        <f t="shared" si="5"/>
        <v>3.4851052339738187E-3</v>
      </c>
      <c r="M77" s="1">
        <v>0</v>
      </c>
      <c r="O77" s="1">
        <v>9787292165</v>
      </c>
      <c r="Q77" s="1">
        <v>0</v>
      </c>
      <c r="S77" s="1">
        <f t="shared" si="6"/>
        <v>9787292165</v>
      </c>
      <c r="U77" s="5">
        <f t="shared" si="7"/>
        <v>8.4986466254226498E-3</v>
      </c>
    </row>
    <row r="78" spans="1:21" ht="21" x14ac:dyDescent="0.25">
      <c r="A78" s="2" t="s">
        <v>76</v>
      </c>
      <c r="C78" s="1">
        <v>0</v>
      </c>
      <c r="E78" s="1">
        <v>21296167921</v>
      </c>
      <c r="G78" s="1">
        <v>0</v>
      </c>
      <c r="I78" s="1">
        <f t="shared" si="4"/>
        <v>21296167921</v>
      </c>
      <c r="K78" s="5">
        <f t="shared" si="5"/>
        <v>4.9641096419853091E-3</v>
      </c>
      <c r="M78" s="1">
        <v>0</v>
      </c>
      <c r="O78" s="1">
        <v>27682983366</v>
      </c>
      <c r="Q78" s="1">
        <v>0</v>
      </c>
      <c r="S78" s="1">
        <f t="shared" si="6"/>
        <v>27682983366</v>
      </c>
      <c r="U78" s="5">
        <f t="shared" si="7"/>
        <v>2.4038098505572428E-2</v>
      </c>
    </row>
    <row r="79" spans="1:21" ht="21" x14ac:dyDescent="0.25">
      <c r="A79" s="2" t="s">
        <v>46</v>
      </c>
      <c r="C79" s="1">
        <v>0</v>
      </c>
      <c r="E79" s="1">
        <v>2007877468</v>
      </c>
      <c r="G79" s="1">
        <v>0</v>
      </c>
      <c r="I79" s="1">
        <f t="shared" si="4"/>
        <v>2007877468</v>
      </c>
      <c r="K79" s="5">
        <f t="shared" si="5"/>
        <v>4.6803368266997662E-4</v>
      </c>
      <c r="M79" s="1">
        <v>0</v>
      </c>
      <c r="O79" s="1">
        <v>-3568147521</v>
      </c>
      <c r="Q79" s="1">
        <v>0</v>
      </c>
      <c r="S79" s="1">
        <f t="shared" si="6"/>
        <v>-3568147521</v>
      </c>
      <c r="U79" s="5">
        <f t="shared" si="7"/>
        <v>-3.0983467518011752E-3</v>
      </c>
    </row>
    <row r="80" spans="1:21" ht="21" x14ac:dyDescent="0.25">
      <c r="A80" s="2" t="s">
        <v>44</v>
      </c>
      <c r="C80" s="1">
        <v>0</v>
      </c>
      <c r="E80" s="1">
        <v>-3725167253</v>
      </c>
      <c r="G80" s="1">
        <v>0</v>
      </c>
      <c r="I80" s="1">
        <f t="shared" si="4"/>
        <v>-3725167253</v>
      </c>
      <c r="K80" s="5">
        <f t="shared" si="5"/>
        <v>-8.6833174621948124E-4</v>
      </c>
      <c r="M80" s="1">
        <v>0</v>
      </c>
      <c r="O80" s="1">
        <v>21919051395</v>
      </c>
      <c r="Q80" s="1">
        <v>0</v>
      </c>
      <c r="S80" s="1">
        <f t="shared" si="6"/>
        <v>21919051395</v>
      </c>
      <c r="U80" s="5">
        <f t="shared" si="7"/>
        <v>1.9033075648516962E-2</v>
      </c>
    </row>
    <row r="81" spans="1:21" ht="21" x14ac:dyDescent="0.25">
      <c r="A81" s="2" t="s">
        <v>30</v>
      </c>
      <c r="C81" s="1">
        <v>0</v>
      </c>
      <c r="E81" s="1">
        <v>39057624639</v>
      </c>
      <c r="G81" s="1">
        <v>0</v>
      </c>
      <c r="I81" s="1">
        <f t="shared" si="4"/>
        <v>39057624639</v>
      </c>
      <c r="K81" s="5">
        <f t="shared" si="5"/>
        <v>9.1042826006416371E-3</v>
      </c>
      <c r="M81" s="1">
        <v>0</v>
      </c>
      <c r="O81" s="1">
        <v>-31003441772</v>
      </c>
      <c r="Q81" s="1">
        <v>0</v>
      </c>
      <c r="S81" s="1">
        <f t="shared" si="6"/>
        <v>-31003441772</v>
      </c>
      <c r="U81" s="5">
        <f t="shared" si="7"/>
        <v>-2.6921368173144285E-2</v>
      </c>
    </row>
    <row r="82" spans="1:21" ht="21" x14ac:dyDescent="0.25">
      <c r="A82" s="2" t="s">
        <v>55</v>
      </c>
      <c r="C82" s="1">
        <v>0</v>
      </c>
      <c r="E82" s="1">
        <v>48510387408</v>
      </c>
      <c r="G82" s="1">
        <v>0</v>
      </c>
      <c r="I82" s="1">
        <f t="shared" si="4"/>
        <v>48510387408</v>
      </c>
      <c r="K82" s="5">
        <f t="shared" si="5"/>
        <v>1.1307709572999453E-2</v>
      </c>
      <c r="M82" s="1">
        <v>0</v>
      </c>
      <c r="O82" s="1">
        <v>9090397843</v>
      </c>
      <c r="Q82" s="1">
        <v>0</v>
      </c>
      <c r="S82" s="1">
        <f t="shared" si="6"/>
        <v>9090397843</v>
      </c>
      <c r="U82" s="5">
        <f t="shared" si="7"/>
        <v>7.893509016562732E-3</v>
      </c>
    </row>
    <row r="83" spans="1:21" ht="21" x14ac:dyDescent="0.25">
      <c r="A83" s="2" t="s">
        <v>84</v>
      </c>
      <c r="C83" s="1">
        <v>0</v>
      </c>
      <c r="E83" s="1">
        <v>13164154541</v>
      </c>
      <c r="G83" s="1">
        <v>0</v>
      </c>
      <c r="I83" s="1">
        <f t="shared" si="4"/>
        <v>13164154541</v>
      </c>
      <c r="K83" s="5">
        <f t="shared" si="5"/>
        <v>3.0685476714861597E-3</v>
      </c>
      <c r="M83" s="1">
        <v>0</v>
      </c>
      <c r="O83" s="1">
        <v>11227423915</v>
      </c>
      <c r="Q83" s="1">
        <v>0</v>
      </c>
      <c r="S83" s="1">
        <f t="shared" si="6"/>
        <v>11227423915</v>
      </c>
      <c r="U83" s="5">
        <f t="shared" si="7"/>
        <v>9.7491631759625014E-3</v>
      </c>
    </row>
    <row r="84" spans="1:21" ht="21" x14ac:dyDescent="0.25">
      <c r="A84" s="2" t="s">
        <v>93</v>
      </c>
      <c r="C84" s="1">
        <v>0</v>
      </c>
      <c r="E84" s="1">
        <v>19940289070</v>
      </c>
      <c r="G84" s="1">
        <v>0</v>
      </c>
      <c r="I84" s="1">
        <f t="shared" si="4"/>
        <v>19940289070</v>
      </c>
      <c r="K84" s="5">
        <f t="shared" si="5"/>
        <v>4.6480560072383777E-3</v>
      </c>
      <c r="M84" s="1">
        <v>0</v>
      </c>
      <c r="O84" s="1">
        <v>19940289070</v>
      </c>
      <c r="Q84" s="1">
        <v>0</v>
      </c>
      <c r="S84" s="1">
        <f t="shared" si="6"/>
        <v>19940289070</v>
      </c>
      <c r="U84" s="5">
        <f t="shared" si="7"/>
        <v>1.7314847412109275E-2</v>
      </c>
    </row>
    <row r="85" spans="1:21" ht="21" x14ac:dyDescent="0.25">
      <c r="A85" s="2" t="s">
        <v>28</v>
      </c>
      <c r="C85" s="1">
        <v>0</v>
      </c>
      <c r="E85" s="1">
        <v>137188733067</v>
      </c>
      <c r="G85" s="1">
        <v>0</v>
      </c>
      <c r="I85" s="1">
        <f t="shared" si="4"/>
        <v>137188733067</v>
      </c>
      <c r="K85" s="5">
        <f t="shared" si="5"/>
        <v>3.1978519098644721E-2</v>
      </c>
      <c r="M85" s="1">
        <v>0</v>
      </c>
      <c r="O85" s="1">
        <v>79856402992</v>
      </c>
      <c r="Q85" s="1">
        <v>0</v>
      </c>
      <c r="S85" s="1">
        <f t="shared" si="6"/>
        <v>79856402992</v>
      </c>
      <c r="U85" s="5">
        <f t="shared" si="7"/>
        <v>6.9342095685395524E-2</v>
      </c>
    </row>
    <row r="86" spans="1:21" ht="21" x14ac:dyDescent="0.25">
      <c r="A86" s="2" t="s">
        <v>90</v>
      </c>
      <c r="C86" s="1">
        <v>0</v>
      </c>
      <c r="E86" s="1">
        <v>9551005087</v>
      </c>
      <c r="G86" s="1">
        <v>0</v>
      </c>
      <c r="I86" s="1">
        <f t="shared" si="4"/>
        <v>9551005087</v>
      </c>
      <c r="K86" s="5">
        <f t="shared" si="5"/>
        <v>2.2263271316655315E-3</v>
      </c>
      <c r="M86" s="1">
        <v>0</v>
      </c>
      <c r="O86" s="1">
        <v>4832185066</v>
      </c>
      <c r="Q86" s="1">
        <v>0</v>
      </c>
      <c r="S86" s="1">
        <f t="shared" si="6"/>
        <v>4832185066</v>
      </c>
      <c r="U86" s="5">
        <f t="shared" si="7"/>
        <v>4.1959545717289437E-3</v>
      </c>
    </row>
    <row r="87" spans="1:21" ht="21" x14ac:dyDescent="0.25">
      <c r="A87" s="2" t="s">
        <v>52</v>
      </c>
      <c r="C87" s="1">
        <v>0</v>
      </c>
      <c r="E87" s="1">
        <v>10918937008</v>
      </c>
      <c r="G87" s="1">
        <v>0</v>
      </c>
      <c r="I87" s="1">
        <f t="shared" si="4"/>
        <v>10918937008</v>
      </c>
      <c r="K87" s="5">
        <f t="shared" si="5"/>
        <v>2.5451903216913512E-3</v>
      </c>
      <c r="M87" s="1">
        <v>0</v>
      </c>
      <c r="O87" s="1">
        <v>638332561</v>
      </c>
      <c r="Q87" s="1">
        <v>0</v>
      </c>
      <c r="S87" s="1">
        <f t="shared" si="6"/>
        <v>638332561</v>
      </c>
      <c r="U87" s="5">
        <f t="shared" si="7"/>
        <v>5.5428639239360521E-4</v>
      </c>
    </row>
    <row r="88" spans="1:21" ht="21" x14ac:dyDescent="0.25">
      <c r="A88" s="2" t="s">
        <v>51</v>
      </c>
      <c r="C88" s="1">
        <v>0</v>
      </c>
      <c r="E88" s="1">
        <v>413032388</v>
      </c>
      <c r="G88" s="1">
        <v>0</v>
      </c>
      <c r="I88" s="1">
        <f t="shared" si="4"/>
        <v>413032388</v>
      </c>
      <c r="K88" s="5">
        <f t="shared" si="5"/>
        <v>9.6277324039185174E-5</v>
      </c>
      <c r="M88" s="1">
        <v>0</v>
      </c>
      <c r="O88" s="1">
        <v>-546988836</v>
      </c>
      <c r="Q88" s="1">
        <v>0</v>
      </c>
      <c r="S88" s="1">
        <f t="shared" si="6"/>
        <v>-546988836</v>
      </c>
      <c r="U88" s="5">
        <f t="shared" si="7"/>
        <v>-4.7496945496724763E-4</v>
      </c>
    </row>
    <row r="89" spans="1:21" ht="21" x14ac:dyDescent="0.25">
      <c r="A89" s="2" t="s">
        <v>62</v>
      </c>
      <c r="C89" s="1">
        <v>0</v>
      </c>
      <c r="E89" s="1">
        <v>-91205083312</v>
      </c>
      <c r="G89" s="1">
        <v>0</v>
      </c>
      <c r="I89" s="1">
        <f t="shared" si="4"/>
        <v>-91205083312</v>
      </c>
      <c r="K89" s="5">
        <f t="shared" si="5"/>
        <v>-2.1259788857164161E-2</v>
      </c>
      <c r="M89" s="1">
        <v>0</v>
      </c>
      <c r="O89" s="1">
        <v>-68707867399</v>
      </c>
      <c r="Q89" s="1">
        <v>0</v>
      </c>
      <c r="S89" s="1">
        <f t="shared" si="6"/>
        <v>-68707867399</v>
      </c>
      <c r="U89" s="5">
        <f t="shared" si="7"/>
        <v>-5.9661433986680036E-2</v>
      </c>
    </row>
    <row r="90" spans="1:21" ht="21" x14ac:dyDescent="0.25">
      <c r="A90" s="2" t="s">
        <v>17</v>
      </c>
      <c r="C90" s="1">
        <v>0</v>
      </c>
      <c r="E90" s="1">
        <v>1567752320</v>
      </c>
      <c r="G90" s="1">
        <v>0</v>
      </c>
      <c r="I90" s="1">
        <f t="shared" si="4"/>
        <v>1567752320</v>
      </c>
      <c r="K90" s="5">
        <f t="shared" si="5"/>
        <v>3.6544107075163398E-4</v>
      </c>
      <c r="M90" s="1">
        <v>0</v>
      </c>
      <c r="O90" s="1">
        <v>-428424807</v>
      </c>
      <c r="Q90" s="1">
        <v>0</v>
      </c>
      <c r="S90" s="1">
        <f t="shared" si="6"/>
        <v>-428424807</v>
      </c>
      <c r="U90" s="5">
        <f t="shared" si="7"/>
        <v>-3.720161796414402E-4</v>
      </c>
    </row>
    <row r="91" spans="1:21" ht="21" x14ac:dyDescent="0.25">
      <c r="A91" s="2" t="s">
        <v>65</v>
      </c>
      <c r="C91" s="1">
        <v>0</v>
      </c>
      <c r="E91" s="1">
        <v>2955542240</v>
      </c>
      <c r="G91" s="1">
        <v>0</v>
      </c>
      <c r="I91" s="1">
        <f t="shared" si="4"/>
        <v>2955542240</v>
      </c>
      <c r="K91" s="5">
        <f t="shared" si="5"/>
        <v>6.8893313507409305E-4</v>
      </c>
      <c r="M91" s="1">
        <v>0</v>
      </c>
      <c r="O91" s="1">
        <v>-5202985818</v>
      </c>
      <c r="Q91" s="1">
        <v>0</v>
      </c>
      <c r="S91" s="1">
        <f t="shared" si="6"/>
        <v>-5202985818</v>
      </c>
      <c r="U91" s="5">
        <f t="shared" si="7"/>
        <v>-4.5179337776791095E-3</v>
      </c>
    </row>
    <row r="92" spans="1:21" s="3" customFormat="1" ht="26.25" x14ac:dyDescent="0.25">
      <c r="A92" s="3" t="s">
        <v>95</v>
      </c>
      <c r="C92" s="4">
        <f>SUM(C8:C91)</f>
        <v>74950714026</v>
      </c>
      <c r="E92" s="4">
        <f>SUM(E8:E91)</f>
        <v>4123249244731</v>
      </c>
      <c r="G92" s="4">
        <f>SUM(G8:G91)</f>
        <v>91827751526</v>
      </c>
      <c r="I92" s="4">
        <f>SUM(I8:I91)</f>
        <v>4290027710283</v>
      </c>
      <c r="K92" s="6">
        <f>SUM(K8:K91)</f>
        <v>1.0000000000000002</v>
      </c>
      <c r="M92" s="4">
        <f>SUM(M8:M91)</f>
        <v>166477358163</v>
      </c>
      <c r="O92" s="4">
        <f>SUM(O8:O91)</f>
        <v>881903318699</v>
      </c>
      <c r="Q92" s="4">
        <f>SUM(Q8:Q91)</f>
        <v>103248823266</v>
      </c>
      <c r="S92" s="4">
        <f>SUM(S8:S91)</f>
        <v>1151629500128</v>
      </c>
      <c r="U92" s="6">
        <f>SUM(U8:U91)</f>
        <v>0.99999999999999956</v>
      </c>
    </row>
  </sheetData>
  <mergeCells count="17">
    <mergeCell ref="I7"/>
    <mergeCell ref="S7"/>
    <mergeCell ref="U7"/>
    <mergeCell ref="M6:U6"/>
    <mergeCell ref="A2:U2"/>
    <mergeCell ref="A3:U3"/>
    <mergeCell ref="A4:U4"/>
    <mergeCell ref="A5:U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3"/>
  <sheetViews>
    <sheetView rightToLeft="1" workbookViewId="0">
      <selection activeCell="G22" sqref="G22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34" style="1" customWidth="1"/>
    <col min="4" max="4" width="1" style="1" customWidth="1"/>
    <col min="5" max="5" width="32" style="1" bestFit="1" customWidth="1"/>
    <col min="6" max="6" width="1" style="1" customWidth="1"/>
    <col min="7" max="7" width="36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</row>
    <row r="3" spans="1:10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</row>
    <row r="4" spans="1:10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</row>
    <row r="5" spans="1:10" s="11" customFormat="1" ht="28.5" x14ac:dyDescent="0.4">
      <c r="A5" s="16" t="s">
        <v>165</v>
      </c>
      <c r="B5" s="16"/>
      <c r="C5" s="16"/>
      <c r="D5" s="16"/>
      <c r="E5" s="16"/>
      <c r="F5" s="16"/>
      <c r="G5" s="16"/>
      <c r="H5" s="16"/>
      <c r="I5" s="16"/>
      <c r="J5" s="9"/>
    </row>
    <row r="6" spans="1:10" ht="27" thickBot="1" x14ac:dyDescent="0.3">
      <c r="A6" s="7" t="s">
        <v>146</v>
      </c>
      <c r="C6" s="14" t="s">
        <v>156</v>
      </c>
      <c r="D6" s="14" t="s">
        <v>111</v>
      </c>
      <c r="E6" s="14" t="s">
        <v>111</v>
      </c>
      <c r="G6" s="14" t="s">
        <v>157</v>
      </c>
      <c r="H6" s="14" t="s">
        <v>112</v>
      </c>
      <c r="I6" s="14" t="s">
        <v>112</v>
      </c>
    </row>
    <row r="7" spans="1:10" ht="27" thickBot="1" x14ac:dyDescent="0.3">
      <c r="A7" s="14" t="s">
        <v>147</v>
      </c>
      <c r="C7" s="14" t="s">
        <v>148</v>
      </c>
      <c r="E7" s="14" t="s">
        <v>149</v>
      </c>
      <c r="G7" s="14" t="s">
        <v>148</v>
      </c>
      <c r="I7" s="14" t="s">
        <v>149</v>
      </c>
    </row>
    <row r="8" spans="1:10" ht="21" x14ac:dyDescent="0.25">
      <c r="A8" s="2" t="s">
        <v>106</v>
      </c>
      <c r="C8" s="1">
        <v>26427</v>
      </c>
      <c r="E8" s="8">
        <f>C8/$C$12</f>
        <v>3.6653600891201313E-6</v>
      </c>
      <c r="G8" s="1">
        <v>150215</v>
      </c>
      <c r="I8" s="5">
        <f>G8/$G$12</f>
        <v>4.2189805442147401E-6</v>
      </c>
    </row>
    <row r="9" spans="1:10" ht="21" x14ac:dyDescent="0.25">
      <c r="A9" s="2" t="s">
        <v>107</v>
      </c>
      <c r="C9" s="1">
        <v>7209885633</v>
      </c>
      <c r="E9" s="8">
        <f t="shared" ref="E9:E11" si="0">C9/$C$12</f>
        <v>0.99999345541752127</v>
      </c>
      <c r="G9" s="1">
        <v>31739959067</v>
      </c>
      <c r="I9" s="5">
        <f t="shared" ref="I9:I11" si="1">G9/$G$12</f>
        <v>0.89145737627963406</v>
      </c>
    </row>
    <row r="10" spans="1:10" ht="21" x14ac:dyDescent="0.25">
      <c r="A10" s="2" t="s">
        <v>108</v>
      </c>
      <c r="C10" s="1">
        <v>20759</v>
      </c>
      <c r="E10" s="8">
        <f t="shared" si="0"/>
        <v>2.8792223896032392E-6</v>
      </c>
      <c r="G10" s="1">
        <v>79972</v>
      </c>
      <c r="I10" s="5">
        <f t="shared" si="1"/>
        <v>2.2461159809735457E-6</v>
      </c>
    </row>
    <row r="11" spans="1:10" ht="21.75" thickBot="1" x14ac:dyDescent="0.3">
      <c r="A11" s="2" t="s">
        <v>106</v>
      </c>
      <c r="C11" s="1">
        <v>0</v>
      </c>
      <c r="E11" s="8">
        <f t="shared" si="0"/>
        <v>0</v>
      </c>
      <c r="G11" s="1">
        <v>3864383563</v>
      </c>
      <c r="I11" s="5">
        <f t="shared" si="1"/>
        <v>0.10853615862384074</v>
      </c>
    </row>
    <row r="12" spans="1:10" s="3" customFormat="1" ht="27" thickBot="1" x14ac:dyDescent="0.3">
      <c r="A12" s="3" t="s">
        <v>95</v>
      </c>
      <c r="C12" s="4">
        <f>SUM(C8:C11)</f>
        <v>7209932819</v>
      </c>
      <c r="E12" s="6">
        <f>SUM(E8:E11)</f>
        <v>1</v>
      </c>
      <c r="G12" s="4">
        <f>SUM(G8:G11)</f>
        <v>35604572817</v>
      </c>
      <c r="I12" s="6">
        <f>SUM(I8:I11)</f>
        <v>1</v>
      </c>
    </row>
    <row r="13" spans="1:10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5:I5"/>
    <mergeCell ref="A7"/>
    <mergeCell ref="C7"/>
    <mergeCell ref="E7"/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G22" sqref="G22"/>
    </sheetView>
  </sheetViews>
  <sheetFormatPr defaultRowHeight="18.75" x14ac:dyDescent="0.25"/>
  <cols>
    <col min="1" max="1" width="17.140625" style="1" customWidth="1"/>
    <col min="2" max="2" width="1" style="1" customWidth="1"/>
    <col min="3" max="3" width="22" style="1" customWidth="1"/>
    <col min="4" max="4" width="1" style="1" customWidth="1"/>
    <col min="5" max="5" width="40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</row>
    <row r="3" spans="1:5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</row>
    <row r="4" spans="1:5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</row>
    <row r="5" spans="1:5" customFormat="1" ht="28.5" x14ac:dyDescent="0.25">
      <c r="A5" s="16" t="s">
        <v>166</v>
      </c>
      <c r="B5" s="16"/>
      <c r="C5" s="16"/>
      <c r="D5" s="16"/>
      <c r="E5" s="16"/>
    </row>
    <row r="6" spans="1:5" ht="26.25" x14ac:dyDescent="0.25">
      <c r="A6" s="14" t="s">
        <v>150</v>
      </c>
      <c r="C6" s="14" t="s">
        <v>156</v>
      </c>
      <c r="E6" s="14" t="s">
        <v>157</v>
      </c>
    </row>
    <row r="7" spans="1:5" ht="26.25" x14ac:dyDescent="0.25">
      <c r="A7" s="14" t="s">
        <v>150</v>
      </c>
      <c r="C7" s="14" t="s">
        <v>103</v>
      </c>
      <c r="E7" s="14" t="s">
        <v>103</v>
      </c>
    </row>
    <row r="8" spans="1:5" ht="21" x14ac:dyDescent="0.25">
      <c r="A8" s="2" t="s">
        <v>150</v>
      </c>
      <c r="C8" s="1">
        <v>0</v>
      </c>
      <c r="E8" s="1">
        <v>7483998317</v>
      </c>
    </row>
    <row r="9" spans="1:5" ht="21" x14ac:dyDescent="0.25">
      <c r="A9" s="2" t="s">
        <v>151</v>
      </c>
      <c r="C9" s="1">
        <v>0</v>
      </c>
      <c r="E9" s="1">
        <v>125254691</v>
      </c>
    </row>
    <row r="10" spans="1:5" s="3" customFormat="1" ht="26.25" x14ac:dyDescent="0.25">
      <c r="A10" s="3" t="s">
        <v>95</v>
      </c>
      <c r="C10" s="4">
        <f>SUM(C8:C9)</f>
        <v>0</v>
      </c>
      <c r="E10" s="4">
        <f>SUM(E8:E9)</f>
        <v>7609253008</v>
      </c>
    </row>
  </sheetData>
  <mergeCells count="9">
    <mergeCell ref="A2:E2"/>
    <mergeCell ref="A3:E3"/>
    <mergeCell ref="A4:E4"/>
    <mergeCell ref="A5:E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5"/>
  <sheetViews>
    <sheetView rightToLeft="1" workbookViewId="0">
      <selection activeCell="K13" sqref="K13"/>
    </sheetView>
  </sheetViews>
  <sheetFormatPr defaultRowHeight="18.75" x14ac:dyDescent="0.25"/>
  <cols>
    <col min="1" max="1" width="30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  <c r="N2" s="15" t="s">
        <v>0</v>
      </c>
      <c r="O2" s="15" t="s">
        <v>0</v>
      </c>
      <c r="P2" s="15" t="s">
        <v>0</v>
      </c>
      <c r="Q2" s="15" t="s">
        <v>0</v>
      </c>
      <c r="R2" s="15" t="s">
        <v>0</v>
      </c>
      <c r="S2" s="15" t="s">
        <v>0</v>
      </c>
    </row>
    <row r="3" spans="1:22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  <c r="N3" s="15" t="s">
        <v>109</v>
      </c>
      <c r="O3" s="15" t="s">
        <v>109</v>
      </c>
      <c r="P3" s="15" t="s">
        <v>109</v>
      </c>
      <c r="Q3" s="15" t="s">
        <v>109</v>
      </c>
      <c r="R3" s="15" t="s">
        <v>109</v>
      </c>
      <c r="S3" s="15" t="s">
        <v>109</v>
      </c>
    </row>
    <row r="4" spans="1:22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  <c r="N4" s="15" t="s">
        <v>2</v>
      </c>
      <c r="O4" s="15" t="s">
        <v>2</v>
      </c>
      <c r="P4" s="15" t="s">
        <v>2</v>
      </c>
      <c r="Q4" s="15" t="s">
        <v>2</v>
      </c>
      <c r="R4" s="15" t="s">
        <v>2</v>
      </c>
      <c r="S4" s="15" t="s">
        <v>2</v>
      </c>
    </row>
    <row r="5" spans="1:22" s="12" customFormat="1" ht="28.5" x14ac:dyDescent="0.25">
      <c r="A5" s="16" t="s">
        <v>142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9"/>
      <c r="U5" s="9"/>
      <c r="V5" s="9"/>
    </row>
    <row r="6" spans="1:22" ht="27" thickBot="1" x14ac:dyDescent="0.3">
      <c r="A6" s="14" t="s">
        <v>3</v>
      </c>
      <c r="C6" s="14" t="s">
        <v>117</v>
      </c>
      <c r="D6" s="14" t="s">
        <v>117</v>
      </c>
      <c r="E6" s="14" t="s">
        <v>117</v>
      </c>
      <c r="F6" s="14" t="s">
        <v>117</v>
      </c>
      <c r="G6" s="14" t="s">
        <v>117</v>
      </c>
      <c r="I6" s="14" t="s">
        <v>156</v>
      </c>
      <c r="J6" s="14" t="s">
        <v>111</v>
      </c>
      <c r="K6" s="14" t="s">
        <v>111</v>
      </c>
      <c r="L6" s="14" t="s">
        <v>111</v>
      </c>
      <c r="M6" s="14" t="s">
        <v>111</v>
      </c>
      <c r="O6" s="14" t="s">
        <v>157</v>
      </c>
      <c r="P6" s="14" t="s">
        <v>112</v>
      </c>
      <c r="Q6" s="14" t="s">
        <v>112</v>
      </c>
      <c r="R6" s="14" t="s">
        <v>112</v>
      </c>
      <c r="S6" s="14" t="s">
        <v>112</v>
      </c>
    </row>
    <row r="7" spans="1:22" ht="26.25" x14ac:dyDescent="0.25">
      <c r="A7" s="14" t="s">
        <v>3</v>
      </c>
      <c r="C7" s="14" t="s">
        <v>118</v>
      </c>
      <c r="E7" s="14" t="s">
        <v>119</v>
      </c>
      <c r="G7" s="14" t="s">
        <v>120</v>
      </c>
      <c r="I7" s="14" t="s">
        <v>121</v>
      </c>
      <c r="K7" s="14" t="s">
        <v>115</v>
      </c>
      <c r="M7" s="14" t="s">
        <v>122</v>
      </c>
      <c r="O7" s="14" t="s">
        <v>121</v>
      </c>
      <c r="Q7" s="14" t="s">
        <v>115</v>
      </c>
      <c r="S7" s="14" t="s">
        <v>122</v>
      </c>
    </row>
    <row r="8" spans="1:22" ht="21" x14ac:dyDescent="0.25">
      <c r="A8" s="2" t="s">
        <v>57</v>
      </c>
      <c r="C8" s="1" t="s">
        <v>123</v>
      </c>
      <c r="E8" s="1">
        <v>36626348</v>
      </c>
      <c r="G8" s="1">
        <v>1500</v>
      </c>
      <c r="I8" s="1">
        <v>0</v>
      </c>
      <c r="K8" s="1">
        <v>0</v>
      </c>
      <c r="M8" s="1">
        <f>I8-K8</f>
        <v>0</v>
      </c>
      <c r="O8" s="1">
        <v>54939522000</v>
      </c>
      <c r="Q8" s="1">
        <v>0</v>
      </c>
      <c r="S8" s="1">
        <f>O8-Q8</f>
        <v>54939522000</v>
      </c>
    </row>
    <row r="9" spans="1:22" ht="21" x14ac:dyDescent="0.25">
      <c r="A9" s="2" t="s">
        <v>78</v>
      </c>
      <c r="C9" s="1" t="s">
        <v>124</v>
      </c>
      <c r="E9" s="1">
        <v>9001525</v>
      </c>
      <c r="G9" s="1">
        <v>40</v>
      </c>
      <c r="I9" s="1">
        <v>0</v>
      </c>
      <c r="K9" s="1">
        <v>0</v>
      </c>
      <c r="M9" s="1">
        <f t="shared" ref="M9:M23" si="0">I9-K9</f>
        <v>0</v>
      </c>
      <c r="O9" s="1">
        <v>360061000</v>
      </c>
      <c r="Q9" s="1">
        <v>35160468</v>
      </c>
      <c r="S9" s="1">
        <f t="shared" ref="S9:S23" si="1">O9-Q9</f>
        <v>324900532</v>
      </c>
    </row>
    <row r="10" spans="1:22" ht="21" x14ac:dyDescent="0.25">
      <c r="A10" s="2" t="s">
        <v>34</v>
      </c>
      <c r="C10" s="1" t="s">
        <v>125</v>
      </c>
      <c r="E10" s="1">
        <v>3366086</v>
      </c>
      <c r="G10" s="1">
        <v>6928</v>
      </c>
      <c r="I10" s="1">
        <v>23320243808</v>
      </c>
      <c r="K10" s="1">
        <v>3292269714</v>
      </c>
      <c r="M10" s="1">
        <f t="shared" si="0"/>
        <v>20027974094</v>
      </c>
      <c r="O10" s="1">
        <v>23320243808</v>
      </c>
      <c r="Q10" s="1">
        <v>3292269714</v>
      </c>
      <c r="S10" s="1">
        <f t="shared" si="1"/>
        <v>20027974094</v>
      </c>
    </row>
    <row r="11" spans="1:22" ht="21" x14ac:dyDescent="0.25">
      <c r="A11" s="2" t="s">
        <v>47</v>
      </c>
      <c r="C11" s="1" t="s">
        <v>6</v>
      </c>
      <c r="E11" s="1">
        <v>1840989</v>
      </c>
      <c r="G11" s="1">
        <v>5700</v>
      </c>
      <c r="I11" s="1">
        <v>10493637300</v>
      </c>
      <c r="K11" s="1">
        <v>722776039</v>
      </c>
      <c r="M11" s="1">
        <f t="shared" si="0"/>
        <v>9770861261</v>
      </c>
      <c r="O11" s="1">
        <v>10493637300</v>
      </c>
      <c r="Q11" s="1">
        <v>722776039</v>
      </c>
      <c r="S11" s="1">
        <f t="shared" si="1"/>
        <v>9770861261</v>
      </c>
    </row>
    <row r="12" spans="1:22" ht="21" x14ac:dyDescent="0.25">
      <c r="A12" s="2" t="s">
        <v>89</v>
      </c>
      <c r="C12" s="1" t="s">
        <v>125</v>
      </c>
      <c r="E12" s="1">
        <v>21795532</v>
      </c>
      <c r="G12" s="1">
        <v>260</v>
      </c>
      <c r="I12" s="1">
        <v>5666838320</v>
      </c>
      <c r="K12" s="1">
        <v>440316559</v>
      </c>
      <c r="M12" s="1">
        <f t="shared" si="0"/>
        <v>5226521761</v>
      </c>
      <c r="O12" s="1">
        <v>5666838320</v>
      </c>
      <c r="Q12" s="1">
        <v>440316559</v>
      </c>
      <c r="S12" s="1">
        <f t="shared" si="1"/>
        <v>5226521761</v>
      </c>
    </row>
    <row r="13" spans="1:22" ht="21" x14ac:dyDescent="0.25">
      <c r="A13" s="2" t="s">
        <v>86</v>
      </c>
      <c r="C13" s="1" t="s">
        <v>4</v>
      </c>
      <c r="E13" s="1">
        <v>38912388</v>
      </c>
      <c r="G13" s="1">
        <v>200</v>
      </c>
      <c r="I13" s="1">
        <v>0</v>
      </c>
      <c r="K13" s="1">
        <v>0</v>
      </c>
      <c r="M13" s="1">
        <f t="shared" si="0"/>
        <v>0</v>
      </c>
      <c r="O13" s="1">
        <v>7782477600</v>
      </c>
      <c r="Q13" s="1">
        <v>302281882</v>
      </c>
      <c r="S13" s="1">
        <f t="shared" si="1"/>
        <v>7480195718</v>
      </c>
    </row>
    <row r="14" spans="1:22" ht="21" x14ac:dyDescent="0.25">
      <c r="A14" s="2" t="s">
        <v>85</v>
      </c>
      <c r="C14" s="1" t="s">
        <v>126</v>
      </c>
      <c r="E14" s="1">
        <v>52321594</v>
      </c>
      <c r="G14" s="1">
        <v>190</v>
      </c>
      <c r="I14" s="1">
        <v>0</v>
      </c>
      <c r="K14" s="1">
        <v>0</v>
      </c>
      <c r="M14" s="1">
        <f t="shared" si="0"/>
        <v>0</v>
      </c>
      <c r="O14" s="1">
        <v>9941102860</v>
      </c>
      <c r="Q14" s="1">
        <v>1265663424</v>
      </c>
      <c r="S14" s="1">
        <f t="shared" si="1"/>
        <v>8675439436</v>
      </c>
    </row>
    <row r="15" spans="1:22" ht="21" x14ac:dyDescent="0.25">
      <c r="A15" s="2" t="s">
        <v>79</v>
      </c>
      <c r="C15" s="1" t="s">
        <v>127</v>
      </c>
      <c r="E15" s="1">
        <v>7404948</v>
      </c>
      <c r="G15" s="1">
        <v>322</v>
      </c>
      <c r="I15" s="1">
        <v>0</v>
      </c>
      <c r="K15" s="1">
        <v>0</v>
      </c>
      <c r="M15" s="1">
        <f t="shared" si="0"/>
        <v>0</v>
      </c>
      <c r="O15" s="1">
        <v>2384393256</v>
      </c>
      <c r="Q15" s="1">
        <v>266866398</v>
      </c>
      <c r="S15" s="1">
        <f t="shared" si="1"/>
        <v>2117526858</v>
      </c>
    </row>
    <row r="16" spans="1:22" ht="21" x14ac:dyDescent="0.25">
      <c r="A16" s="2" t="s">
        <v>58</v>
      </c>
      <c r="C16" s="1" t="s">
        <v>128</v>
      </c>
      <c r="E16" s="1">
        <v>1308354</v>
      </c>
      <c r="G16" s="1">
        <v>9700</v>
      </c>
      <c r="I16" s="1">
        <v>12691033800</v>
      </c>
      <c r="K16" s="1">
        <v>120538991</v>
      </c>
      <c r="M16" s="1">
        <f t="shared" si="0"/>
        <v>12570494809</v>
      </c>
      <c r="O16" s="1">
        <v>12691033800</v>
      </c>
      <c r="Q16" s="1">
        <v>120538991</v>
      </c>
      <c r="S16" s="1">
        <f t="shared" si="1"/>
        <v>12570494809</v>
      </c>
    </row>
    <row r="17" spans="1:19" ht="21" x14ac:dyDescent="0.25">
      <c r="A17" s="2" t="s">
        <v>61</v>
      </c>
      <c r="C17" s="1" t="s">
        <v>125</v>
      </c>
      <c r="E17" s="1">
        <v>17500322</v>
      </c>
      <c r="G17" s="1">
        <v>810</v>
      </c>
      <c r="I17" s="1">
        <v>14175260820</v>
      </c>
      <c r="K17" s="1">
        <v>550586167</v>
      </c>
      <c r="M17" s="1">
        <f t="shared" si="0"/>
        <v>13624674653</v>
      </c>
      <c r="O17" s="1">
        <v>14175260820</v>
      </c>
      <c r="Q17" s="1">
        <v>550586167</v>
      </c>
      <c r="S17" s="1">
        <f t="shared" si="1"/>
        <v>13624674653</v>
      </c>
    </row>
    <row r="18" spans="1:19" ht="21" x14ac:dyDescent="0.25">
      <c r="A18" s="2" t="s">
        <v>40</v>
      </c>
      <c r="C18" s="1" t="s">
        <v>129</v>
      </c>
      <c r="E18" s="1">
        <v>15663950</v>
      </c>
      <c r="G18" s="1">
        <v>630</v>
      </c>
      <c r="I18" s="1">
        <v>9868288500</v>
      </c>
      <c r="K18" s="1">
        <v>1398152574</v>
      </c>
      <c r="M18" s="1">
        <f t="shared" si="0"/>
        <v>8470135926</v>
      </c>
      <c r="O18" s="1">
        <v>9868288500</v>
      </c>
      <c r="Q18" s="1">
        <v>1398152574</v>
      </c>
      <c r="S18" s="1">
        <f t="shared" si="1"/>
        <v>8470135926</v>
      </c>
    </row>
    <row r="19" spans="1:19" ht="21" x14ac:dyDescent="0.25">
      <c r="A19" s="2" t="s">
        <v>92</v>
      </c>
      <c r="C19" s="1" t="s">
        <v>127</v>
      </c>
      <c r="E19" s="1">
        <v>12231917</v>
      </c>
      <c r="G19" s="1">
        <v>580</v>
      </c>
      <c r="I19" s="1">
        <v>0</v>
      </c>
      <c r="K19" s="1">
        <v>0</v>
      </c>
      <c r="M19" s="1">
        <f t="shared" si="0"/>
        <v>0</v>
      </c>
      <c r="O19" s="1">
        <v>7094511860</v>
      </c>
      <c r="Q19" s="1">
        <v>289001140</v>
      </c>
      <c r="S19" s="1">
        <f t="shared" si="1"/>
        <v>6805510720</v>
      </c>
    </row>
    <row r="20" spans="1:19" ht="21" x14ac:dyDescent="0.25">
      <c r="A20" s="2" t="s">
        <v>83</v>
      </c>
      <c r="C20" s="1" t="s">
        <v>130</v>
      </c>
      <c r="E20" s="1">
        <v>3069304</v>
      </c>
      <c r="G20" s="1">
        <v>650</v>
      </c>
      <c r="I20" s="1">
        <v>0</v>
      </c>
      <c r="K20" s="1">
        <v>0</v>
      </c>
      <c r="M20" s="1">
        <f t="shared" si="0"/>
        <v>0</v>
      </c>
      <c r="O20" s="1">
        <v>1995047600</v>
      </c>
      <c r="Q20" s="1">
        <v>73695690</v>
      </c>
      <c r="S20" s="1">
        <f t="shared" si="1"/>
        <v>1921351910</v>
      </c>
    </row>
    <row r="21" spans="1:19" ht="21" x14ac:dyDescent="0.25">
      <c r="A21" s="2" t="s">
        <v>33</v>
      </c>
      <c r="C21" s="1" t="s">
        <v>131</v>
      </c>
      <c r="E21" s="1">
        <v>256243</v>
      </c>
      <c r="G21" s="1">
        <v>33000</v>
      </c>
      <c r="I21" s="1">
        <v>0</v>
      </c>
      <c r="K21" s="1">
        <v>0</v>
      </c>
      <c r="M21" s="1">
        <f t="shared" si="0"/>
        <v>0</v>
      </c>
      <c r="O21" s="1">
        <v>8456019000</v>
      </c>
      <c r="Q21" s="1">
        <v>0</v>
      </c>
      <c r="S21" s="1">
        <f t="shared" si="1"/>
        <v>8456019000</v>
      </c>
    </row>
    <row r="22" spans="1:19" ht="21" x14ac:dyDescent="0.25">
      <c r="A22" s="2" t="s">
        <v>15</v>
      </c>
      <c r="C22" s="1" t="s">
        <v>132</v>
      </c>
      <c r="E22" s="1">
        <v>6085087</v>
      </c>
      <c r="G22" s="1">
        <v>1000</v>
      </c>
      <c r="I22" s="1">
        <v>6085087000</v>
      </c>
      <c r="K22" s="1">
        <v>825035478</v>
      </c>
      <c r="M22" s="1">
        <f t="shared" si="0"/>
        <v>5260051522</v>
      </c>
      <c r="O22" s="1">
        <v>6085087000</v>
      </c>
      <c r="Q22" s="1">
        <v>825035478</v>
      </c>
      <c r="S22" s="1">
        <f t="shared" si="1"/>
        <v>5260051522</v>
      </c>
    </row>
    <row r="23" spans="1:19" ht="21" x14ac:dyDescent="0.25">
      <c r="A23" s="2" t="s">
        <v>41</v>
      </c>
      <c r="C23" s="1" t="s">
        <v>133</v>
      </c>
      <c r="E23" s="1">
        <v>225012</v>
      </c>
      <c r="G23" s="1">
        <v>4000</v>
      </c>
      <c r="I23" s="1">
        <v>0</v>
      </c>
      <c r="K23" s="1">
        <v>0</v>
      </c>
      <c r="M23" s="1">
        <f t="shared" si="0"/>
        <v>0</v>
      </c>
      <c r="O23" s="1">
        <v>900048000</v>
      </c>
      <c r="Q23" s="1">
        <v>93870037</v>
      </c>
      <c r="S23" s="1">
        <f t="shared" si="1"/>
        <v>806177963</v>
      </c>
    </row>
    <row r="24" spans="1:19" s="3" customFormat="1" ht="27" thickBot="1" x14ac:dyDescent="0.3">
      <c r="A24" s="3" t="s">
        <v>95</v>
      </c>
      <c r="C24" s="3" t="s">
        <v>95</v>
      </c>
      <c r="E24" s="3" t="s">
        <v>95</v>
      </c>
      <c r="G24" s="3" t="s">
        <v>95</v>
      </c>
      <c r="I24" s="4">
        <f>SUM(I8:I23)</f>
        <v>82300389548</v>
      </c>
      <c r="K24" s="4">
        <f>SUM(K8:K23)</f>
        <v>7349675522</v>
      </c>
      <c r="M24" s="4">
        <f>SUM(M8:M23)</f>
        <v>74950714026</v>
      </c>
      <c r="O24" s="4">
        <f>SUM(O8:O23)</f>
        <v>176153572724</v>
      </c>
      <c r="Q24" s="4">
        <f>SUM(Q8:Q23)</f>
        <v>9676214561</v>
      </c>
      <c r="S24" s="4">
        <f>SUM(S8:S23)</f>
        <v>166477358163</v>
      </c>
    </row>
    <row r="25" spans="1:19" ht="19.5" thickTop="1" x14ac:dyDescent="0.25"/>
  </sheetData>
  <mergeCells count="17"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3"/>
  <sheetViews>
    <sheetView rightToLeft="1" workbookViewId="0">
      <selection activeCell="K12" sqref="K12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5" t="s">
        <v>0</v>
      </c>
      <c r="B2" s="15" t="s">
        <v>0</v>
      </c>
      <c r="C2" s="15" t="s">
        <v>0</v>
      </c>
      <c r="D2" s="15" t="s">
        <v>0</v>
      </c>
      <c r="E2" s="15" t="s">
        <v>0</v>
      </c>
      <c r="F2" s="15" t="s">
        <v>0</v>
      </c>
      <c r="G2" s="15" t="s">
        <v>0</v>
      </c>
      <c r="H2" s="15" t="s">
        <v>0</v>
      </c>
      <c r="I2" s="15" t="s">
        <v>0</v>
      </c>
      <c r="J2" s="15" t="s">
        <v>0</v>
      </c>
      <c r="K2" s="15" t="s">
        <v>0</v>
      </c>
      <c r="L2" s="15" t="s">
        <v>0</v>
      </c>
      <c r="M2" s="15" t="s">
        <v>0</v>
      </c>
    </row>
    <row r="3" spans="1:13" ht="26.25" x14ac:dyDescent="0.25">
      <c r="A3" s="15" t="s">
        <v>109</v>
      </c>
      <c r="B3" s="15" t="s">
        <v>109</v>
      </c>
      <c r="C3" s="15" t="s">
        <v>109</v>
      </c>
      <c r="D3" s="15" t="s">
        <v>109</v>
      </c>
      <c r="E3" s="15" t="s">
        <v>109</v>
      </c>
      <c r="F3" s="15" t="s">
        <v>109</v>
      </c>
      <c r="G3" s="15" t="s">
        <v>109</v>
      </c>
      <c r="H3" s="15" t="s">
        <v>109</v>
      </c>
      <c r="I3" s="15" t="s">
        <v>109</v>
      </c>
      <c r="J3" s="15" t="s">
        <v>109</v>
      </c>
      <c r="K3" s="15" t="s">
        <v>109</v>
      </c>
      <c r="L3" s="15" t="s">
        <v>109</v>
      </c>
      <c r="M3" s="15" t="s">
        <v>109</v>
      </c>
    </row>
    <row r="4" spans="1:13" ht="26.25" x14ac:dyDescent="0.25">
      <c r="A4" s="15" t="s">
        <v>2</v>
      </c>
      <c r="B4" s="15" t="s">
        <v>2</v>
      </c>
      <c r="C4" s="15" t="s">
        <v>2</v>
      </c>
      <c r="D4" s="15" t="s">
        <v>2</v>
      </c>
      <c r="E4" s="15" t="s">
        <v>2</v>
      </c>
      <c r="F4" s="15" t="s">
        <v>2</v>
      </c>
      <c r="G4" s="15" t="s">
        <v>2</v>
      </c>
      <c r="H4" s="15" t="s">
        <v>2</v>
      </c>
      <c r="I4" s="15" t="s">
        <v>2</v>
      </c>
      <c r="J4" s="15" t="s">
        <v>2</v>
      </c>
      <c r="K4" s="15" t="s">
        <v>2</v>
      </c>
      <c r="L4" s="15" t="s">
        <v>2</v>
      </c>
      <c r="M4" s="15" t="s">
        <v>2</v>
      </c>
    </row>
    <row r="5" spans="1:13" s="13" customFormat="1" ht="28.5" x14ac:dyDescent="0.3">
      <c r="A5" s="16" t="s">
        <v>167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27" thickBot="1" x14ac:dyDescent="0.3">
      <c r="A6" s="7" t="s">
        <v>110</v>
      </c>
      <c r="C6" s="14" t="s">
        <v>156</v>
      </c>
      <c r="D6" s="14" t="s">
        <v>111</v>
      </c>
      <c r="E6" s="14" t="s">
        <v>111</v>
      </c>
      <c r="F6" s="14" t="s">
        <v>111</v>
      </c>
      <c r="G6" s="14" t="s">
        <v>111</v>
      </c>
      <c r="I6" s="14" t="s">
        <v>157</v>
      </c>
      <c r="J6" s="14" t="s">
        <v>112</v>
      </c>
      <c r="K6" s="14" t="s">
        <v>112</v>
      </c>
      <c r="L6" s="14" t="s">
        <v>112</v>
      </c>
      <c r="M6" s="14" t="s">
        <v>112</v>
      </c>
    </row>
    <row r="7" spans="1:13" ht="27" thickBot="1" x14ac:dyDescent="0.3">
      <c r="A7" s="14" t="s">
        <v>113</v>
      </c>
      <c r="C7" s="14" t="s">
        <v>114</v>
      </c>
      <c r="E7" s="14" t="s">
        <v>115</v>
      </c>
      <c r="G7" s="14" t="s">
        <v>116</v>
      </c>
      <c r="I7" s="14" t="s">
        <v>114</v>
      </c>
      <c r="K7" s="14" t="s">
        <v>115</v>
      </c>
      <c r="M7" s="14" t="s">
        <v>116</v>
      </c>
    </row>
    <row r="8" spans="1:13" ht="21" x14ac:dyDescent="0.25">
      <c r="A8" s="2" t="s">
        <v>106</v>
      </c>
      <c r="C8" s="1">
        <v>26427</v>
      </c>
      <c r="E8" s="1">
        <v>0</v>
      </c>
      <c r="G8" s="1">
        <f>C8-E8</f>
        <v>26427</v>
      </c>
      <c r="I8" s="1">
        <v>150215</v>
      </c>
      <c r="K8" s="1">
        <v>0</v>
      </c>
      <c r="M8" s="1">
        <f>I8-K8</f>
        <v>150215</v>
      </c>
    </row>
    <row r="9" spans="1:13" ht="21" x14ac:dyDescent="0.25">
      <c r="A9" s="2" t="s">
        <v>107</v>
      </c>
      <c r="C9" s="1">
        <v>7209885633</v>
      </c>
      <c r="E9" s="1">
        <v>0</v>
      </c>
      <c r="G9" s="1">
        <f t="shared" ref="G9:G11" si="0">C9-E9</f>
        <v>7209885633</v>
      </c>
      <c r="I9" s="1">
        <v>31739959067</v>
      </c>
      <c r="K9" s="1">
        <v>0</v>
      </c>
      <c r="M9" s="1">
        <f t="shared" ref="M9:M11" si="1">I9-K9</f>
        <v>31739959067</v>
      </c>
    </row>
    <row r="10" spans="1:13" ht="21" x14ac:dyDescent="0.25">
      <c r="A10" s="2" t="s">
        <v>108</v>
      </c>
      <c r="C10" s="1">
        <v>20759</v>
      </c>
      <c r="E10" s="1">
        <v>0</v>
      </c>
      <c r="G10" s="1">
        <f t="shared" si="0"/>
        <v>20759</v>
      </c>
      <c r="I10" s="1">
        <v>79972</v>
      </c>
      <c r="K10" s="1">
        <v>0</v>
      </c>
      <c r="M10" s="1">
        <f t="shared" si="1"/>
        <v>79972</v>
      </c>
    </row>
    <row r="11" spans="1:13" ht="21.75" thickBot="1" x14ac:dyDescent="0.3">
      <c r="A11" s="2" t="s">
        <v>106</v>
      </c>
      <c r="C11" s="1">
        <v>0</v>
      </c>
      <c r="E11" s="1">
        <v>0</v>
      </c>
      <c r="G11" s="1">
        <f t="shared" si="0"/>
        <v>0</v>
      </c>
      <c r="I11" s="1">
        <v>3864383563</v>
      </c>
      <c r="K11" s="1">
        <v>0</v>
      </c>
      <c r="M11" s="1">
        <f t="shared" si="1"/>
        <v>3864383563</v>
      </c>
    </row>
    <row r="12" spans="1:13" s="3" customFormat="1" ht="27" thickBot="1" x14ac:dyDescent="0.3">
      <c r="A12" s="3" t="s">
        <v>95</v>
      </c>
      <c r="C12" s="4">
        <f>SUM(C8:C11)</f>
        <v>7209932819</v>
      </c>
      <c r="E12" s="4">
        <f>SUM(E8:E11)</f>
        <v>0</v>
      </c>
      <c r="G12" s="4">
        <f>SUM(G8:G11)</f>
        <v>7209932819</v>
      </c>
      <c r="I12" s="4">
        <f>SUM(I8:I11)</f>
        <v>35604572817</v>
      </c>
      <c r="K12" s="4">
        <f>SUM(K8:K11)</f>
        <v>0</v>
      </c>
      <c r="M12" s="4">
        <f>SUM(M8:M11)</f>
        <v>35604572817</v>
      </c>
    </row>
    <row r="13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تعدیل قیمت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Shahbazian, Abbas</cp:lastModifiedBy>
  <dcterms:modified xsi:type="dcterms:W3CDTF">2026-06-23T09:05:20Z</dcterms:modified>
</cp:coreProperties>
</file>