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shahbazian\Desktop\Abbas Shahbazian\Monthly Portfolio Of Investment\Aram\1405\02\"/>
    </mc:Choice>
  </mc:AlternateContent>
  <xr:revisionPtr revIDLastSave="0" documentId="13_ncr:1_{66E2A6F1-9E5E-4886-BBFA-CC7E2384150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سهام" sheetId="1" r:id="rId1"/>
    <sheet name="تعدیل قیمت" sheetId="4" r:id="rId2"/>
    <sheet name="سپرده" sheetId="6" r:id="rId3"/>
    <sheet name="درآمدها" sheetId="15" r:id="rId4"/>
    <sheet name="سرمایه‌گذاری در سهام" sheetId="11" r:id="rId5"/>
    <sheet name="درآمد سپرده بانکی" sheetId="13" r:id="rId6"/>
    <sheet name="سایر درآمدها" sheetId="14" r:id="rId7"/>
    <sheet name="درآمد سود سهام" sheetId="8" r:id="rId8"/>
    <sheet name="سود سپرده بانکی" sheetId="7" r:id="rId9"/>
    <sheet name="درآمد ناشی از فروش" sheetId="10" r:id="rId10"/>
    <sheet name="درآمد ناشی از تغییر قیمت اوراق" sheetId="9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C10" i="15"/>
  <c r="C9" i="15"/>
  <c r="C8" i="15"/>
  <c r="C7" i="15"/>
  <c r="I12" i="13"/>
  <c r="I9" i="13"/>
  <c r="I10" i="13"/>
  <c r="I11" i="13"/>
  <c r="I8" i="13"/>
  <c r="E12" i="13"/>
  <c r="C12" i="13"/>
  <c r="E9" i="13"/>
  <c r="E10" i="13"/>
  <c r="E11" i="13"/>
  <c r="E8" i="13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8" i="11"/>
  <c r="K90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8" i="11"/>
  <c r="S90" i="11"/>
  <c r="Q90" i="11"/>
  <c r="O90" i="11"/>
  <c r="M90" i="11"/>
  <c r="I90" i="11"/>
  <c r="G90" i="11"/>
  <c r="E90" i="11"/>
  <c r="C90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8" i="11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" i="9"/>
  <c r="Q86" i="9" s="1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" i="9"/>
  <c r="I86" i="9" s="1"/>
  <c r="O86" i="9"/>
  <c r="M86" i="9"/>
  <c r="G86" i="9"/>
  <c r="E86" i="9"/>
  <c r="M9" i="8"/>
  <c r="M10" i="8"/>
  <c r="M11" i="8"/>
  <c r="M12" i="8"/>
  <c r="M13" i="8"/>
  <c r="M14" i="8"/>
  <c r="M15" i="8"/>
  <c r="M16" i="8"/>
  <c r="M8" i="8"/>
  <c r="M17" i="8" s="1"/>
  <c r="G9" i="8"/>
  <c r="G10" i="8"/>
  <c r="G11" i="8"/>
  <c r="G12" i="8"/>
  <c r="G13" i="8"/>
  <c r="G14" i="8"/>
  <c r="G15" i="8"/>
  <c r="G16" i="8"/>
  <c r="G8" i="8"/>
  <c r="K17" i="8"/>
  <c r="I17" i="8"/>
  <c r="E17" i="8"/>
  <c r="C17" i="8"/>
  <c r="M9" i="7"/>
  <c r="M10" i="7"/>
  <c r="M11" i="7"/>
  <c r="M8" i="7"/>
  <c r="G9" i="7"/>
  <c r="G10" i="7"/>
  <c r="G11" i="7"/>
  <c r="G8" i="7"/>
  <c r="K12" i="6"/>
  <c r="I9" i="6"/>
  <c r="I10" i="6"/>
  <c r="I11" i="6"/>
  <c r="I8" i="6"/>
  <c r="G12" i="6"/>
  <c r="E12" i="6"/>
  <c r="C12" i="6"/>
  <c r="U90" i="11" l="1"/>
  <c r="G17" i="8"/>
  <c r="I12" i="6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9" i="4"/>
  <c r="Y88" i="1"/>
  <c r="W88" i="1"/>
  <c r="U88" i="1"/>
  <c r="O88" i="1"/>
  <c r="K88" i="1"/>
  <c r="G88" i="1"/>
  <c r="E88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10" i="1"/>
  <c r="E10" i="14"/>
  <c r="C10" i="14"/>
  <c r="G12" i="13"/>
  <c r="Q42" i="10"/>
  <c r="O42" i="10"/>
  <c r="M42" i="10"/>
  <c r="I42" i="10"/>
  <c r="G42" i="10"/>
  <c r="E42" i="10"/>
  <c r="M12" i="7"/>
  <c r="K12" i="7"/>
  <c r="I12" i="7"/>
  <c r="G12" i="7"/>
  <c r="E12" i="7"/>
  <c r="C12" i="7"/>
</calcChain>
</file>

<file path=xl/sharedStrings.xml><?xml version="1.0" encoding="utf-8"?>
<sst xmlns="http://schemas.openxmlformats.org/spreadsheetml/2006/main" count="1036" uniqueCount="154">
  <si>
    <t>صندوق سرمایه‌گذاری شاخصی آرام مفید</t>
  </si>
  <si>
    <t>صورت وضعیت پورتفوی</t>
  </si>
  <si>
    <t>برای ماه منتهی به 1405/02/31</t>
  </si>
  <si>
    <t>نام شرکت</t>
  </si>
  <si>
    <t>1405/01/31</t>
  </si>
  <si>
    <t>تغییرات طی دوره</t>
  </si>
  <si>
    <t>1405/02/31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</si>
  <si>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</si>
  <si>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</si>
  <si>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</si>
  <si>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</si>
  <si>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</si>
  <si>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</si>
  <si>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</si>
  <si>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</si>
  <si>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</si>
  <si>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آلومینیوم‌ایران‌</t>
  </si>
  <si>
    <t>انتقال داده های آسیاتک</t>
  </si>
  <si>
    <t>ایران‌ خودرو</t>
  </si>
  <si>
    <t>بانک اقتصادنوین</t>
  </si>
  <si>
    <t>بانک تجارت</t>
  </si>
  <si>
    <t>بانک سینا</t>
  </si>
  <si>
    <t>بانک صادرات ایران</t>
  </si>
  <si>
    <t>بانک ملت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</si>
  <si>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</si>
  <si>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</si>
  <si>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</si>
  <si>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</si>
  <si>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</si>
  <si>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</si>
  <si>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</si>
  <si>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</si>
  <si>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جم</t>
  </si>
  <si>
    <t>پتروشیمی جم پیلن</t>
  </si>
  <si>
    <t>پتروشیمی شیراز</t>
  </si>
  <si>
    <t>پتروشیمی نوری</t>
  </si>
  <si>
    <t>پخش البرز</t>
  </si>
  <si>
    <t>پست بانک ایران</t>
  </si>
  <si>
    <t>تراکتورسازی‌ایران‌</t>
  </si>
  <si>
    <t>توسعه معادن وفلزات</t>
  </si>
  <si>
    <t>توسعه معدنی و صنعتی صبانور</t>
  </si>
  <si>
    <t>توسعه نیشکر و  صنایع جانبی</t>
  </si>
  <si>
    <t>تولیدی چدن سازان</t>
  </si>
  <si>
    <t>ح . سرمایه گذاری صدرتامین</t>
  </si>
  <si>
    <t>ح . معدنی و صنعتی گل گهر</t>
  </si>
  <si>
    <t>داروسازی‌ سینا</t>
  </si>
  <si>
    <t>رادیاتور ایران‌</t>
  </si>
  <si>
    <t>زغال سنگ پروده طبس</t>
  </si>
  <si>
    <t>س. نفت و گاز و پتروشیمی تأمین</t>
  </si>
  <si>
    <t>س. و توسعه صنایع لاستیک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</si>
  <si>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</si>
  <si>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</si>
  <si>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</si>
  <si>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</si>
  <si>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</si>
  <si>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</si>
  <si>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</si>
  <si>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</si>
  <si>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سیمان‌ تهران‌</t>
  </si>
  <si>
    <t>شرکت ارتباطات سیار ایران</t>
  </si>
  <si>
    <t>شمش طلا</t>
  </si>
  <si>
    <t>صنایع الکترونیک مادیران</t>
  </si>
  <si>
    <t>صنایع پتروشیمی خلیج فارس</t>
  </si>
  <si>
    <t>صنایع فروآلیاژ ایران</t>
  </si>
  <si>
    <t>فجر انرژی خلیج فارس</t>
  </si>
  <si>
    <t>فروسیلیسیم خمین</t>
  </si>
  <si>
    <t>فولاد  خوزستان</t>
  </si>
  <si>
    <t>فولاد آلیاژی ایران</t>
  </si>
  <si>
    <t>فولاد خراسان</t>
  </si>
  <si>
    <t>فولاد مبارکه اصفهان</t>
  </si>
  <si>
    <t>قطعات‌ اتومبیل‌ ایران‌</t>
  </si>
  <si>
    <t>گروه دارویی سبحان</t>
  </si>
  <si>
    <t>گروه مالی صبا تامین</t>
  </si>
  <si>
    <t>گروه مپنا (سهامی عام)</t>
  </si>
  <si>
    <t>گروه مدیریت سرمایه گذاری امید</t>
  </si>
  <si>
    <t>گسترش نفت و گاز پارسیان</t>
  </si>
  <si>
    <t>گلتاش‌</t>
  </si>
  <si>
    <t>لابراتوارداروسازی‌  دکترعبیدی‌</t>
  </si>
  <si>
    <t>مبین انرژی خلیج فارس</t>
  </si>
  <si>
    <t>مجتمع کاشی و سنگ پرسپولیس یزد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</si>
  <si>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</si>
  <si>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</si>
  <si>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</si>
  <si>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</si>
  <si>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 وصنعتی چادرملو</t>
  </si>
  <si>
    <t>ملی  صنایع  مس  ایران</t>
  </si>
  <si>
    <t>نیان باتری خاوران</t>
  </si>
  <si>
    <t>کارخانجات‌داروپخش‌</t>
  </si>
  <si>
    <t>کاشی‌ وسرامیک‌ حافظ‌</t>
  </si>
  <si>
    <t>کشتیرانی جمهوری اسلامی ایران</t>
  </si>
  <si>
    <t>کویر تایر</t>
  </si>
  <si>
    <t>ح . معدنی‌وصنعتی‌چادرملو</t>
  </si>
  <si>
    <t>ح . توسعه‌معادن‌وفلزات‌</t>
  </si>
  <si>
    <t/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</si>
  <si>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</si>
  <si>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</si>
  <si>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</si>
  <si>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</si>
  <si>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</si>
  <si>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</si>
  <si>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</si>
  <si>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</si>
  <si>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</si>
  <si>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</si>
  <si>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</si>
  <si>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</si>
  <si>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ملت مستقل مرکزی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</si>
  <si>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</si>
  <si>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</si>
  <si>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</si>
  <si>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</si>
  <si>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</si>
  <si>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</si>
  <si>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</si>
  <si>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</si>
  <si>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جمع درآمد سود سهام</t>
  </si>
  <si>
    <t>خالص درآمد سود سهام</t>
  </si>
  <si>
    <t>1405/02/01</t>
  </si>
  <si>
    <t>بهای فروش</t>
  </si>
  <si>
    <t>ارزش دفتری</t>
  </si>
  <si>
    <t>سود و زیان ناشی از تغییر قیمت</t>
  </si>
  <si>
    <t>سود و زیان ناشی از فروش</t>
  </si>
  <si>
    <t>سرمایه گذاری مهر</t>
  </si>
  <si>
    <t>سپید ماکیان</t>
  </si>
  <si>
    <t>ح.گروه مدیریت سرمایه گذار امید</t>
  </si>
  <si>
    <t>ح. پخش البرز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</si>
  <si>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</si>
  <si>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</si>
  <si>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</si>
  <si>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</si>
  <si>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</si>
  <si>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</si>
  <si>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</si>
  <si>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</si>
  <si>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</si>
  <si>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</si>
  <si>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</si>
  <si>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درآمد سپرده بانکی</t>
  </si>
  <si>
    <t>شرایط خاص بازار سرمایه</t>
  </si>
  <si>
    <t>طی اردیبهشت ماه</t>
  </si>
  <si>
    <t>از ابتدای سال مالی تا پایان اردیبهشت ماه</t>
  </si>
  <si>
    <t>سایر درآمد ها</t>
  </si>
  <si>
    <t>1- سرمایه گذاری ها</t>
  </si>
  <si>
    <t>1-1-سرمایه‌گذاری در سهام و حق تقدم سهام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</si>
  <si>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</si>
  <si>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</si>
  <si>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2-1- سرمایه‌گذاری در  سپرده‌ بانکی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</si>
  <si>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</si>
  <si>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</si>
  <si>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سپرده بانکی و گواهی سپرده:</t>
  </si>
  <si>
    <t>3-2-سایر درآمدها:</t>
  </si>
  <si>
    <t>سود سپرده بانکی</t>
  </si>
  <si>
    <t>سود(زیان) حاصل از فروش اوراق بهادار</t>
  </si>
  <si>
    <t>درآمد ناشی از تغییر قیمت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</si>
</sst>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1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b/>
      <sz val="16"/>
      <name val="B Nazanin"/>
      <charset val="178"/>
    </font>
    <font>
      <b/>
      <sz val="14"/>
      <color rgb="FF0062AC"/>
      <name val="B Titr"/>
      <charset val="178"/>
    </font>
    <font>
      <sz val="14"/>
      <color theme="1"/>
      <name val="B Nazanin"/>
      <charset val="178"/>
    </font>
    <font>
      <sz val="10"/>
      <color theme="1"/>
      <name val="B Nazanin"/>
      <charset val="178"/>
    </font>
    <font>
      <sz val="14"/>
      <color theme="1"/>
      <name val="Arial"/>
      <family val="2"/>
      <charset val="178"/>
      <scheme val="minor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5" fillId="0" borderId="2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readingOrder="2"/>
    </xf>
    <xf numFmtId="0" fontId="6" fillId="0" borderId="0" xfId="0" applyFont="1" applyAlignment="1">
      <alignment vertical="center" readingOrder="2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2"/>
  <sheetViews>
    <sheetView rightToLeft="1" tabSelected="1" topLeftCell="D85" workbookViewId="0">
      <selection activeCell="I107" sqref="I107"/>
    </sheetView>
  </sheetViews>
  <sheetFormatPr defaultRowHeight="18.75" x14ac:dyDescent="0.25"/>
  <cols>
    <col min="1" max="1" width="30.7109375" style="1" bestFit="1" customWidth="1"/>
    <col min="2" max="2" width="1" style="1" customWidth="1"/>
    <col min="3" max="3" width="19" style="1" customWidth="1"/>
    <col min="4" max="4" width="1" style="1" customWidth="1"/>
    <col min="5" max="5" width="27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8" style="1" customWidth="1"/>
    <col min="10" max="10" width="1" style="1" customWidth="1"/>
    <col min="11" max="11" width="22" style="1" customWidth="1"/>
    <col min="12" max="12" width="1" style="1" customWidth="1"/>
    <col min="13" max="13" width="18" style="1" customWidth="1"/>
    <col min="14" max="14" width="1" style="1" customWidth="1"/>
    <col min="15" max="15" width="21.140625" style="1" bestFit="1" customWidth="1"/>
    <col min="16" max="16" width="1" style="1" customWidth="1"/>
    <col min="17" max="17" width="19" style="1" customWidth="1"/>
    <col min="18" max="18" width="1" style="1" customWidth="1"/>
    <col min="19" max="19" width="18" style="1" customWidth="1"/>
    <col min="20" max="20" width="1" style="1" customWidth="1"/>
    <col min="21" max="21" width="25.28515625" style="1" bestFit="1" customWidth="1"/>
    <col min="22" max="22" width="1" style="1" customWidth="1"/>
    <col min="23" max="23" width="24.42578125" style="1" bestFit="1" customWidth="1"/>
    <col min="24" max="24" width="1" style="1" customWidth="1"/>
    <col min="25" max="25" width="34.28515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  <c r="Y2" s="2" t="s">
        <v>0</v>
      </c>
    </row>
    <row r="3" spans="1:25" ht="26.25" x14ac:dyDescent="0.25">
      <c r="A3" s="2" t="s">
        <v>1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</row>
    <row r="4" spans="1:25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  <c r="R4" s="2" t="s">
        <v>2</v>
      </c>
      <c r="S4" s="2" t="s">
        <v>2</v>
      </c>
      <c r="T4" s="2" t="s">
        <v>2</v>
      </c>
      <c r="U4" s="2" t="s">
        <v>2</v>
      </c>
      <c r="V4" s="2" t="s">
        <v>2</v>
      </c>
      <c r="W4" s="2" t="s">
        <v>2</v>
      </c>
      <c r="X4" s="2" t="s">
        <v>2</v>
      </c>
      <c r="Y4" s="2" t="s">
        <v>2</v>
      </c>
    </row>
    <row r="5" spans="1:25" ht="26.25" customHeight="1" x14ac:dyDescent="0.25">
      <c r="A5" s="10" t="s">
        <v>142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ht="28.5" x14ac:dyDescent="0.25">
      <c r="A6" s="10" t="s">
        <v>143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27" thickBot="1" x14ac:dyDescent="0.3">
      <c r="A7" s="3" t="s">
        <v>3</v>
      </c>
      <c r="C7" s="3" t="s">
        <v>117</v>
      </c>
      <c r="D7" s="3" t="s">
        <v>4</v>
      </c>
      <c r="E7" s="3" t="s">
        <v>4</v>
      </c>
      <c r="F7" s="3" t="s">
        <v>4</v>
      </c>
      <c r="G7" s="3" t="s">
        <v>4</v>
      </c>
      <c r="I7" s="3" t="s">
        <v>5</v>
      </c>
      <c r="J7" s="3" t="s">
        <v>5</v>
      </c>
      <c r="K7" s="3" t="s">
        <v>5</v>
      </c>
      <c r="L7" s="3" t="s">
        <v>5</v>
      </c>
      <c r="M7" s="3" t="s">
        <v>5</v>
      </c>
      <c r="N7" s="3" t="s">
        <v>5</v>
      </c>
      <c r="O7" s="3" t="s">
        <v>5</v>
      </c>
      <c r="Q7" s="3" t="s">
        <v>6</v>
      </c>
      <c r="R7" s="3" t="s">
        <v>6</v>
      </c>
      <c r="S7" s="3" t="s">
        <v>6</v>
      </c>
      <c r="T7" s="3" t="s">
        <v>6</v>
      </c>
      <c r="U7" s="3" t="s">
        <v>6</v>
      </c>
      <c r="V7" s="3" t="s">
        <v>6</v>
      </c>
      <c r="W7" s="3" t="s">
        <v>6</v>
      </c>
      <c r="X7" s="3" t="s">
        <v>6</v>
      </c>
      <c r="Y7" s="3" t="s">
        <v>6</v>
      </c>
    </row>
    <row r="8" spans="1:25" ht="26.25" x14ac:dyDescent="0.25">
      <c r="A8" s="3" t="s">
        <v>3</v>
      </c>
      <c r="C8" s="3" t="s">
        <v>7</v>
      </c>
      <c r="E8" s="3" t="s">
        <v>8</v>
      </c>
      <c r="G8" s="3" t="s">
        <v>9</v>
      </c>
      <c r="I8" s="3" t="s">
        <v>10</v>
      </c>
      <c r="J8" s="3" t="s">
        <v>10</v>
      </c>
      <c r="K8" s="3" t="s">
        <v>10</v>
      </c>
      <c r="M8" s="3" t="s">
        <v>11</v>
      </c>
      <c r="N8" s="3" t="s">
        <v>11</v>
      </c>
      <c r="O8" s="3" t="s">
        <v>11</v>
      </c>
      <c r="Q8" s="3" t="s">
        <v>7</v>
      </c>
      <c r="S8" s="3" t="s">
        <v>12</v>
      </c>
      <c r="U8" s="3" t="s">
        <v>8</v>
      </c>
      <c r="W8" s="3" t="s">
        <v>9</v>
      </c>
      <c r="Y8" s="3" t="s">
        <v>13</v>
      </c>
    </row>
    <row r="9" spans="1:25" ht="26.25" x14ac:dyDescent="0.25">
      <c r="A9" s="3" t="s">
        <v>3</v>
      </c>
      <c r="C9" s="3" t="s">
        <v>7</v>
      </c>
      <c r="E9" s="3" t="s">
        <v>8</v>
      </c>
      <c r="G9" s="3" t="s">
        <v>9</v>
      </c>
      <c r="I9" s="3" t="s">
        <v>7</v>
      </c>
      <c r="K9" s="3" t="s">
        <v>8</v>
      </c>
      <c r="M9" s="3" t="s">
        <v>7</v>
      </c>
      <c r="O9" s="3" t="s">
        <v>14</v>
      </c>
      <c r="Q9" s="3" t="s">
        <v>7</v>
      </c>
      <c r="S9" s="3" t="s">
        <v>12</v>
      </c>
      <c r="U9" s="3" t="s">
        <v>8</v>
      </c>
      <c r="W9" s="3" t="s">
        <v>9</v>
      </c>
      <c r="Y9" s="3" t="s">
        <v>13</v>
      </c>
    </row>
    <row r="10" spans="1:25" ht="21" x14ac:dyDescent="0.25">
      <c r="A10" s="4" t="s">
        <v>15</v>
      </c>
      <c r="C10" s="1">
        <v>10141812</v>
      </c>
      <c r="E10" s="1">
        <v>52270213907</v>
      </c>
      <c r="G10" s="1">
        <v>72859130343</v>
      </c>
      <c r="I10" s="1">
        <v>0</v>
      </c>
      <c r="K10" s="1">
        <v>0</v>
      </c>
      <c r="M10" s="1">
        <v>0</v>
      </c>
      <c r="O10" s="1">
        <v>0</v>
      </c>
      <c r="Q10" s="1">
        <f>C10+I10+M10</f>
        <v>10141812</v>
      </c>
      <c r="S10" s="1">
        <v>7520</v>
      </c>
      <c r="U10" s="1">
        <v>52270213907</v>
      </c>
      <c r="W10" s="1">
        <v>75676886765</v>
      </c>
      <c r="Y10" s="7">
        <v>8.3427053131738677E-3</v>
      </c>
    </row>
    <row r="11" spans="1:25" ht="21" x14ac:dyDescent="0.25">
      <c r="A11" s="4" t="s">
        <v>16</v>
      </c>
      <c r="C11" s="1">
        <v>7555314</v>
      </c>
      <c r="E11" s="1">
        <v>42456565578</v>
      </c>
      <c r="G11" s="1">
        <v>41757796625</v>
      </c>
      <c r="I11" s="1">
        <v>0</v>
      </c>
      <c r="K11" s="1">
        <v>0</v>
      </c>
      <c r="M11" s="1">
        <v>-200000</v>
      </c>
      <c r="O11" s="1">
        <v>1137141420</v>
      </c>
      <c r="Q11" s="1">
        <f t="shared" ref="Q11:Q74" si="0">C11+I11+M11</f>
        <v>7355314</v>
      </c>
      <c r="S11" s="1">
        <v>5900</v>
      </c>
      <c r="U11" s="1">
        <v>41332679381</v>
      </c>
      <c r="W11" s="1">
        <v>43060898794</v>
      </c>
      <c r="Y11" s="7">
        <v>4.7470820288142961E-3</v>
      </c>
    </row>
    <row r="12" spans="1:25" ht="21" x14ac:dyDescent="0.25">
      <c r="A12" s="4" t="s">
        <v>17</v>
      </c>
      <c r="C12" s="1">
        <v>4744641</v>
      </c>
      <c r="E12" s="1">
        <v>11765188274</v>
      </c>
      <c r="G12" s="1">
        <v>10418726379</v>
      </c>
      <c r="I12" s="1">
        <v>0</v>
      </c>
      <c r="K12" s="1">
        <v>0</v>
      </c>
      <c r="M12" s="1">
        <v>0</v>
      </c>
      <c r="O12" s="1">
        <v>0</v>
      </c>
      <c r="Q12" s="1">
        <f t="shared" si="0"/>
        <v>4744641</v>
      </c>
      <c r="S12" s="1">
        <v>2092</v>
      </c>
      <c r="U12" s="1">
        <v>11765188274</v>
      </c>
      <c r="W12" s="1">
        <v>9849062623</v>
      </c>
      <c r="Y12" s="7">
        <v>1.0857717671425968E-3</v>
      </c>
    </row>
    <row r="13" spans="1:25" ht="21" x14ac:dyDescent="0.25">
      <c r="A13" s="4" t="s">
        <v>18</v>
      </c>
      <c r="C13" s="1">
        <v>298080289</v>
      </c>
      <c r="E13" s="1">
        <v>106377481087</v>
      </c>
      <c r="G13" s="1">
        <v>140493660974</v>
      </c>
      <c r="I13" s="1">
        <v>0</v>
      </c>
      <c r="K13" s="1">
        <v>0</v>
      </c>
      <c r="M13" s="1">
        <v>0</v>
      </c>
      <c r="O13" s="1">
        <v>0</v>
      </c>
      <c r="Q13" s="1">
        <f t="shared" si="0"/>
        <v>298080289</v>
      </c>
      <c r="S13" s="1">
        <v>461</v>
      </c>
      <c r="U13" s="1">
        <v>106377481087</v>
      </c>
      <c r="W13" s="1">
        <v>136352795177</v>
      </c>
      <c r="Y13" s="7">
        <v>1.5031685860990979E-2</v>
      </c>
    </row>
    <row r="14" spans="1:25" ht="21" x14ac:dyDescent="0.25">
      <c r="A14" s="4" t="s">
        <v>19</v>
      </c>
      <c r="C14" s="1">
        <v>52819649</v>
      </c>
      <c r="E14" s="1">
        <v>59802748199</v>
      </c>
      <c r="G14" s="1">
        <v>106080578701</v>
      </c>
      <c r="I14" s="1">
        <v>0</v>
      </c>
      <c r="K14" s="1">
        <v>0</v>
      </c>
      <c r="M14" s="1">
        <v>0</v>
      </c>
      <c r="O14" s="1">
        <v>0</v>
      </c>
      <c r="Q14" s="1">
        <f t="shared" si="0"/>
        <v>52819649</v>
      </c>
      <c r="S14" s="1">
        <v>2146</v>
      </c>
      <c r="U14" s="1">
        <v>59802748199</v>
      </c>
      <c r="W14" s="1">
        <v>112474763781</v>
      </c>
      <c r="Y14" s="7">
        <v>1.2399344760409745E-2</v>
      </c>
    </row>
    <row r="15" spans="1:25" ht="21" x14ac:dyDescent="0.25">
      <c r="A15" s="4" t="s">
        <v>20</v>
      </c>
      <c r="C15" s="1">
        <v>111759380</v>
      </c>
      <c r="E15" s="1">
        <v>47935937819</v>
      </c>
      <c r="G15" s="1">
        <v>41696700477</v>
      </c>
      <c r="I15" s="1">
        <v>0</v>
      </c>
      <c r="K15" s="1">
        <v>0</v>
      </c>
      <c r="M15" s="1">
        <v>0</v>
      </c>
      <c r="O15" s="1">
        <v>0</v>
      </c>
      <c r="Q15" s="1">
        <f t="shared" si="0"/>
        <v>111759380</v>
      </c>
      <c r="S15" s="1">
        <v>387</v>
      </c>
      <c r="U15" s="1">
        <v>47935937819</v>
      </c>
      <c r="W15" s="1">
        <v>42916550757</v>
      </c>
      <c r="Y15" s="7">
        <v>4.7311689384811053E-3</v>
      </c>
    </row>
    <row r="16" spans="1:25" ht="21" x14ac:dyDescent="0.25">
      <c r="A16" s="4" t="s">
        <v>21</v>
      </c>
      <c r="C16" s="1">
        <v>19201423</v>
      </c>
      <c r="E16" s="1">
        <v>41837907257</v>
      </c>
      <c r="G16" s="1">
        <v>34962247660</v>
      </c>
      <c r="I16" s="1">
        <v>0</v>
      </c>
      <c r="K16" s="1">
        <v>0</v>
      </c>
      <c r="M16" s="1">
        <v>0</v>
      </c>
      <c r="O16" s="1">
        <v>0</v>
      </c>
      <c r="Q16" s="1">
        <f t="shared" si="0"/>
        <v>19201423</v>
      </c>
      <c r="S16" s="1">
        <v>1968</v>
      </c>
      <c r="U16" s="1">
        <v>41837907257</v>
      </c>
      <c r="W16" s="1">
        <v>37496296128</v>
      </c>
      <c r="Y16" s="7">
        <v>4.133633957522728E-3</v>
      </c>
    </row>
    <row r="17" spans="1:25" ht="21" x14ac:dyDescent="0.25">
      <c r="A17" s="4" t="s">
        <v>22</v>
      </c>
      <c r="C17" s="1">
        <v>175245003</v>
      </c>
      <c r="E17" s="1">
        <v>102719137764</v>
      </c>
      <c r="G17" s="1">
        <v>84684604895</v>
      </c>
      <c r="I17" s="1">
        <v>0</v>
      </c>
      <c r="K17" s="1">
        <v>0</v>
      </c>
      <c r="M17" s="1">
        <v>-1200000</v>
      </c>
      <c r="O17" s="1">
        <v>558449574</v>
      </c>
      <c r="Q17" s="1">
        <f t="shared" si="0"/>
        <v>174045003</v>
      </c>
      <c r="S17" s="1">
        <v>501</v>
      </c>
      <c r="U17" s="1">
        <v>102015762699</v>
      </c>
      <c r="W17" s="1">
        <v>86522517199</v>
      </c>
      <c r="Y17" s="7">
        <v>9.5383398393063448E-3</v>
      </c>
    </row>
    <row r="18" spans="1:25" ht="21" x14ac:dyDescent="0.25">
      <c r="A18" s="4" t="s">
        <v>23</v>
      </c>
      <c r="C18" s="1">
        <v>415819705</v>
      </c>
      <c r="E18" s="1">
        <v>244516240046</v>
      </c>
      <c r="G18" s="1">
        <v>360204530508</v>
      </c>
      <c r="I18" s="1">
        <v>0</v>
      </c>
      <c r="K18" s="1">
        <v>0</v>
      </c>
      <c r="M18" s="1">
        <v>0</v>
      </c>
      <c r="O18" s="1">
        <v>0</v>
      </c>
      <c r="Q18" s="1">
        <f t="shared" si="0"/>
        <v>415819705</v>
      </c>
      <c r="S18" s="1">
        <v>941</v>
      </c>
      <c r="U18" s="1">
        <v>244516240046</v>
      </c>
      <c r="W18" s="1">
        <v>388261698978</v>
      </c>
      <c r="Y18" s="7">
        <v>4.2802407411713948E-2</v>
      </c>
    </row>
    <row r="19" spans="1:25" ht="21" x14ac:dyDescent="0.25">
      <c r="A19" s="4" t="s">
        <v>24</v>
      </c>
      <c r="C19" s="1">
        <v>7583253</v>
      </c>
      <c r="E19" s="1">
        <v>40467315855</v>
      </c>
      <c r="G19" s="1">
        <v>20820663535</v>
      </c>
      <c r="I19" s="1">
        <v>0</v>
      </c>
      <c r="K19" s="1">
        <v>0</v>
      </c>
      <c r="M19" s="1">
        <v>-400000</v>
      </c>
      <c r="O19" s="1">
        <v>1061331999</v>
      </c>
      <c r="Q19" s="1">
        <f t="shared" si="0"/>
        <v>7183253</v>
      </c>
      <c r="S19" s="1">
        <v>2754</v>
      </c>
      <c r="U19" s="1">
        <v>38332753506</v>
      </c>
      <c r="W19" s="1">
        <v>19629758655</v>
      </c>
      <c r="Y19" s="7">
        <v>2.1640067242185948E-3</v>
      </c>
    </row>
    <row r="20" spans="1:25" ht="21" x14ac:dyDescent="0.25">
      <c r="A20" s="4" t="s">
        <v>25</v>
      </c>
      <c r="C20" s="1">
        <v>60661193</v>
      </c>
      <c r="E20" s="1">
        <v>192361671223</v>
      </c>
      <c r="G20" s="1">
        <v>370182534165</v>
      </c>
      <c r="I20" s="1">
        <v>11562291</v>
      </c>
      <c r="K20" s="1">
        <v>0</v>
      </c>
      <c r="M20" s="1">
        <v>-1</v>
      </c>
      <c r="O20" s="1">
        <v>1</v>
      </c>
      <c r="Q20" s="1">
        <f t="shared" si="0"/>
        <v>72223483</v>
      </c>
      <c r="S20" s="1">
        <v>5180</v>
      </c>
      <c r="U20" s="1">
        <v>192361668560</v>
      </c>
      <c r="W20" s="1">
        <v>371225712568</v>
      </c>
      <c r="Y20" s="7">
        <v>4.0924341063937109E-2</v>
      </c>
    </row>
    <row r="21" spans="1:25" ht="21" x14ac:dyDescent="0.25">
      <c r="A21" s="4" t="s">
        <v>26</v>
      </c>
      <c r="C21" s="1">
        <v>48810613</v>
      </c>
      <c r="E21" s="1">
        <v>151582170901</v>
      </c>
      <c r="G21" s="1">
        <v>336127150313</v>
      </c>
      <c r="I21" s="1">
        <v>0</v>
      </c>
      <c r="K21" s="1">
        <v>0</v>
      </c>
      <c r="M21" s="1">
        <v>-6128000</v>
      </c>
      <c r="O21" s="1">
        <v>40922643893</v>
      </c>
      <c r="Q21" s="1">
        <f t="shared" si="0"/>
        <v>42682613</v>
      </c>
      <c r="S21" s="1">
        <v>6940</v>
      </c>
      <c r="U21" s="1">
        <v>132551564926</v>
      </c>
      <c r="W21" s="1">
        <v>293927574226</v>
      </c>
      <c r="Y21" s="7">
        <v>3.2402907149156911E-2</v>
      </c>
    </row>
    <row r="22" spans="1:25" ht="21" x14ac:dyDescent="0.25">
      <c r="A22" s="4" t="s">
        <v>27</v>
      </c>
      <c r="C22" s="1">
        <v>2007323</v>
      </c>
      <c r="E22" s="1">
        <v>32610618857</v>
      </c>
      <c r="G22" s="1">
        <v>51587785584</v>
      </c>
      <c r="I22" s="1">
        <v>0</v>
      </c>
      <c r="K22" s="1">
        <v>0</v>
      </c>
      <c r="M22" s="1">
        <v>-300000</v>
      </c>
      <c r="O22" s="1">
        <v>7477746760</v>
      </c>
      <c r="Q22" s="1">
        <f t="shared" si="0"/>
        <v>1707323</v>
      </c>
      <c r="S22" s="1">
        <v>25890</v>
      </c>
      <c r="U22" s="1">
        <v>27736871256</v>
      </c>
      <c r="W22" s="1">
        <v>43860906430</v>
      </c>
      <c r="Y22" s="7">
        <v>4.835275772515228E-3</v>
      </c>
    </row>
    <row r="23" spans="1:25" ht="21" x14ac:dyDescent="0.25">
      <c r="A23" s="4" t="s">
        <v>28</v>
      </c>
      <c r="C23" s="1">
        <v>66089354</v>
      </c>
      <c r="E23" s="1">
        <v>146668521348</v>
      </c>
      <c r="G23" s="1">
        <v>202768670344</v>
      </c>
      <c r="I23" s="1">
        <v>0</v>
      </c>
      <c r="K23" s="1">
        <v>0</v>
      </c>
      <c r="M23" s="1">
        <v>0</v>
      </c>
      <c r="O23" s="1">
        <v>0</v>
      </c>
      <c r="Q23" s="1">
        <f t="shared" si="0"/>
        <v>66089354</v>
      </c>
      <c r="S23" s="1">
        <v>3092</v>
      </c>
      <c r="U23" s="1">
        <v>146668521348</v>
      </c>
      <c r="W23" s="1">
        <v>202768670344</v>
      </c>
      <c r="Y23" s="7">
        <v>2.235344681497204E-2</v>
      </c>
    </row>
    <row r="24" spans="1:25" ht="21" x14ac:dyDescent="0.25">
      <c r="A24" s="4" t="s">
        <v>29</v>
      </c>
      <c r="C24" s="1">
        <v>989224</v>
      </c>
      <c r="E24" s="1">
        <v>42330320612</v>
      </c>
      <c r="G24" s="1">
        <v>33687732884</v>
      </c>
      <c r="I24" s="1">
        <v>395690</v>
      </c>
      <c r="K24" s="1">
        <v>0</v>
      </c>
      <c r="M24" s="1">
        <v>0</v>
      </c>
      <c r="O24" s="1">
        <v>0</v>
      </c>
      <c r="Q24" s="1">
        <f t="shared" si="0"/>
        <v>1384914</v>
      </c>
      <c r="S24" s="1">
        <v>17160</v>
      </c>
      <c r="U24" s="1">
        <v>42330320612</v>
      </c>
      <c r="W24" s="1">
        <v>23581419830</v>
      </c>
      <c r="Y24" s="7">
        <v>2.5996423071530483E-3</v>
      </c>
    </row>
    <row r="25" spans="1:25" ht="21" x14ac:dyDescent="0.25">
      <c r="A25" s="4" t="s">
        <v>30</v>
      </c>
      <c r="C25" s="1">
        <v>36489332</v>
      </c>
      <c r="E25" s="1">
        <v>110243825121</v>
      </c>
      <c r="G25" s="1">
        <v>99207918330</v>
      </c>
      <c r="I25" s="1">
        <v>0</v>
      </c>
      <c r="K25" s="1">
        <v>0</v>
      </c>
      <c r="M25" s="1">
        <v>0</v>
      </c>
      <c r="O25" s="1">
        <v>0</v>
      </c>
      <c r="Q25" s="1">
        <f t="shared" si="0"/>
        <v>36489332</v>
      </c>
      <c r="S25" s="1">
        <v>2055</v>
      </c>
      <c r="U25" s="1">
        <v>110243825121</v>
      </c>
      <c r="W25" s="1">
        <v>74405938748</v>
      </c>
      <c r="Y25" s="7">
        <v>8.202594570945269E-3</v>
      </c>
    </row>
    <row r="26" spans="1:25" ht="21" x14ac:dyDescent="0.25">
      <c r="A26" s="4" t="s">
        <v>31</v>
      </c>
      <c r="C26" s="1">
        <v>38023622</v>
      </c>
      <c r="E26" s="1">
        <v>200683957059</v>
      </c>
      <c r="G26" s="1">
        <v>491693442606</v>
      </c>
      <c r="I26" s="1">
        <v>0</v>
      </c>
      <c r="K26" s="1">
        <v>0</v>
      </c>
      <c r="M26" s="1">
        <v>0</v>
      </c>
      <c r="O26" s="1">
        <v>0</v>
      </c>
      <c r="Q26" s="1">
        <f t="shared" si="0"/>
        <v>38023622</v>
      </c>
      <c r="S26" s="1">
        <v>9774</v>
      </c>
      <c r="U26" s="1">
        <v>200683957059</v>
      </c>
      <c r="W26" s="1">
        <v>368770081955</v>
      </c>
      <c r="Y26" s="7">
        <v>4.0653629576744399E-2</v>
      </c>
    </row>
    <row r="27" spans="1:25" ht="21" x14ac:dyDescent="0.25">
      <c r="A27" s="4" t="s">
        <v>32</v>
      </c>
      <c r="C27" s="1">
        <v>2687392</v>
      </c>
      <c r="E27" s="1">
        <v>133316782407</v>
      </c>
      <c r="G27" s="1">
        <v>116797888541</v>
      </c>
      <c r="I27" s="1">
        <v>0</v>
      </c>
      <c r="K27" s="1">
        <v>0</v>
      </c>
      <c r="M27" s="1">
        <v>0</v>
      </c>
      <c r="O27" s="1">
        <v>0</v>
      </c>
      <c r="Q27" s="1">
        <f t="shared" si="0"/>
        <v>2687392</v>
      </c>
      <c r="S27" s="1">
        <v>30660</v>
      </c>
      <c r="U27" s="1">
        <v>133316782407</v>
      </c>
      <c r="W27" s="1">
        <v>81758521979</v>
      </c>
      <c r="Y27" s="7">
        <v>9.0131516354463193E-3</v>
      </c>
    </row>
    <row r="28" spans="1:25" ht="21" x14ac:dyDescent="0.25">
      <c r="A28" s="4" t="s">
        <v>33</v>
      </c>
      <c r="C28" s="1">
        <v>256243</v>
      </c>
      <c r="E28" s="1">
        <v>46914600634</v>
      </c>
      <c r="G28" s="1">
        <v>49509943686</v>
      </c>
      <c r="I28" s="1">
        <v>0</v>
      </c>
      <c r="K28" s="1">
        <v>0</v>
      </c>
      <c r="M28" s="1">
        <v>0</v>
      </c>
      <c r="O28" s="1">
        <v>0</v>
      </c>
      <c r="Q28" s="1">
        <f t="shared" si="0"/>
        <v>256243</v>
      </c>
      <c r="S28" s="1">
        <v>113204</v>
      </c>
      <c r="U28" s="1">
        <v>46914600634</v>
      </c>
      <c r="W28" s="1">
        <v>28783502799</v>
      </c>
      <c r="Y28" s="7">
        <v>3.1731257983518366E-3</v>
      </c>
    </row>
    <row r="29" spans="1:25" ht="21" x14ac:dyDescent="0.25">
      <c r="A29" s="4" t="s">
        <v>34</v>
      </c>
      <c r="C29" s="1">
        <v>3366086</v>
      </c>
      <c r="E29" s="1">
        <v>108600583649</v>
      </c>
      <c r="G29" s="1">
        <v>202842217607</v>
      </c>
      <c r="I29" s="1">
        <v>0</v>
      </c>
      <c r="K29" s="1">
        <v>0</v>
      </c>
      <c r="M29" s="1">
        <v>0</v>
      </c>
      <c r="O29" s="1">
        <v>0</v>
      </c>
      <c r="Q29" s="1">
        <f t="shared" si="0"/>
        <v>3366086</v>
      </c>
      <c r="S29" s="1">
        <v>45548</v>
      </c>
      <c r="U29" s="1">
        <v>108600583649</v>
      </c>
      <c r="W29" s="1">
        <v>152133333238</v>
      </c>
      <c r="Y29" s="7">
        <v>1.6771350167413469E-2</v>
      </c>
    </row>
    <row r="30" spans="1:25" ht="21" x14ac:dyDescent="0.25">
      <c r="A30" s="4" t="s">
        <v>35</v>
      </c>
      <c r="C30" s="1">
        <v>5798944</v>
      </c>
      <c r="E30" s="1">
        <v>148980646964</v>
      </c>
      <c r="G30" s="1">
        <v>262387788227</v>
      </c>
      <c r="I30" s="1">
        <v>0</v>
      </c>
      <c r="K30" s="1">
        <v>0</v>
      </c>
      <c r="M30" s="1">
        <v>0</v>
      </c>
      <c r="O30" s="1">
        <v>0</v>
      </c>
      <c r="Q30" s="1">
        <f t="shared" si="0"/>
        <v>5798944</v>
      </c>
      <c r="S30" s="1">
        <v>31920</v>
      </c>
      <c r="U30" s="1">
        <v>148980646964</v>
      </c>
      <c r="W30" s="1">
        <v>183671451759</v>
      </c>
      <c r="Y30" s="7">
        <v>2.0248147908442399E-2</v>
      </c>
    </row>
    <row r="31" spans="1:25" ht="21" x14ac:dyDescent="0.25">
      <c r="A31" s="4" t="s">
        <v>36</v>
      </c>
      <c r="C31" s="1">
        <v>6020228</v>
      </c>
      <c r="E31" s="1">
        <v>36333759255</v>
      </c>
      <c r="G31" s="1">
        <v>34886359163</v>
      </c>
      <c r="I31" s="1">
        <v>0</v>
      </c>
      <c r="K31" s="1">
        <v>0</v>
      </c>
      <c r="M31" s="1">
        <v>0</v>
      </c>
      <c r="O31" s="1">
        <v>0</v>
      </c>
      <c r="Q31" s="1">
        <f t="shared" si="0"/>
        <v>6020228</v>
      </c>
      <c r="S31" s="1">
        <v>6190</v>
      </c>
      <c r="U31" s="1">
        <v>36333759255</v>
      </c>
      <c r="W31" s="1">
        <v>36977151236</v>
      </c>
      <c r="Y31" s="7">
        <v>4.0764028393578807E-3</v>
      </c>
    </row>
    <row r="32" spans="1:25" ht="21" x14ac:dyDescent="0.25">
      <c r="A32" s="4" t="s">
        <v>37</v>
      </c>
      <c r="C32" s="1">
        <v>14338909</v>
      </c>
      <c r="E32" s="1">
        <v>61436352018</v>
      </c>
      <c r="G32" s="1">
        <v>69063048059</v>
      </c>
      <c r="I32" s="1">
        <v>0</v>
      </c>
      <c r="K32" s="1">
        <v>0</v>
      </c>
      <c r="M32" s="1">
        <v>0</v>
      </c>
      <c r="O32" s="1">
        <v>0</v>
      </c>
      <c r="Q32" s="1">
        <f t="shared" si="0"/>
        <v>14338909</v>
      </c>
      <c r="S32" s="1">
        <v>4854</v>
      </c>
      <c r="U32" s="1">
        <v>61436352018</v>
      </c>
      <c r="W32" s="1">
        <v>69063048059</v>
      </c>
      <c r="Y32" s="7">
        <v>7.6135882779506331E-3</v>
      </c>
    </row>
    <row r="33" spans="1:25" ht="21" x14ac:dyDescent="0.25">
      <c r="A33" s="4" t="s">
        <v>38</v>
      </c>
      <c r="C33" s="1">
        <v>35266037</v>
      </c>
      <c r="E33" s="1">
        <v>59437494995</v>
      </c>
      <c r="G33" s="1">
        <v>58369042131</v>
      </c>
      <c r="I33" s="1">
        <v>0</v>
      </c>
      <c r="K33" s="1">
        <v>0</v>
      </c>
      <c r="M33" s="1">
        <v>0</v>
      </c>
      <c r="O33" s="1">
        <v>0</v>
      </c>
      <c r="Q33" s="1">
        <f t="shared" si="0"/>
        <v>35266037</v>
      </c>
      <c r="S33" s="1">
        <v>1668</v>
      </c>
      <c r="U33" s="1">
        <v>59437494995</v>
      </c>
      <c r="W33" s="1">
        <v>58369042131</v>
      </c>
      <c r="Y33" s="7">
        <v>6.4346690082972124E-3</v>
      </c>
    </row>
    <row r="34" spans="1:25" ht="21" x14ac:dyDescent="0.25">
      <c r="A34" s="4" t="s">
        <v>39</v>
      </c>
      <c r="C34" s="1">
        <v>51015246</v>
      </c>
      <c r="E34" s="1">
        <v>127592684123</v>
      </c>
      <c r="G34" s="1">
        <v>103722220306</v>
      </c>
      <c r="I34" s="1">
        <v>10890895</v>
      </c>
      <c r="K34" s="1">
        <v>0</v>
      </c>
      <c r="M34" s="1">
        <v>-1</v>
      </c>
      <c r="O34" s="1">
        <v>1</v>
      </c>
      <c r="Q34" s="1">
        <f t="shared" si="0"/>
        <v>61906140</v>
      </c>
      <c r="S34" s="1">
        <v>1809</v>
      </c>
      <c r="U34" s="1">
        <v>124136255968</v>
      </c>
      <c r="W34" s="1">
        <v>111122538418</v>
      </c>
      <c r="Y34" s="7">
        <v>1.2250273911928091E-2</v>
      </c>
    </row>
    <row r="35" spans="1:25" ht="21" x14ac:dyDescent="0.25">
      <c r="A35" s="4" t="s">
        <v>40</v>
      </c>
      <c r="C35" s="1">
        <v>15663950</v>
      </c>
      <c r="E35" s="1">
        <v>73281921062</v>
      </c>
      <c r="G35" s="1">
        <v>45696030940</v>
      </c>
      <c r="I35" s="1">
        <v>0</v>
      </c>
      <c r="K35" s="1">
        <v>0</v>
      </c>
      <c r="M35" s="1">
        <v>0</v>
      </c>
      <c r="O35" s="1">
        <v>0</v>
      </c>
      <c r="Q35" s="1">
        <f t="shared" si="0"/>
        <v>15663950</v>
      </c>
      <c r="S35" s="1">
        <v>2899</v>
      </c>
      <c r="U35" s="1">
        <v>73281921062</v>
      </c>
      <c r="W35" s="1">
        <v>45058773365</v>
      </c>
      <c r="Y35" s="7">
        <v>4.9673299738743903E-3</v>
      </c>
    </row>
    <row r="36" spans="1:25" ht="21" x14ac:dyDescent="0.25">
      <c r="A36" s="4" t="s">
        <v>41</v>
      </c>
      <c r="C36" s="1">
        <v>225012</v>
      </c>
      <c r="E36" s="1">
        <v>9571918431</v>
      </c>
      <c r="G36" s="1">
        <v>10884542040</v>
      </c>
      <c r="I36" s="1">
        <v>0</v>
      </c>
      <c r="K36" s="1">
        <v>0</v>
      </c>
      <c r="M36" s="1">
        <v>0</v>
      </c>
      <c r="O36" s="1">
        <v>0</v>
      </c>
      <c r="Q36" s="1">
        <f t="shared" si="0"/>
        <v>225012</v>
      </c>
      <c r="S36" s="1">
        <v>48750</v>
      </c>
      <c r="U36" s="1">
        <v>9571918431</v>
      </c>
      <c r="W36" s="1">
        <v>10884542040</v>
      </c>
      <c r="Y36" s="7">
        <v>1.1999241854458746E-3</v>
      </c>
    </row>
    <row r="37" spans="1:25" ht="21" x14ac:dyDescent="0.25">
      <c r="A37" s="4" t="s">
        <v>42</v>
      </c>
      <c r="C37" s="1">
        <v>45479444</v>
      </c>
      <c r="E37" s="1">
        <v>75630917027</v>
      </c>
      <c r="G37" s="1">
        <v>66112355770</v>
      </c>
      <c r="I37" s="1">
        <v>0</v>
      </c>
      <c r="K37" s="1">
        <v>0</v>
      </c>
      <c r="M37" s="1">
        <v>0</v>
      </c>
      <c r="O37" s="1">
        <v>0</v>
      </c>
      <c r="Q37" s="1">
        <f t="shared" si="0"/>
        <v>45479444</v>
      </c>
      <c r="S37" s="1">
        <v>1465</v>
      </c>
      <c r="U37" s="1">
        <v>75630917027</v>
      </c>
      <c r="W37" s="1">
        <v>66112355770</v>
      </c>
      <c r="Y37" s="7">
        <v>7.2883006334757217E-3</v>
      </c>
    </row>
    <row r="38" spans="1:25" ht="21" x14ac:dyDescent="0.25">
      <c r="A38" s="4" t="s">
        <v>43</v>
      </c>
      <c r="C38" s="1">
        <v>3870296</v>
      </c>
      <c r="E38" s="1">
        <v>23090185936</v>
      </c>
      <c r="G38" s="1">
        <v>48734404585</v>
      </c>
      <c r="I38" s="1">
        <v>0</v>
      </c>
      <c r="K38" s="1">
        <v>0</v>
      </c>
      <c r="M38" s="1">
        <v>0</v>
      </c>
      <c r="O38" s="1">
        <v>0</v>
      </c>
      <c r="Q38" s="1">
        <f t="shared" si="0"/>
        <v>3870296</v>
      </c>
      <c r="S38" s="1">
        <v>12690</v>
      </c>
      <c r="U38" s="1">
        <v>23090185936</v>
      </c>
      <c r="W38" s="1">
        <v>48734404585</v>
      </c>
      <c r="Y38" s="7">
        <v>5.3725357033804818E-3</v>
      </c>
    </row>
    <row r="39" spans="1:25" ht="21" x14ac:dyDescent="0.25">
      <c r="A39" s="4" t="s">
        <v>44</v>
      </c>
      <c r="C39" s="1">
        <v>5470385</v>
      </c>
      <c r="E39" s="1">
        <v>12521711265</v>
      </c>
      <c r="G39" s="1">
        <v>5400958429</v>
      </c>
      <c r="I39" s="1">
        <v>0</v>
      </c>
      <c r="K39" s="1">
        <v>0</v>
      </c>
      <c r="M39" s="1">
        <v>0</v>
      </c>
      <c r="O39" s="1">
        <v>0</v>
      </c>
      <c r="Q39" s="1">
        <f t="shared" si="0"/>
        <v>5470385</v>
      </c>
      <c r="S39" s="1">
        <v>995</v>
      </c>
      <c r="U39" s="1">
        <v>12521711265</v>
      </c>
      <c r="W39" s="1">
        <v>5400958429</v>
      </c>
      <c r="Y39" s="7">
        <v>5.9540774611633142E-4</v>
      </c>
    </row>
    <row r="40" spans="1:25" ht="21" x14ac:dyDescent="0.25">
      <c r="A40" s="4" t="s">
        <v>45</v>
      </c>
      <c r="C40" s="1">
        <v>1840989</v>
      </c>
      <c r="E40" s="1">
        <v>31643194626</v>
      </c>
      <c r="G40" s="1">
        <v>74202916257</v>
      </c>
      <c r="I40" s="1">
        <v>0</v>
      </c>
      <c r="K40" s="1">
        <v>0</v>
      </c>
      <c r="M40" s="1">
        <v>0</v>
      </c>
      <c r="O40" s="1">
        <v>0</v>
      </c>
      <c r="Q40" s="1">
        <f t="shared" si="0"/>
        <v>1840989</v>
      </c>
      <c r="S40" s="1">
        <v>43080</v>
      </c>
      <c r="U40" s="1">
        <v>31643194626</v>
      </c>
      <c r="W40" s="1">
        <v>78696741319</v>
      </c>
      <c r="Y40" s="7">
        <v>8.6756174837141591E-3</v>
      </c>
    </row>
    <row r="41" spans="1:25" ht="21" x14ac:dyDescent="0.25">
      <c r="A41" s="4" t="s">
        <v>46</v>
      </c>
      <c r="C41" s="1">
        <v>31297279</v>
      </c>
      <c r="E41" s="1">
        <v>92767131404</v>
      </c>
      <c r="G41" s="1">
        <v>47763129889</v>
      </c>
      <c r="I41" s="1">
        <v>0</v>
      </c>
      <c r="K41" s="1">
        <v>0</v>
      </c>
      <c r="M41" s="1">
        <v>0</v>
      </c>
      <c r="O41" s="1">
        <v>0</v>
      </c>
      <c r="Q41" s="1">
        <f t="shared" si="0"/>
        <v>31297279</v>
      </c>
      <c r="S41" s="1">
        <v>1536</v>
      </c>
      <c r="U41" s="1">
        <v>92767131404</v>
      </c>
      <c r="W41" s="1">
        <v>47701019187</v>
      </c>
      <c r="Y41" s="7">
        <v>5.2586141320925079E-3</v>
      </c>
    </row>
    <row r="42" spans="1:25" ht="21" x14ac:dyDescent="0.25">
      <c r="A42" s="4" t="s">
        <v>47</v>
      </c>
      <c r="C42" s="1">
        <v>19871364</v>
      </c>
      <c r="E42" s="1">
        <v>128548369066</v>
      </c>
      <c r="G42" s="1">
        <v>67907959779</v>
      </c>
      <c r="I42" s="1">
        <v>0</v>
      </c>
      <c r="K42" s="1">
        <v>0</v>
      </c>
      <c r="M42" s="1">
        <v>0</v>
      </c>
      <c r="O42" s="1">
        <v>0</v>
      </c>
      <c r="Q42" s="1">
        <f t="shared" si="0"/>
        <v>19871364</v>
      </c>
      <c r="S42" s="1">
        <v>3639</v>
      </c>
      <c r="U42" s="1">
        <v>128548369066</v>
      </c>
      <c r="W42" s="1">
        <v>71752922659</v>
      </c>
      <c r="Y42" s="7">
        <v>7.9101230863509453E-3</v>
      </c>
    </row>
    <row r="43" spans="1:25" ht="21" x14ac:dyDescent="0.25">
      <c r="A43" s="4" t="s">
        <v>48</v>
      </c>
      <c r="C43" s="1">
        <v>9183517</v>
      </c>
      <c r="E43" s="1">
        <v>133419872535</v>
      </c>
      <c r="G43" s="1">
        <v>172864664006</v>
      </c>
      <c r="I43" s="1">
        <v>0</v>
      </c>
      <c r="K43" s="1">
        <v>0</v>
      </c>
      <c r="M43" s="1">
        <v>0</v>
      </c>
      <c r="O43" s="1">
        <v>0</v>
      </c>
      <c r="Q43" s="1">
        <f t="shared" si="0"/>
        <v>9183517</v>
      </c>
      <c r="S43" s="1">
        <v>14797</v>
      </c>
      <c r="U43" s="1">
        <v>133419872535</v>
      </c>
      <c r="W43" s="1">
        <v>134838082936</v>
      </c>
      <c r="Y43" s="7">
        <v>1.4864702275895026E-2</v>
      </c>
    </row>
    <row r="44" spans="1:25" ht="21" x14ac:dyDescent="0.25">
      <c r="A44" s="4" t="s">
        <v>49</v>
      </c>
      <c r="C44" s="1">
        <v>562500</v>
      </c>
      <c r="E44" s="1">
        <v>4923529005</v>
      </c>
      <c r="G44" s="1">
        <v>4632660563</v>
      </c>
      <c r="I44" s="1">
        <v>0</v>
      </c>
      <c r="K44" s="1">
        <v>0</v>
      </c>
      <c r="M44" s="1">
        <v>0</v>
      </c>
      <c r="O44" s="1">
        <v>0</v>
      </c>
      <c r="Q44" s="1">
        <f t="shared" si="0"/>
        <v>562500</v>
      </c>
      <c r="S44" s="1">
        <v>8130</v>
      </c>
      <c r="U44" s="1">
        <v>4923529005</v>
      </c>
      <c r="W44" s="1">
        <v>4537774744</v>
      </c>
      <c r="Y44" s="7">
        <v>5.0024940355056615E-4</v>
      </c>
    </row>
    <row r="45" spans="1:25" ht="21" x14ac:dyDescent="0.25">
      <c r="A45" s="4" t="s">
        <v>50</v>
      </c>
      <c r="C45" s="1">
        <v>154637203</v>
      </c>
      <c r="E45" s="1">
        <v>47421985825</v>
      </c>
      <c r="G45" s="1">
        <v>77334696140</v>
      </c>
      <c r="I45" s="1">
        <v>0</v>
      </c>
      <c r="K45" s="1">
        <v>0</v>
      </c>
      <c r="M45" s="1">
        <v>0</v>
      </c>
      <c r="O45" s="1">
        <v>0</v>
      </c>
      <c r="Q45" s="1">
        <f t="shared" si="0"/>
        <v>154637203</v>
      </c>
      <c r="S45" s="1">
        <v>492</v>
      </c>
      <c r="U45" s="1">
        <v>47421985825</v>
      </c>
      <c r="W45" s="1">
        <v>75493393851</v>
      </c>
      <c r="Y45" s="7">
        <v>8.322476847469255E-3</v>
      </c>
    </row>
    <row r="46" spans="1:25" ht="21" x14ac:dyDescent="0.25">
      <c r="A46" s="4" t="s">
        <v>51</v>
      </c>
      <c r="C46" s="1">
        <v>196296163</v>
      </c>
      <c r="E46" s="1">
        <v>241240025212</v>
      </c>
      <c r="G46" s="1">
        <v>319242442809</v>
      </c>
      <c r="I46" s="1">
        <v>0</v>
      </c>
      <c r="K46" s="1">
        <v>0</v>
      </c>
      <c r="M46" s="1">
        <v>-2800000</v>
      </c>
      <c r="O46" s="1">
        <v>4400915947</v>
      </c>
      <c r="Q46" s="1">
        <f t="shared" si="0"/>
        <v>193496163</v>
      </c>
      <c r="S46" s="1">
        <v>1600</v>
      </c>
      <c r="U46" s="1">
        <v>237798938741</v>
      </c>
      <c r="W46" s="1">
        <v>307200700256</v>
      </c>
      <c r="Y46" s="7">
        <v>3.3866151526489315E-2</v>
      </c>
    </row>
    <row r="47" spans="1:25" ht="21" x14ac:dyDescent="0.25">
      <c r="A47" s="4" t="s">
        <v>52</v>
      </c>
      <c r="C47" s="1">
        <v>3599012</v>
      </c>
      <c r="E47" s="1">
        <v>105787594052</v>
      </c>
      <c r="G47" s="1">
        <v>124991707303</v>
      </c>
      <c r="I47" s="1">
        <v>0</v>
      </c>
      <c r="K47" s="1">
        <v>0</v>
      </c>
      <c r="M47" s="1">
        <v>-100000</v>
      </c>
      <c r="O47" s="1">
        <v>3309220456</v>
      </c>
      <c r="Q47" s="1">
        <f t="shared" si="0"/>
        <v>3499012</v>
      </c>
      <c r="S47" s="1">
        <v>35460</v>
      </c>
      <c r="U47" s="1">
        <v>102848243085</v>
      </c>
      <c r="W47" s="1">
        <v>123115866037</v>
      </c>
      <c r="Y47" s="7">
        <v>1.3572431869619629E-2</v>
      </c>
    </row>
    <row r="48" spans="1:25" ht="21" x14ac:dyDescent="0.25">
      <c r="A48" s="4" t="s">
        <v>53</v>
      </c>
      <c r="C48" s="1">
        <v>11530258</v>
      </c>
      <c r="E48" s="1">
        <v>80329330811</v>
      </c>
      <c r="G48" s="1">
        <v>113576088632</v>
      </c>
      <c r="I48" s="1">
        <v>0</v>
      </c>
      <c r="K48" s="1">
        <v>0</v>
      </c>
      <c r="M48" s="1">
        <v>0</v>
      </c>
      <c r="O48" s="1">
        <v>0</v>
      </c>
      <c r="Q48" s="1">
        <f t="shared" si="0"/>
        <v>11530258</v>
      </c>
      <c r="S48" s="1">
        <v>10000</v>
      </c>
      <c r="U48" s="1">
        <v>80329330811</v>
      </c>
      <c r="W48" s="1">
        <v>114411291057</v>
      </c>
      <c r="Y48" s="7">
        <v>1.2612829710507657E-2</v>
      </c>
    </row>
    <row r="49" spans="1:25" ht="21" x14ac:dyDescent="0.25">
      <c r="A49" s="4" t="s">
        <v>54</v>
      </c>
      <c r="C49" s="1">
        <v>5773421</v>
      </c>
      <c r="E49" s="1">
        <v>97988979725</v>
      </c>
      <c r="G49" s="1">
        <v>97332183822</v>
      </c>
      <c r="I49" s="1">
        <v>0</v>
      </c>
      <c r="K49" s="1">
        <v>0</v>
      </c>
      <c r="M49" s="1">
        <v>-300000</v>
      </c>
      <c r="O49" s="1">
        <v>4890898853</v>
      </c>
      <c r="Q49" s="1">
        <f t="shared" si="0"/>
        <v>5473421</v>
      </c>
      <c r="S49" s="1">
        <v>14442</v>
      </c>
      <c r="U49" s="1">
        <v>92897250937</v>
      </c>
      <c r="W49" s="1">
        <v>78436111643</v>
      </c>
      <c r="Y49" s="7">
        <v>8.646885374404641E-3</v>
      </c>
    </row>
    <row r="50" spans="1:25" ht="21" x14ac:dyDescent="0.25">
      <c r="A50" s="4" t="s">
        <v>55</v>
      </c>
      <c r="C50" s="1">
        <v>36626348</v>
      </c>
      <c r="E50" s="1">
        <v>312988725625</v>
      </c>
      <c r="G50" s="1">
        <v>493541013561</v>
      </c>
      <c r="I50" s="1">
        <v>0</v>
      </c>
      <c r="K50" s="1">
        <v>0</v>
      </c>
      <c r="M50" s="1">
        <v>0</v>
      </c>
      <c r="O50" s="1">
        <v>0</v>
      </c>
      <c r="Q50" s="1">
        <f t="shared" si="0"/>
        <v>36626348</v>
      </c>
      <c r="S50" s="1">
        <v>11271</v>
      </c>
      <c r="U50" s="1">
        <v>312988725625</v>
      </c>
      <c r="W50" s="1">
        <v>409624503965</v>
      </c>
      <c r="Y50" s="7">
        <v>4.5157467117364646E-2</v>
      </c>
    </row>
    <row r="51" spans="1:25" ht="21" x14ac:dyDescent="0.25">
      <c r="A51" s="4" t="s">
        <v>56</v>
      </c>
      <c r="C51" s="1">
        <v>1308354</v>
      </c>
      <c r="E51" s="1">
        <v>39222028013</v>
      </c>
      <c r="G51" s="1">
        <v>56109951107</v>
      </c>
      <c r="I51" s="1">
        <v>0</v>
      </c>
      <c r="K51" s="1">
        <v>0</v>
      </c>
      <c r="M51" s="1">
        <v>0</v>
      </c>
      <c r="O51" s="1">
        <v>0</v>
      </c>
      <c r="Q51" s="1">
        <f t="shared" si="0"/>
        <v>1308354</v>
      </c>
      <c r="S51" s="1">
        <v>43870</v>
      </c>
      <c r="U51" s="1">
        <v>39222028013</v>
      </c>
      <c r="W51" s="1">
        <v>56953807382</v>
      </c>
      <c r="Y51" s="7">
        <v>6.2786519340677369E-3</v>
      </c>
    </row>
    <row r="52" spans="1:25" ht="21" x14ac:dyDescent="0.25">
      <c r="A52" s="4" t="s">
        <v>57</v>
      </c>
      <c r="C52" s="1">
        <v>6633055</v>
      </c>
      <c r="E52" s="1">
        <v>49669176253</v>
      </c>
      <c r="G52" s="1">
        <v>103333969312</v>
      </c>
      <c r="I52" s="1">
        <v>0</v>
      </c>
      <c r="K52" s="1">
        <v>0</v>
      </c>
      <c r="M52" s="1">
        <v>0</v>
      </c>
      <c r="O52" s="1">
        <v>0</v>
      </c>
      <c r="Q52" s="1">
        <f t="shared" si="0"/>
        <v>6633055</v>
      </c>
      <c r="S52" s="1">
        <v>16650</v>
      </c>
      <c r="U52" s="1">
        <v>49669176253</v>
      </c>
      <c r="W52" s="1">
        <v>109586661723</v>
      </c>
      <c r="Y52" s="7">
        <v>1.2080957133562911E-2</v>
      </c>
    </row>
    <row r="53" spans="1:25" ht="21" x14ac:dyDescent="0.25">
      <c r="A53" s="4" t="s">
        <v>58</v>
      </c>
      <c r="C53" s="1">
        <v>5683484</v>
      </c>
      <c r="E53" s="1">
        <v>43683810518</v>
      </c>
      <c r="G53" s="1">
        <v>44890823323</v>
      </c>
      <c r="I53" s="1">
        <v>0</v>
      </c>
      <c r="K53" s="1">
        <v>0</v>
      </c>
      <c r="M53" s="1">
        <v>0</v>
      </c>
      <c r="O53" s="1">
        <v>0</v>
      </c>
      <c r="Q53" s="1">
        <f t="shared" si="0"/>
        <v>5683484</v>
      </c>
      <c r="S53" s="1">
        <v>8290</v>
      </c>
      <c r="U53" s="1">
        <v>43683810518</v>
      </c>
      <c r="W53" s="1">
        <v>46751875043</v>
      </c>
      <c r="Y53" s="7">
        <v>5.153979411616944E-3</v>
      </c>
    </row>
    <row r="54" spans="1:25" ht="21" x14ac:dyDescent="0.25">
      <c r="A54" s="4" t="s">
        <v>59</v>
      </c>
      <c r="C54" s="1">
        <v>17887918</v>
      </c>
      <c r="E54" s="1">
        <v>84923137005</v>
      </c>
      <c r="G54" s="1">
        <v>66774162210</v>
      </c>
      <c r="I54" s="1">
        <v>0</v>
      </c>
      <c r="K54" s="1">
        <v>0</v>
      </c>
      <c r="M54" s="1">
        <v>-400000</v>
      </c>
      <c r="O54" s="1">
        <v>1445935845</v>
      </c>
      <c r="Q54" s="1">
        <f t="shared" si="0"/>
        <v>17487918</v>
      </c>
      <c r="S54" s="1">
        <v>3933</v>
      </c>
      <c r="U54" s="1">
        <v>83024131497</v>
      </c>
      <c r="W54" s="1">
        <v>68248312237</v>
      </c>
      <c r="Y54" s="7">
        <v>7.5237708824208785E-3</v>
      </c>
    </row>
    <row r="55" spans="1:25" ht="21" x14ac:dyDescent="0.25">
      <c r="A55" s="4" t="s">
        <v>60</v>
      </c>
      <c r="C55" s="1">
        <v>12269</v>
      </c>
      <c r="E55" s="1">
        <v>289979219896</v>
      </c>
      <c r="G55" s="1">
        <v>277078665321</v>
      </c>
      <c r="I55" s="1">
        <v>0</v>
      </c>
      <c r="K55" s="1">
        <v>0</v>
      </c>
      <c r="M55" s="1">
        <v>0</v>
      </c>
      <c r="O55" s="1">
        <v>0</v>
      </c>
      <c r="Q55" s="1">
        <f t="shared" si="0"/>
        <v>12269</v>
      </c>
      <c r="S55" s="1">
        <v>25530050</v>
      </c>
      <c r="U55" s="1">
        <v>289979219896</v>
      </c>
      <c r="W55" s="1">
        <v>312476435810</v>
      </c>
      <c r="Y55" s="7">
        <v>3.4447754561692558E-2</v>
      </c>
    </row>
    <row r="56" spans="1:25" ht="21" x14ac:dyDescent="0.25">
      <c r="A56" s="4" t="s">
        <v>61</v>
      </c>
      <c r="C56" s="1">
        <v>705600</v>
      </c>
      <c r="E56" s="1">
        <v>1271704059</v>
      </c>
      <c r="G56" s="1">
        <v>1835081911</v>
      </c>
      <c r="I56" s="1">
        <v>0</v>
      </c>
      <c r="K56" s="1">
        <v>0</v>
      </c>
      <c r="M56" s="1">
        <v>0</v>
      </c>
      <c r="O56" s="1">
        <v>0</v>
      </c>
      <c r="Q56" s="1">
        <f t="shared" si="0"/>
        <v>705600</v>
      </c>
      <c r="S56" s="1">
        <v>2745</v>
      </c>
      <c r="U56" s="1">
        <v>1271704059</v>
      </c>
      <c r="W56" s="1">
        <v>1921899979</v>
      </c>
      <c r="Y56" s="7">
        <v>2.1187242038618823E-4</v>
      </c>
    </row>
    <row r="57" spans="1:25" ht="21" x14ac:dyDescent="0.25">
      <c r="A57" s="4" t="s">
        <v>62</v>
      </c>
      <c r="C57" s="1">
        <v>85199111</v>
      </c>
      <c r="E57" s="1">
        <v>668373120789</v>
      </c>
      <c r="G57" s="1">
        <v>887675479656</v>
      </c>
      <c r="I57" s="1">
        <v>0</v>
      </c>
      <c r="K57" s="1">
        <v>0</v>
      </c>
      <c r="M57" s="1">
        <v>0</v>
      </c>
      <c r="O57" s="1">
        <v>0</v>
      </c>
      <c r="Q57" s="1">
        <f t="shared" si="0"/>
        <v>85199111</v>
      </c>
      <c r="S57" s="1">
        <v>7350</v>
      </c>
      <c r="U57" s="1">
        <v>668373120789</v>
      </c>
      <c r="W57" s="1">
        <v>621372835759</v>
      </c>
      <c r="Y57" s="7">
        <v>6.850084193402696E-2</v>
      </c>
    </row>
    <row r="58" spans="1:25" ht="21" x14ac:dyDescent="0.25">
      <c r="A58" s="4" t="s">
        <v>63</v>
      </c>
      <c r="C58" s="1">
        <v>31026735</v>
      </c>
      <c r="E58" s="1">
        <v>100643220059</v>
      </c>
      <c r="G58" s="1">
        <v>25984142198</v>
      </c>
      <c r="I58" s="1">
        <v>0</v>
      </c>
      <c r="K58" s="1">
        <v>0</v>
      </c>
      <c r="M58" s="1">
        <v>0</v>
      </c>
      <c r="O58" s="1">
        <v>0</v>
      </c>
      <c r="Q58" s="1">
        <f t="shared" si="0"/>
        <v>31026735</v>
      </c>
      <c r="S58" s="1">
        <v>860</v>
      </c>
      <c r="U58" s="1">
        <v>100643220059</v>
      </c>
      <c r="W58" s="1">
        <v>26476732571</v>
      </c>
      <c r="Y58" s="7">
        <v>2.9188248478229438E-3</v>
      </c>
    </row>
    <row r="59" spans="1:25" ht="21" x14ac:dyDescent="0.25">
      <c r="A59" s="4" t="s">
        <v>64</v>
      </c>
      <c r="C59" s="1">
        <v>3324243</v>
      </c>
      <c r="E59" s="1">
        <v>33332344241</v>
      </c>
      <c r="G59" s="1">
        <v>42155425569</v>
      </c>
      <c r="I59" s="1">
        <v>0</v>
      </c>
      <c r="K59" s="1">
        <v>0</v>
      </c>
      <c r="M59" s="1">
        <v>0</v>
      </c>
      <c r="O59" s="1">
        <v>0</v>
      </c>
      <c r="Q59" s="1">
        <f t="shared" si="0"/>
        <v>3324243</v>
      </c>
      <c r="S59" s="1">
        <v>6390</v>
      </c>
      <c r="U59" s="1">
        <v>33332344241</v>
      </c>
      <c r="W59" s="1">
        <v>21077712784</v>
      </c>
      <c r="Y59" s="7">
        <v>2.3236308197862681E-3</v>
      </c>
    </row>
    <row r="60" spans="1:25" ht="21" x14ac:dyDescent="0.25">
      <c r="A60" s="4" t="s">
        <v>65</v>
      </c>
      <c r="C60" s="1">
        <v>705566</v>
      </c>
      <c r="E60" s="1">
        <v>12630115558</v>
      </c>
      <c r="G60" s="1">
        <v>4879780464</v>
      </c>
      <c r="I60" s="1">
        <v>0</v>
      </c>
      <c r="K60" s="1">
        <v>0</v>
      </c>
      <c r="M60" s="1">
        <v>0</v>
      </c>
      <c r="O60" s="1">
        <v>0</v>
      </c>
      <c r="Q60" s="1">
        <f t="shared" si="0"/>
        <v>705566</v>
      </c>
      <c r="S60" s="1">
        <v>7300</v>
      </c>
      <c r="U60" s="1">
        <v>12630115558</v>
      </c>
      <c r="W60" s="1">
        <v>5110817416</v>
      </c>
      <c r="Y60" s="7">
        <v>5.6342227374560176E-4</v>
      </c>
    </row>
    <row r="61" spans="1:25" ht="21" x14ac:dyDescent="0.25">
      <c r="A61" s="4" t="s">
        <v>66</v>
      </c>
      <c r="C61" s="1">
        <v>45407658</v>
      </c>
      <c r="E61" s="1">
        <v>114310314878</v>
      </c>
      <c r="G61" s="1">
        <v>90113313607</v>
      </c>
      <c r="I61" s="1">
        <v>0</v>
      </c>
      <c r="K61" s="1">
        <v>0</v>
      </c>
      <c r="M61" s="1">
        <v>0</v>
      </c>
      <c r="O61" s="1">
        <v>0</v>
      </c>
      <c r="Q61" s="1">
        <f t="shared" si="0"/>
        <v>45407658</v>
      </c>
      <c r="S61" s="1">
        <v>1000</v>
      </c>
      <c r="U61" s="1">
        <v>114310314878</v>
      </c>
      <c r="W61" s="1">
        <v>45056656804</v>
      </c>
      <c r="Y61" s="7">
        <v>4.9670966418035927E-3</v>
      </c>
    </row>
    <row r="62" spans="1:25" ht="21" x14ac:dyDescent="0.25">
      <c r="A62" s="4" t="s">
        <v>67</v>
      </c>
      <c r="C62" s="1">
        <v>3330224</v>
      </c>
      <c r="E62" s="1">
        <v>21793459707</v>
      </c>
      <c r="G62" s="1">
        <v>10574340379</v>
      </c>
      <c r="I62" s="1">
        <v>0</v>
      </c>
      <c r="K62" s="1">
        <v>0</v>
      </c>
      <c r="M62" s="1">
        <v>0</v>
      </c>
      <c r="O62" s="1">
        <v>0</v>
      </c>
      <c r="Q62" s="1">
        <f t="shared" si="0"/>
        <v>3330224</v>
      </c>
      <c r="S62" s="1">
        <v>3214</v>
      </c>
      <c r="U62" s="1">
        <v>21793459707</v>
      </c>
      <c r="W62" s="1">
        <v>10620603118</v>
      </c>
      <c r="Y62" s="7">
        <v>1.1708272611265569E-3</v>
      </c>
    </row>
    <row r="63" spans="1:25" ht="21" x14ac:dyDescent="0.25">
      <c r="A63" s="4" t="s">
        <v>68</v>
      </c>
      <c r="C63" s="1">
        <v>23556184</v>
      </c>
      <c r="E63" s="1">
        <v>56559655476</v>
      </c>
      <c r="G63" s="1">
        <v>39548968228</v>
      </c>
      <c r="I63" s="1">
        <v>0</v>
      </c>
      <c r="K63" s="1">
        <v>0</v>
      </c>
      <c r="M63" s="1">
        <v>0</v>
      </c>
      <c r="O63" s="1">
        <v>0</v>
      </c>
      <c r="Q63" s="1">
        <f t="shared" si="0"/>
        <v>23556184</v>
      </c>
      <c r="S63" s="1">
        <v>1692</v>
      </c>
      <c r="U63" s="1">
        <v>56559655476</v>
      </c>
      <c r="W63" s="1">
        <v>39548968228</v>
      </c>
      <c r="Y63" s="7">
        <v>4.3599228439571243E-3</v>
      </c>
    </row>
    <row r="64" spans="1:25" ht="21" x14ac:dyDescent="0.25">
      <c r="A64" s="4" t="s">
        <v>69</v>
      </c>
      <c r="C64" s="1">
        <v>217605410</v>
      </c>
      <c r="E64" s="1">
        <v>522581075161</v>
      </c>
      <c r="G64" s="1">
        <v>563559865672</v>
      </c>
      <c r="I64" s="1">
        <v>0</v>
      </c>
      <c r="K64" s="1">
        <v>0</v>
      </c>
      <c r="M64" s="1">
        <v>0</v>
      </c>
      <c r="O64" s="1">
        <v>0</v>
      </c>
      <c r="Q64" s="1">
        <f t="shared" si="0"/>
        <v>217605410</v>
      </c>
      <c r="S64" s="1">
        <v>1305</v>
      </c>
      <c r="U64" s="1">
        <v>522581075161</v>
      </c>
      <c r="W64" s="1">
        <v>281779932836</v>
      </c>
      <c r="Y64" s="7">
        <v>3.1063737467380902E-2</v>
      </c>
    </row>
    <row r="65" spans="1:25" ht="21" x14ac:dyDescent="0.25">
      <c r="A65" s="4" t="s">
        <v>70</v>
      </c>
      <c r="C65" s="1">
        <v>2176171</v>
      </c>
      <c r="E65" s="1">
        <v>12685898311</v>
      </c>
      <c r="G65" s="1">
        <v>7536128702</v>
      </c>
      <c r="I65" s="1">
        <v>0</v>
      </c>
      <c r="K65" s="1">
        <v>0</v>
      </c>
      <c r="M65" s="1">
        <v>-2000000</v>
      </c>
      <c r="O65" s="1">
        <v>6729575177</v>
      </c>
      <c r="Q65" s="1">
        <f t="shared" si="0"/>
        <v>176171</v>
      </c>
      <c r="S65" s="1">
        <v>3490</v>
      </c>
      <c r="U65" s="1">
        <v>1026981515</v>
      </c>
      <c r="W65" s="1">
        <v>610084102</v>
      </c>
      <c r="Y65" s="7">
        <v>6.7256359197803047E-5</v>
      </c>
    </row>
    <row r="66" spans="1:25" ht="21" x14ac:dyDescent="0.25">
      <c r="A66" s="4" t="s">
        <v>71</v>
      </c>
      <c r="C66" s="1">
        <v>12361079</v>
      </c>
      <c r="E66" s="1">
        <v>38791738673</v>
      </c>
      <c r="G66" s="1">
        <v>29093832082</v>
      </c>
      <c r="I66" s="1">
        <v>0</v>
      </c>
      <c r="K66" s="1">
        <v>0</v>
      </c>
      <c r="M66" s="1">
        <v>-400000</v>
      </c>
      <c r="O66" s="1">
        <v>913285317</v>
      </c>
      <c r="Q66" s="1">
        <f t="shared" si="0"/>
        <v>11961079</v>
      </c>
      <c r="S66" s="1">
        <v>2464</v>
      </c>
      <c r="U66" s="1">
        <v>37536452184</v>
      </c>
      <c r="W66" s="1">
        <v>29244279333</v>
      </c>
      <c r="Y66" s="7">
        <v>3.2239223229277593E-3</v>
      </c>
    </row>
    <row r="67" spans="1:25" ht="21" x14ac:dyDescent="0.25">
      <c r="A67" s="4" t="s">
        <v>72</v>
      </c>
      <c r="C67" s="1">
        <v>29135987</v>
      </c>
      <c r="E67" s="1">
        <v>103937773918</v>
      </c>
      <c r="G67" s="1">
        <v>102662129429</v>
      </c>
      <c r="I67" s="1">
        <v>0</v>
      </c>
      <c r="K67" s="1">
        <v>0</v>
      </c>
      <c r="M67" s="1">
        <v>-800000</v>
      </c>
      <c r="O67" s="1">
        <v>2718025992</v>
      </c>
      <c r="Q67" s="1">
        <f t="shared" si="0"/>
        <v>28335987</v>
      </c>
      <c r="S67" s="1">
        <v>3389</v>
      </c>
      <c r="U67" s="1">
        <v>101083907354</v>
      </c>
      <c r="W67" s="1">
        <v>95288342942</v>
      </c>
      <c r="Y67" s="7">
        <v>1.0504694351583993E-2</v>
      </c>
    </row>
    <row r="68" spans="1:25" ht="21" x14ac:dyDescent="0.25">
      <c r="A68" s="4" t="s">
        <v>73</v>
      </c>
      <c r="C68" s="1">
        <v>8437116</v>
      </c>
      <c r="E68" s="1">
        <v>97269939123</v>
      </c>
      <c r="G68" s="1">
        <v>104732432637</v>
      </c>
      <c r="I68" s="1">
        <v>0</v>
      </c>
      <c r="K68" s="1">
        <v>0</v>
      </c>
      <c r="M68" s="1">
        <v>-300000</v>
      </c>
      <c r="O68" s="1">
        <v>3604916942</v>
      </c>
      <c r="Q68" s="1">
        <f t="shared" si="0"/>
        <v>8137116</v>
      </c>
      <c r="S68" s="1">
        <v>12470</v>
      </c>
      <c r="U68" s="1">
        <v>93811294992</v>
      </c>
      <c r="W68" s="1">
        <v>100685474684</v>
      </c>
      <c r="Y68" s="7">
        <v>1.1099680239411335E-2</v>
      </c>
    </row>
    <row r="69" spans="1:25" ht="21" x14ac:dyDescent="0.25">
      <c r="A69" s="4" t="s">
        <v>74</v>
      </c>
      <c r="C69" s="1">
        <v>27515474</v>
      </c>
      <c r="E69" s="1">
        <v>120537525065</v>
      </c>
      <c r="G69" s="1">
        <v>147981064272</v>
      </c>
      <c r="I69" s="1">
        <v>0</v>
      </c>
      <c r="K69" s="1">
        <v>0</v>
      </c>
      <c r="M69" s="1">
        <v>0</v>
      </c>
      <c r="O69" s="1">
        <v>0</v>
      </c>
      <c r="Q69" s="1">
        <f t="shared" si="0"/>
        <v>27515474</v>
      </c>
      <c r="S69" s="1">
        <v>5370</v>
      </c>
      <c r="U69" s="1">
        <v>120537525065</v>
      </c>
      <c r="W69" s="1">
        <v>146615925303</v>
      </c>
      <c r="Y69" s="7">
        <v>1.6163104896473483E-2</v>
      </c>
    </row>
    <row r="70" spans="1:25" ht="21" x14ac:dyDescent="0.25">
      <c r="A70" s="4" t="s">
        <v>75</v>
      </c>
      <c r="C70" s="1">
        <v>15170436</v>
      </c>
      <c r="E70" s="1">
        <v>237461697715</v>
      </c>
      <c r="G70" s="1">
        <v>406586081988</v>
      </c>
      <c r="I70" s="1">
        <v>0</v>
      </c>
      <c r="K70" s="1">
        <v>0</v>
      </c>
      <c r="M70" s="1">
        <v>0</v>
      </c>
      <c r="O70" s="1">
        <v>0</v>
      </c>
      <c r="Q70" s="1">
        <f t="shared" si="0"/>
        <v>15170436</v>
      </c>
      <c r="S70" s="1">
        <v>21878</v>
      </c>
      <c r="U70" s="1">
        <v>237461697715</v>
      </c>
      <c r="W70" s="1">
        <v>329333221093</v>
      </c>
      <c r="Y70" s="7">
        <v>3.6306065575202114E-2</v>
      </c>
    </row>
    <row r="71" spans="1:25" ht="21" x14ac:dyDescent="0.25">
      <c r="A71" s="4" t="s">
        <v>76</v>
      </c>
      <c r="C71" s="1">
        <v>9001525</v>
      </c>
      <c r="E71" s="1">
        <v>29059111606</v>
      </c>
      <c r="G71" s="1">
        <v>25098760425</v>
      </c>
      <c r="I71" s="1">
        <v>0</v>
      </c>
      <c r="K71" s="1">
        <v>0</v>
      </c>
      <c r="M71" s="1">
        <v>0</v>
      </c>
      <c r="O71" s="1">
        <v>0</v>
      </c>
      <c r="Q71" s="1">
        <f t="shared" si="0"/>
        <v>9001525</v>
      </c>
      <c r="S71" s="1">
        <v>2894</v>
      </c>
      <c r="U71" s="1">
        <v>29059111606</v>
      </c>
      <c r="W71" s="1">
        <v>25849043655</v>
      </c>
      <c r="Y71" s="7">
        <v>2.8496277140825604E-3</v>
      </c>
    </row>
    <row r="72" spans="1:25" ht="21" x14ac:dyDescent="0.25">
      <c r="A72" s="4" t="s">
        <v>77</v>
      </c>
      <c r="C72" s="1">
        <v>7404948</v>
      </c>
      <c r="E72" s="1">
        <v>59197996111</v>
      </c>
      <c r="G72" s="1">
        <v>62969855434</v>
      </c>
      <c r="I72" s="1">
        <v>0</v>
      </c>
      <c r="K72" s="1">
        <v>0</v>
      </c>
      <c r="M72" s="1">
        <v>0</v>
      </c>
      <c r="O72" s="1">
        <v>0</v>
      </c>
      <c r="Q72" s="1">
        <f t="shared" si="0"/>
        <v>7404948</v>
      </c>
      <c r="S72" s="1">
        <v>8390</v>
      </c>
      <c r="U72" s="1">
        <v>59197996111</v>
      </c>
      <c r="W72" s="1">
        <v>61647268039</v>
      </c>
      <c r="Y72" s="7">
        <v>6.7960643281837676E-3</v>
      </c>
    </row>
    <row r="73" spans="1:25" ht="21" x14ac:dyDescent="0.25">
      <c r="A73" s="4" t="s">
        <v>78</v>
      </c>
      <c r="C73" s="1">
        <v>5726052</v>
      </c>
      <c r="E73" s="1">
        <v>58823000849</v>
      </c>
      <c r="G73" s="1">
        <v>84431393724</v>
      </c>
      <c r="I73" s="1">
        <v>0</v>
      </c>
      <c r="K73" s="1">
        <v>0</v>
      </c>
      <c r="M73" s="1">
        <v>0</v>
      </c>
      <c r="O73" s="1">
        <v>0</v>
      </c>
      <c r="Q73" s="1">
        <f t="shared" si="0"/>
        <v>5726052</v>
      </c>
      <c r="S73" s="1">
        <v>7430</v>
      </c>
      <c r="U73" s="1">
        <v>58823000849</v>
      </c>
      <c r="W73" s="1">
        <v>42215696862</v>
      </c>
      <c r="Y73" s="7">
        <v>4.6539060149714227E-3</v>
      </c>
    </row>
    <row r="74" spans="1:25" ht="21" x14ac:dyDescent="0.25">
      <c r="A74" s="4" t="s">
        <v>79</v>
      </c>
      <c r="C74" s="1">
        <v>1256498</v>
      </c>
      <c r="E74" s="1">
        <v>8001117968</v>
      </c>
      <c r="G74" s="1">
        <v>7630325855</v>
      </c>
      <c r="I74" s="1">
        <v>0</v>
      </c>
      <c r="K74" s="1">
        <v>0</v>
      </c>
      <c r="M74" s="1">
        <v>0</v>
      </c>
      <c r="O74" s="1">
        <v>0</v>
      </c>
      <c r="Q74" s="1">
        <f t="shared" si="0"/>
        <v>1256498</v>
      </c>
      <c r="S74" s="1">
        <v>6150</v>
      </c>
      <c r="U74" s="1">
        <v>8001117968</v>
      </c>
      <c r="W74" s="1">
        <v>7667729413</v>
      </c>
      <c r="Y74" s="7">
        <v>8.4529913489253246E-4</v>
      </c>
    </row>
    <row r="75" spans="1:25" ht="21" x14ac:dyDescent="0.25">
      <c r="A75" s="4" t="s">
        <v>80</v>
      </c>
      <c r="C75" s="1">
        <v>150219234</v>
      </c>
      <c r="E75" s="1">
        <v>80957742969</v>
      </c>
      <c r="G75" s="1">
        <v>63051550633</v>
      </c>
      <c r="I75" s="1">
        <v>0</v>
      </c>
      <c r="K75" s="1">
        <v>0</v>
      </c>
      <c r="M75" s="1">
        <v>0</v>
      </c>
      <c r="O75" s="1">
        <v>0</v>
      </c>
      <c r="Q75" s="1">
        <f t="shared" ref="Q75:Q87" si="1">C75+I75+M75</f>
        <v>150219234</v>
      </c>
      <c r="S75" s="1">
        <v>448</v>
      </c>
      <c r="U75" s="1">
        <v>80957742969</v>
      </c>
      <c r="W75" s="1">
        <v>66778001616</v>
      </c>
      <c r="Y75" s="7">
        <v>7.3616821819709839E-3</v>
      </c>
    </row>
    <row r="76" spans="1:25" ht="21" x14ac:dyDescent="0.25">
      <c r="A76" s="4" t="s">
        <v>81</v>
      </c>
      <c r="C76" s="1">
        <v>3069304</v>
      </c>
      <c r="E76" s="1">
        <v>62343494432</v>
      </c>
      <c r="G76" s="1">
        <v>63195749312</v>
      </c>
      <c r="I76" s="1">
        <v>0</v>
      </c>
      <c r="K76" s="1">
        <v>0</v>
      </c>
      <c r="M76" s="1">
        <v>0</v>
      </c>
      <c r="O76" s="1">
        <v>0</v>
      </c>
      <c r="Q76" s="1">
        <f t="shared" si="1"/>
        <v>3069304</v>
      </c>
      <c r="S76" s="1">
        <v>20750</v>
      </c>
      <c r="U76" s="1">
        <v>62343494432</v>
      </c>
      <c r="W76" s="1">
        <v>63195749312</v>
      </c>
      <c r="Y76" s="7">
        <v>6.9667706494377507E-3</v>
      </c>
    </row>
    <row r="77" spans="1:25" ht="21" x14ac:dyDescent="0.25">
      <c r="A77" s="4" t="s">
        <v>82</v>
      </c>
      <c r="C77" s="1">
        <v>1414361</v>
      </c>
      <c r="E77" s="1">
        <v>21084407333</v>
      </c>
      <c r="G77" s="1">
        <v>24335441337</v>
      </c>
      <c r="I77" s="1">
        <v>0</v>
      </c>
      <c r="K77" s="1">
        <v>0</v>
      </c>
      <c r="M77" s="1">
        <v>0</v>
      </c>
      <c r="O77" s="1">
        <v>0</v>
      </c>
      <c r="Q77" s="1">
        <f t="shared" si="1"/>
        <v>1414361</v>
      </c>
      <c r="S77" s="1">
        <v>17320</v>
      </c>
      <c r="U77" s="1">
        <v>21084407333</v>
      </c>
      <c r="W77" s="1">
        <v>24307372778</v>
      </c>
      <c r="Y77" s="7">
        <v>2.6796721785614856E-3</v>
      </c>
    </row>
    <row r="78" spans="1:25" ht="21" x14ac:dyDescent="0.25">
      <c r="A78" s="4" t="s">
        <v>83</v>
      </c>
      <c r="C78" s="1">
        <v>52321594</v>
      </c>
      <c r="E78" s="1">
        <v>172100046910</v>
      </c>
      <c r="G78" s="1">
        <v>98694498497</v>
      </c>
      <c r="I78" s="1">
        <v>0</v>
      </c>
      <c r="K78" s="1">
        <v>0</v>
      </c>
      <c r="M78" s="1">
        <v>0</v>
      </c>
      <c r="O78" s="1">
        <v>0</v>
      </c>
      <c r="Q78" s="1">
        <f t="shared" si="1"/>
        <v>52321594</v>
      </c>
      <c r="S78" s="1">
        <v>1711</v>
      </c>
      <c r="U78" s="1">
        <v>172100046910</v>
      </c>
      <c r="W78" s="1">
        <v>88830240362</v>
      </c>
      <c r="Y78" s="7">
        <v>9.792745842463953E-3</v>
      </c>
    </row>
    <row r="79" spans="1:25" ht="21" x14ac:dyDescent="0.25">
      <c r="A79" s="4" t="s">
        <v>84</v>
      </c>
      <c r="C79" s="1">
        <v>35625614</v>
      </c>
      <c r="E79" s="1">
        <v>134997752878</v>
      </c>
      <c r="G79" s="1">
        <v>87845316589</v>
      </c>
      <c r="I79" s="1">
        <v>3286775</v>
      </c>
      <c r="K79" s="1">
        <v>0</v>
      </c>
      <c r="M79" s="1">
        <v>-1</v>
      </c>
      <c r="O79" s="1">
        <v>1</v>
      </c>
      <c r="Q79" s="1">
        <f t="shared" si="1"/>
        <v>38912388</v>
      </c>
      <c r="S79" s="1">
        <v>1969</v>
      </c>
      <c r="U79" s="1">
        <v>125499162109</v>
      </c>
      <c r="W79" s="1">
        <v>76026231029</v>
      </c>
      <c r="Y79" s="7">
        <v>8.3812174186790791E-3</v>
      </c>
    </row>
    <row r="80" spans="1:25" ht="21" x14ac:dyDescent="0.25">
      <c r="A80" s="4" t="s">
        <v>85</v>
      </c>
      <c r="C80" s="1">
        <v>86562113</v>
      </c>
      <c r="E80" s="1">
        <v>465393648288</v>
      </c>
      <c r="G80" s="1">
        <v>1176733933771</v>
      </c>
      <c r="I80" s="1">
        <v>0</v>
      </c>
      <c r="K80" s="1">
        <v>0</v>
      </c>
      <c r="M80" s="1">
        <v>0</v>
      </c>
      <c r="O80" s="1">
        <v>0</v>
      </c>
      <c r="Q80" s="1">
        <f t="shared" si="1"/>
        <v>86562113</v>
      </c>
      <c r="S80" s="1">
        <v>14230</v>
      </c>
      <c r="U80" s="1">
        <v>465393648288</v>
      </c>
      <c r="W80" s="1">
        <v>1222257217340</v>
      </c>
      <c r="Y80" s="7">
        <v>0.13474301358130827</v>
      </c>
    </row>
    <row r="81" spans="1:25" ht="21" x14ac:dyDescent="0.25">
      <c r="A81" s="4" t="s">
        <v>86</v>
      </c>
      <c r="C81" s="1">
        <v>257500</v>
      </c>
      <c r="E81" s="1">
        <v>4221514748</v>
      </c>
      <c r="G81" s="1">
        <v>3955287447</v>
      </c>
      <c r="I81" s="1">
        <v>0</v>
      </c>
      <c r="K81" s="1">
        <v>0</v>
      </c>
      <c r="M81" s="1">
        <v>0</v>
      </c>
      <c r="O81" s="1">
        <v>0</v>
      </c>
      <c r="Q81" s="1">
        <f t="shared" si="1"/>
        <v>257500</v>
      </c>
      <c r="S81" s="1">
        <v>15640</v>
      </c>
      <c r="U81" s="1">
        <v>4221514748</v>
      </c>
      <c r="W81" s="1">
        <v>3996168971</v>
      </c>
      <c r="Y81" s="7">
        <v>4.4054217254245215E-4</v>
      </c>
    </row>
    <row r="82" spans="1:25" ht="21" x14ac:dyDescent="0.25">
      <c r="A82" s="4" t="s">
        <v>87</v>
      </c>
      <c r="C82" s="1">
        <v>21795532</v>
      </c>
      <c r="E82" s="1">
        <v>21992055491</v>
      </c>
      <c r="G82" s="1">
        <v>52056315458</v>
      </c>
      <c r="I82" s="1">
        <v>0</v>
      </c>
      <c r="K82" s="1">
        <v>0</v>
      </c>
      <c r="M82" s="1">
        <v>0</v>
      </c>
      <c r="O82" s="1">
        <v>0</v>
      </c>
      <c r="Q82" s="1">
        <f t="shared" si="1"/>
        <v>21795532</v>
      </c>
      <c r="S82" s="1">
        <v>2553</v>
      </c>
      <c r="U82" s="1">
        <v>21992055491</v>
      </c>
      <c r="W82" s="1">
        <v>55213865129</v>
      </c>
      <c r="Y82" s="7">
        <v>6.0868387385303088E-3</v>
      </c>
    </row>
    <row r="83" spans="1:25" ht="21" x14ac:dyDescent="0.25">
      <c r="A83" s="4" t="s">
        <v>88</v>
      </c>
      <c r="C83" s="1">
        <v>14281023</v>
      </c>
      <c r="E83" s="1">
        <v>24116572560</v>
      </c>
      <c r="G83" s="1">
        <v>17359022598</v>
      </c>
      <c r="I83" s="1">
        <v>0</v>
      </c>
      <c r="K83" s="1">
        <v>0</v>
      </c>
      <c r="M83" s="1">
        <v>0</v>
      </c>
      <c r="O83" s="1">
        <v>0</v>
      </c>
      <c r="Q83" s="1">
        <f t="shared" si="1"/>
        <v>14281023</v>
      </c>
      <c r="S83" s="1">
        <v>1278</v>
      </c>
      <c r="U83" s="1">
        <v>24116572560</v>
      </c>
      <c r="W83" s="1">
        <v>18110066025</v>
      </c>
      <c r="Y83" s="7">
        <v>1.9964740954245175E-3</v>
      </c>
    </row>
    <row r="84" spans="1:25" ht="21" x14ac:dyDescent="0.25">
      <c r="A84" s="4" t="s">
        <v>89</v>
      </c>
      <c r="C84" s="1">
        <v>10980156</v>
      </c>
      <c r="E84" s="1">
        <v>72802935581</v>
      </c>
      <c r="G84" s="1">
        <v>62647856516</v>
      </c>
      <c r="I84" s="1">
        <v>0</v>
      </c>
      <c r="K84" s="1">
        <v>0</v>
      </c>
      <c r="M84" s="1">
        <v>0</v>
      </c>
      <c r="O84" s="1">
        <v>0</v>
      </c>
      <c r="Q84" s="1">
        <f t="shared" si="1"/>
        <v>10980156</v>
      </c>
      <c r="S84" s="1">
        <v>4313</v>
      </c>
      <c r="U84" s="1">
        <v>72802935581</v>
      </c>
      <c r="W84" s="1">
        <v>46991340027</v>
      </c>
      <c r="Y84" s="7">
        <v>5.1803783014198459E-3</v>
      </c>
    </row>
    <row r="85" spans="1:25" ht="21" x14ac:dyDescent="0.25">
      <c r="A85" s="4" t="s">
        <v>90</v>
      </c>
      <c r="C85" s="1">
        <v>12231917</v>
      </c>
      <c r="E85" s="1">
        <v>44842216034</v>
      </c>
      <c r="G85" s="1">
        <v>75373032189</v>
      </c>
      <c r="I85" s="1">
        <v>0</v>
      </c>
      <c r="K85" s="1">
        <v>0</v>
      </c>
      <c r="M85" s="1">
        <v>0</v>
      </c>
      <c r="O85" s="1">
        <v>0</v>
      </c>
      <c r="Q85" s="1">
        <f t="shared" si="1"/>
        <v>12231917</v>
      </c>
      <c r="S85" s="1">
        <v>5530</v>
      </c>
      <c r="U85" s="1">
        <v>44842216034</v>
      </c>
      <c r="W85" s="1">
        <v>67119624477</v>
      </c>
      <c r="Y85" s="7">
        <v>7.3993430713045613E-3</v>
      </c>
    </row>
    <row r="86" spans="1:25" ht="21" x14ac:dyDescent="0.25">
      <c r="A86" s="4" t="s">
        <v>91</v>
      </c>
      <c r="C86" s="1">
        <v>0</v>
      </c>
      <c r="E86" s="1">
        <v>0</v>
      </c>
      <c r="G86" s="1">
        <v>0</v>
      </c>
      <c r="I86" s="1">
        <v>4269028</v>
      </c>
      <c r="K86" s="1">
        <v>0</v>
      </c>
      <c r="M86" s="1">
        <v>0</v>
      </c>
      <c r="O86" s="1">
        <v>0</v>
      </c>
      <c r="Q86" s="1">
        <f t="shared" si="1"/>
        <v>4269028</v>
      </c>
      <c r="S86" s="1">
        <v>926</v>
      </c>
      <c r="U86" s="1">
        <v>9498587300</v>
      </c>
      <c r="W86" s="1">
        <v>3922562311</v>
      </c>
      <c r="Y86" s="7">
        <v>4.3242769136177299E-4</v>
      </c>
    </row>
    <row r="87" spans="1:25" ht="21" x14ac:dyDescent="0.25">
      <c r="A87" s="4" t="s">
        <v>92</v>
      </c>
      <c r="C87" s="1">
        <v>0</v>
      </c>
      <c r="E87" s="1">
        <v>0</v>
      </c>
      <c r="G87" s="1">
        <v>0</v>
      </c>
      <c r="I87" s="1">
        <v>3439230</v>
      </c>
      <c r="K87" s="1">
        <v>0</v>
      </c>
      <c r="M87" s="1">
        <v>0</v>
      </c>
      <c r="O87" s="1">
        <v>0</v>
      </c>
      <c r="Q87" s="1">
        <f t="shared" si="1"/>
        <v>3439230</v>
      </c>
      <c r="S87" s="1">
        <v>1049</v>
      </c>
      <c r="U87" s="1">
        <v>3456426150</v>
      </c>
      <c r="W87" s="1">
        <v>3579864345</v>
      </c>
      <c r="Y87" s="7">
        <v>3.946482812409492E-4</v>
      </c>
    </row>
    <row r="88" spans="1:25" s="5" customFormat="1" ht="27" thickBot="1" x14ac:dyDescent="0.3">
      <c r="A88" s="5" t="s">
        <v>93</v>
      </c>
      <c r="C88" s="5" t="s">
        <v>93</v>
      </c>
      <c r="E88" s="6">
        <f>SUM(E10:E87)</f>
        <v>7729988684735</v>
      </c>
      <c r="G88" s="6">
        <f>SUM(G10:G87)</f>
        <v>10085514114420</v>
      </c>
      <c r="I88" s="5" t="s">
        <v>93</v>
      </c>
      <c r="K88" s="6">
        <f>SUM(K10:K87)</f>
        <v>0</v>
      </c>
      <c r="M88" s="5" t="s">
        <v>93</v>
      </c>
      <c r="O88" s="6">
        <f>SUM(O10:O87)</f>
        <v>79170088178</v>
      </c>
      <c r="Q88" s="5" t="s">
        <v>93</v>
      </c>
      <c r="S88" s="5" t="s">
        <v>93</v>
      </c>
      <c r="U88" s="6">
        <f>SUM(U10:U87)</f>
        <v>7669524613697</v>
      </c>
      <c r="W88" s="6">
        <f>SUM(W10:W87)</f>
        <v>8901128185258</v>
      </c>
      <c r="Y88" s="8">
        <f>SUM(Y10:Y87)</f>
        <v>0.98127040604870686</v>
      </c>
    </row>
    <row r="89" spans="1:25" ht="19.5" thickTop="1" x14ac:dyDescent="0.25"/>
    <row r="92" spans="1:25" x14ac:dyDescent="0.25">
      <c r="W92" s="7"/>
    </row>
  </sheetData>
  <mergeCells count="23">
    <mergeCell ref="Y8:Y9"/>
    <mergeCell ref="Q7:Y7"/>
    <mergeCell ref="A2:Y2"/>
    <mergeCell ref="A3:Y3"/>
    <mergeCell ref="A4:Y4"/>
    <mergeCell ref="A5:Y5"/>
    <mergeCell ref="A6:Y6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3"/>
  <sheetViews>
    <sheetView rightToLeft="1" topLeftCell="A34" workbookViewId="0">
      <selection activeCell="E93" sqref="E93"/>
    </sheetView>
  </sheetViews>
  <sheetFormatPr defaultRowHeight="18.75" x14ac:dyDescent="0.25"/>
  <cols>
    <col min="1" max="1" width="30.7109375" style="1" bestFit="1" customWidth="1"/>
    <col min="2" max="2" width="1" style="1" customWidth="1"/>
    <col min="3" max="3" width="17" style="1" customWidth="1"/>
    <col min="4" max="4" width="1" style="1" customWidth="1"/>
    <col min="5" max="5" width="22" style="1" customWidth="1"/>
    <col min="6" max="6" width="1" style="1" customWidth="1"/>
    <col min="7" max="7" width="22.85546875" style="1" bestFit="1" customWidth="1"/>
    <col min="8" max="8" width="1" style="1" customWidth="1"/>
    <col min="9" max="9" width="28" style="1" customWidth="1"/>
    <col min="10" max="10" width="1" style="1" customWidth="1"/>
    <col min="11" max="11" width="18" style="1" customWidth="1"/>
    <col min="12" max="12" width="1" style="1" customWidth="1"/>
    <col min="13" max="13" width="24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</row>
    <row r="3" spans="1:17" ht="26.25" x14ac:dyDescent="0.25">
      <c r="A3" s="2" t="s">
        <v>107</v>
      </c>
      <c r="B3" s="2" t="s">
        <v>107</v>
      </c>
      <c r="C3" s="2" t="s">
        <v>107</v>
      </c>
      <c r="D3" s="2" t="s">
        <v>107</v>
      </c>
      <c r="E3" s="2" t="s">
        <v>107</v>
      </c>
      <c r="F3" s="2" t="s">
        <v>107</v>
      </c>
      <c r="G3" s="2" t="s">
        <v>107</v>
      </c>
      <c r="H3" s="2" t="s">
        <v>107</v>
      </c>
      <c r="I3" s="2" t="s">
        <v>107</v>
      </c>
      <c r="J3" s="2" t="s">
        <v>107</v>
      </c>
      <c r="K3" s="2" t="s">
        <v>107</v>
      </c>
      <c r="L3" s="2" t="s">
        <v>107</v>
      </c>
      <c r="M3" s="2" t="s">
        <v>107</v>
      </c>
      <c r="N3" s="2" t="s">
        <v>107</v>
      </c>
      <c r="O3" s="2" t="s">
        <v>107</v>
      </c>
      <c r="P3" s="2" t="s">
        <v>107</v>
      </c>
      <c r="Q3" s="2" t="s">
        <v>107</v>
      </c>
    </row>
    <row r="4" spans="1:17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</row>
    <row r="5" spans="1:17" ht="28.5" x14ac:dyDescent="0.25">
      <c r="A5" s="10" t="s">
        <v>152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ht="26.25" x14ac:dyDescent="0.25">
      <c r="A6" s="3" t="s">
        <v>3</v>
      </c>
      <c r="C6" s="3" t="s">
        <v>139</v>
      </c>
      <c r="D6" s="3" t="s">
        <v>109</v>
      </c>
      <c r="E6" s="3" t="s">
        <v>109</v>
      </c>
      <c r="F6" s="3" t="s">
        <v>109</v>
      </c>
      <c r="G6" s="3" t="s">
        <v>109</v>
      </c>
      <c r="H6" s="3" t="s">
        <v>109</v>
      </c>
      <c r="I6" s="3" t="s">
        <v>109</v>
      </c>
      <c r="K6" s="3" t="s">
        <v>140</v>
      </c>
      <c r="L6" s="3" t="s">
        <v>110</v>
      </c>
      <c r="M6" s="3" t="s">
        <v>110</v>
      </c>
      <c r="N6" s="3" t="s">
        <v>110</v>
      </c>
      <c r="O6" s="3" t="s">
        <v>110</v>
      </c>
      <c r="P6" s="3" t="s">
        <v>110</v>
      </c>
      <c r="Q6" s="3" t="s">
        <v>110</v>
      </c>
    </row>
    <row r="7" spans="1:17" ht="26.25" x14ac:dyDescent="0.25">
      <c r="A7" s="3" t="s">
        <v>3</v>
      </c>
      <c r="C7" s="3" t="s">
        <v>7</v>
      </c>
      <c r="E7" s="3" t="s">
        <v>118</v>
      </c>
      <c r="G7" s="3" t="s">
        <v>119</v>
      </c>
      <c r="I7" s="3" t="s">
        <v>121</v>
      </c>
      <c r="K7" s="3" t="s">
        <v>7</v>
      </c>
      <c r="M7" s="3" t="s">
        <v>118</v>
      </c>
      <c r="O7" s="3" t="s">
        <v>119</v>
      </c>
      <c r="Q7" s="3" t="s">
        <v>121</v>
      </c>
    </row>
    <row r="8" spans="1:17" ht="21" x14ac:dyDescent="0.25">
      <c r="A8" s="4" t="s">
        <v>54</v>
      </c>
      <c r="C8" s="1">
        <v>300000</v>
      </c>
      <c r="E8" s="1">
        <v>4890898853</v>
      </c>
      <c r="G8" s="1">
        <v>7203880200</v>
      </c>
      <c r="I8" s="1">
        <v>-2312981347</v>
      </c>
      <c r="K8" s="1">
        <v>300000</v>
      </c>
      <c r="M8" s="1">
        <v>4890898853</v>
      </c>
      <c r="O8" s="1">
        <v>7203880200</v>
      </c>
      <c r="Q8" s="1">
        <v>-2312981347</v>
      </c>
    </row>
    <row r="9" spans="1:17" ht="21" x14ac:dyDescent="0.25">
      <c r="A9" s="4" t="s">
        <v>72</v>
      </c>
      <c r="C9" s="1">
        <v>800000</v>
      </c>
      <c r="E9" s="1">
        <v>2718025992</v>
      </c>
      <c r="G9" s="1">
        <v>3509152088</v>
      </c>
      <c r="I9" s="1">
        <v>-791126096</v>
      </c>
      <c r="K9" s="1">
        <v>1200000</v>
      </c>
      <c r="M9" s="1">
        <v>4254059958</v>
      </c>
      <c r="O9" s="1">
        <v>5267454526</v>
      </c>
      <c r="Q9" s="1">
        <v>-1013394568</v>
      </c>
    </row>
    <row r="10" spans="1:17" ht="21" x14ac:dyDescent="0.25">
      <c r="A10" s="4" t="s">
        <v>71</v>
      </c>
      <c r="C10" s="1">
        <v>400000</v>
      </c>
      <c r="E10" s="1">
        <v>913285317</v>
      </c>
      <c r="G10" s="1">
        <v>1169290967</v>
      </c>
      <c r="I10" s="1">
        <v>-256005650</v>
      </c>
      <c r="K10" s="1">
        <v>400000</v>
      </c>
      <c r="M10" s="1">
        <v>913285317</v>
      </c>
      <c r="O10" s="1">
        <v>1169290967</v>
      </c>
      <c r="Q10" s="1">
        <v>-256005650</v>
      </c>
    </row>
    <row r="11" spans="1:17" ht="21" x14ac:dyDescent="0.25">
      <c r="A11" s="4" t="s">
        <v>73</v>
      </c>
      <c r="C11" s="1">
        <v>300000</v>
      </c>
      <c r="E11" s="1">
        <v>3604916942</v>
      </c>
      <c r="G11" s="1">
        <v>4459261380</v>
      </c>
      <c r="I11" s="1">
        <v>-854344438</v>
      </c>
      <c r="K11" s="1">
        <v>300000</v>
      </c>
      <c r="M11" s="1">
        <v>3604916942</v>
      </c>
      <c r="O11" s="1">
        <v>4459261380</v>
      </c>
      <c r="Q11" s="1">
        <v>-854344438</v>
      </c>
    </row>
    <row r="12" spans="1:17" ht="21" x14ac:dyDescent="0.25">
      <c r="A12" s="4" t="s">
        <v>27</v>
      </c>
      <c r="C12" s="1">
        <v>300000</v>
      </c>
      <c r="E12" s="1">
        <v>7477746760</v>
      </c>
      <c r="G12" s="1">
        <v>11148153433</v>
      </c>
      <c r="I12" s="1">
        <v>-3670406673</v>
      </c>
      <c r="K12" s="1">
        <v>300000</v>
      </c>
      <c r="M12" s="1">
        <v>7477746760</v>
      </c>
      <c r="O12" s="1">
        <v>11148153433</v>
      </c>
      <c r="Q12" s="1">
        <v>-3670406673</v>
      </c>
    </row>
    <row r="13" spans="1:17" ht="21" x14ac:dyDescent="0.25">
      <c r="A13" s="4" t="s">
        <v>59</v>
      </c>
      <c r="C13" s="1">
        <v>400000</v>
      </c>
      <c r="E13" s="1">
        <v>1445935845</v>
      </c>
      <c r="G13" s="1">
        <v>1849591281</v>
      </c>
      <c r="I13" s="1">
        <v>-403655436</v>
      </c>
      <c r="K13" s="1">
        <v>400000</v>
      </c>
      <c r="M13" s="1">
        <v>1445935845</v>
      </c>
      <c r="O13" s="1">
        <v>1849591281</v>
      </c>
      <c r="Q13" s="1">
        <v>-403655436</v>
      </c>
    </row>
    <row r="14" spans="1:17" ht="21" x14ac:dyDescent="0.25">
      <c r="A14" s="4" t="s">
        <v>25</v>
      </c>
      <c r="C14" s="1">
        <v>1</v>
      </c>
      <c r="E14" s="1">
        <v>1</v>
      </c>
      <c r="G14" s="1">
        <v>6691</v>
      </c>
      <c r="I14" s="1">
        <v>-6690</v>
      </c>
      <c r="K14" s="1">
        <v>1</v>
      </c>
      <c r="M14" s="1">
        <v>1</v>
      </c>
      <c r="O14" s="1">
        <v>6691</v>
      </c>
      <c r="Q14" s="1">
        <v>-6690</v>
      </c>
    </row>
    <row r="15" spans="1:17" ht="21" x14ac:dyDescent="0.25">
      <c r="A15" s="4" t="s">
        <v>70</v>
      </c>
      <c r="C15" s="1">
        <v>2000000</v>
      </c>
      <c r="E15" s="1">
        <v>6729575177</v>
      </c>
      <c r="G15" s="1">
        <v>7626587221</v>
      </c>
      <c r="I15" s="1">
        <v>-897012044</v>
      </c>
      <c r="K15" s="1">
        <v>2000000</v>
      </c>
      <c r="M15" s="1">
        <v>6729575177</v>
      </c>
      <c r="O15" s="1">
        <v>7626587221</v>
      </c>
      <c r="Q15" s="1">
        <v>-897012044</v>
      </c>
    </row>
    <row r="16" spans="1:17" ht="21" x14ac:dyDescent="0.25">
      <c r="A16" s="4" t="s">
        <v>24</v>
      </c>
      <c r="C16" s="1">
        <v>400000</v>
      </c>
      <c r="E16" s="1">
        <v>1061331999</v>
      </c>
      <c r="G16" s="1">
        <v>1400688332</v>
      </c>
      <c r="I16" s="1">
        <v>-339356333</v>
      </c>
      <c r="K16" s="1">
        <v>400000</v>
      </c>
      <c r="M16" s="1">
        <v>1061331999</v>
      </c>
      <c r="O16" s="1">
        <v>1400688332</v>
      </c>
      <c r="Q16" s="1">
        <v>-339356333</v>
      </c>
    </row>
    <row r="17" spans="1:17" ht="21" x14ac:dyDescent="0.25">
      <c r="A17" s="4" t="s">
        <v>22</v>
      </c>
      <c r="C17" s="1">
        <v>1200000</v>
      </c>
      <c r="E17" s="1">
        <v>558449574</v>
      </c>
      <c r="G17" s="1">
        <v>801357254</v>
      </c>
      <c r="I17" s="1">
        <v>-242907680</v>
      </c>
      <c r="K17" s="1">
        <v>1200000</v>
      </c>
      <c r="M17" s="1">
        <v>558449574</v>
      </c>
      <c r="O17" s="1">
        <v>801357254</v>
      </c>
      <c r="Q17" s="1">
        <v>-242907680</v>
      </c>
    </row>
    <row r="18" spans="1:17" ht="21" x14ac:dyDescent="0.25">
      <c r="A18" s="4" t="s">
        <v>52</v>
      </c>
      <c r="C18" s="1">
        <v>100000</v>
      </c>
      <c r="E18" s="1">
        <v>3309220456</v>
      </c>
      <c r="G18" s="1">
        <v>4330266278</v>
      </c>
      <c r="I18" s="1">
        <v>-1021045822</v>
      </c>
      <c r="K18" s="1">
        <v>200000</v>
      </c>
      <c r="M18" s="1">
        <v>7456909068</v>
      </c>
      <c r="O18" s="1">
        <v>8660532553</v>
      </c>
      <c r="Q18" s="1">
        <v>-1203623485</v>
      </c>
    </row>
    <row r="19" spans="1:17" ht="21" x14ac:dyDescent="0.25">
      <c r="A19" s="4" t="s">
        <v>51</v>
      </c>
      <c r="C19" s="1">
        <v>2800000</v>
      </c>
      <c r="E19" s="1">
        <v>4400915947</v>
      </c>
      <c r="G19" s="1">
        <v>5289989811</v>
      </c>
      <c r="I19" s="1">
        <v>-889073864</v>
      </c>
      <c r="K19" s="1">
        <v>2800000</v>
      </c>
      <c r="M19" s="1">
        <v>4400915947</v>
      </c>
      <c r="O19" s="1">
        <v>5289989811</v>
      </c>
      <c r="Q19" s="1">
        <v>-889073864</v>
      </c>
    </row>
    <row r="20" spans="1:17" ht="21" x14ac:dyDescent="0.25">
      <c r="A20" s="4" t="s">
        <v>84</v>
      </c>
      <c r="C20" s="1">
        <v>1</v>
      </c>
      <c r="E20" s="1">
        <v>1</v>
      </c>
      <c r="G20" s="1">
        <v>2753</v>
      </c>
      <c r="I20" s="1">
        <v>-2752</v>
      </c>
      <c r="K20" s="1">
        <v>1</v>
      </c>
      <c r="M20" s="1">
        <v>1</v>
      </c>
      <c r="O20" s="1">
        <v>2753</v>
      </c>
      <c r="Q20" s="1">
        <v>-2752</v>
      </c>
    </row>
    <row r="21" spans="1:17" ht="21" x14ac:dyDescent="0.25">
      <c r="A21" s="4" t="s">
        <v>39</v>
      </c>
      <c r="C21" s="1">
        <v>1</v>
      </c>
      <c r="E21" s="1">
        <v>1</v>
      </c>
      <c r="G21" s="1">
        <v>2389</v>
      </c>
      <c r="I21" s="1">
        <v>-2388</v>
      </c>
      <c r="K21" s="1">
        <v>1</v>
      </c>
      <c r="M21" s="1">
        <v>1</v>
      </c>
      <c r="O21" s="1">
        <v>2389</v>
      </c>
      <c r="Q21" s="1">
        <v>-2388</v>
      </c>
    </row>
    <row r="22" spans="1:17" ht="21" x14ac:dyDescent="0.25">
      <c r="A22" s="4" t="s">
        <v>16</v>
      </c>
      <c r="C22" s="1">
        <v>200000</v>
      </c>
      <c r="E22" s="1">
        <v>1137141420</v>
      </c>
      <c r="G22" s="1">
        <v>1351471741</v>
      </c>
      <c r="I22" s="1">
        <v>-214330321</v>
      </c>
      <c r="K22" s="1">
        <v>200000</v>
      </c>
      <c r="M22" s="1">
        <v>1137141420</v>
      </c>
      <c r="O22" s="1">
        <v>1351471741</v>
      </c>
      <c r="Q22" s="1">
        <v>-214330321</v>
      </c>
    </row>
    <row r="23" spans="1:17" ht="21" x14ac:dyDescent="0.25">
      <c r="A23" s="4" t="s">
        <v>26</v>
      </c>
      <c r="C23" s="1">
        <v>6128000</v>
      </c>
      <c r="E23" s="1">
        <v>40922643893</v>
      </c>
      <c r="G23" s="1">
        <v>55212125416</v>
      </c>
      <c r="I23" s="1">
        <v>-14289481523</v>
      </c>
      <c r="K23" s="1">
        <v>6128000</v>
      </c>
      <c r="M23" s="1">
        <v>40922643893</v>
      </c>
      <c r="O23" s="1">
        <v>55212125416</v>
      </c>
      <c r="Q23" s="1">
        <v>-14289481523</v>
      </c>
    </row>
    <row r="24" spans="1:17" ht="21" x14ac:dyDescent="0.25">
      <c r="A24" s="4" t="s">
        <v>38</v>
      </c>
      <c r="C24" s="1">
        <v>0</v>
      </c>
      <c r="E24" s="1">
        <v>0</v>
      </c>
      <c r="G24" s="1">
        <v>0</v>
      </c>
      <c r="I24" s="1">
        <v>0</v>
      </c>
      <c r="K24" s="1">
        <v>1</v>
      </c>
      <c r="M24" s="1">
        <v>1</v>
      </c>
      <c r="O24" s="1">
        <v>2301</v>
      </c>
      <c r="Q24" s="1">
        <v>-2300</v>
      </c>
    </row>
    <row r="25" spans="1:17" ht="21" x14ac:dyDescent="0.25">
      <c r="A25" s="4" t="s">
        <v>75</v>
      </c>
      <c r="C25" s="1">
        <v>0</v>
      </c>
      <c r="E25" s="1">
        <v>0</v>
      </c>
      <c r="G25" s="1">
        <v>0</v>
      </c>
      <c r="I25" s="1">
        <v>0</v>
      </c>
      <c r="K25" s="1">
        <v>2592321</v>
      </c>
      <c r="M25" s="1">
        <v>73057833385</v>
      </c>
      <c r="O25" s="1">
        <v>65927596721</v>
      </c>
      <c r="Q25" s="1">
        <v>7130236664</v>
      </c>
    </row>
    <row r="26" spans="1:17" ht="21" x14ac:dyDescent="0.25">
      <c r="A26" s="4" t="s">
        <v>79</v>
      </c>
      <c r="C26" s="1">
        <v>0</v>
      </c>
      <c r="E26" s="1">
        <v>0</v>
      </c>
      <c r="G26" s="1">
        <v>0</v>
      </c>
      <c r="I26" s="1">
        <v>0</v>
      </c>
      <c r="K26" s="1">
        <v>1256502</v>
      </c>
      <c r="M26" s="1">
        <v>9501650929</v>
      </c>
      <c r="O26" s="1">
        <v>9151433011</v>
      </c>
      <c r="Q26" s="1">
        <v>350217918</v>
      </c>
    </row>
    <row r="27" spans="1:17" ht="21" x14ac:dyDescent="0.25">
      <c r="A27" s="4" t="s">
        <v>55</v>
      </c>
      <c r="C27" s="1">
        <v>0</v>
      </c>
      <c r="E27" s="1">
        <v>0</v>
      </c>
      <c r="G27" s="1">
        <v>0</v>
      </c>
      <c r="I27" s="1">
        <v>0</v>
      </c>
      <c r="K27" s="1">
        <v>4208074</v>
      </c>
      <c r="M27" s="1">
        <v>65366752136</v>
      </c>
      <c r="O27" s="1">
        <v>68729480353</v>
      </c>
      <c r="Q27" s="1">
        <v>-3362728217</v>
      </c>
    </row>
    <row r="28" spans="1:17" ht="21" x14ac:dyDescent="0.25">
      <c r="A28" s="4" t="s">
        <v>42</v>
      </c>
      <c r="C28" s="1">
        <v>0</v>
      </c>
      <c r="E28" s="1">
        <v>0</v>
      </c>
      <c r="G28" s="1">
        <v>0</v>
      </c>
      <c r="I28" s="1">
        <v>0</v>
      </c>
      <c r="K28" s="1">
        <v>1</v>
      </c>
      <c r="M28" s="1">
        <v>1</v>
      </c>
      <c r="O28" s="1">
        <v>1771</v>
      </c>
      <c r="Q28" s="1">
        <v>-1770</v>
      </c>
    </row>
    <row r="29" spans="1:17" ht="21" x14ac:dyDescent="0.25">
      <c r="A29" s="4" t="s">
        <v>23</v>
      </c>
      <c r="C29" s="1">
        <v>0</v>
      </c>
      <c r="E29" s="1">
        <v>0</v>
      </c>
      <c r="G29" s="1">
        <v>0</v>
      </c>
      <c r="I29" s="1">
        <v>0</v>
      </c>
      <c r="K29" s="1">
        <v>50000002</v>
      </c>
      <c r="M29" s="1">
        <v>73556528463</v>
      </c>
      <c r="O29" s="1">
        <v>54103343993</v>
      </c>
      <c r="Q29" s="1">
        <v>19453184470</v>
      </c>
    </row>
    <row r="30" spans="1:17" ht="21" x14ac:dyDescent="0.25">
      <c r="A30" s="4" t="s">
        <v>86</v>
      </c>
      <c r="C30" s="1">
        <v>0</v>
      </c>
      <c r="E30" s="1">
        <v>0</v>
      </c>
      <c r="G30" s="1">
        <v>0</v>
      </c>
      <c r="I30" s="1">
        <v>0</v>
      </c>
      <c r="K30" s="1">
        <v>257500</v>
      </c>
      <c r="M30" s="1">
        <v>4663048846</v>
      </c>
      <c r="O30" s="1">
        <v>4829130018</v>
      </c>
      <c r="Q30" s="1">
        <v>-166081172</v>
      </c>
    </row>
    <row r="31" spans="1:17" ht="21" x14ac:dyDescent="0.25">
      <c r="A31" s="4" t="s">
        <v>62</v>
      </c>
      <c r="C31" s="1">
        <v>0</v>
      </c>
      <c r="E31" s="1">
        <v>0</v>
      </c>
      <c r="G31" s="1">
        <v>0</v>
      </c>
      <c r="I31" s="1">
        <v>0</v>
      </c>
      <c r="K31" s="1">
        <v>1000000</v>
      </c>
      <c r="M31" s="1">
        <v>13421745707</v>
      </c>
      <c r="O31" s="1">
        <v>9029920365</v>
      </c>
      <c r="Q31" s="1">
        <v>4391825342</v>
      </c>
    </row>
    <row r="32" spans="1:17" ht="21" x14ac:dyDescent="0.25">
      <c r="A32" s="4" t="s">
        <v>122</v>
      </c>
      <c r="C32" s="1">
        <v>0</v>
      </c>
      <c r="E32" s="1">
        <v>0</v>
      </c>
      <c r="G32" s="1">
        <v>0</v>
      </c>
      <c r="I32" s="1">
        <v>0</v>
      </c>
      <c r="K32" s="1">
        <v>750000</v>
      </c>
      <c r="M32" s="1">
        <v>3711594729</v>
      </c>
      <c r="O32" s="1">
        <v>3660732097</v>
      </c>
      <c r="Q32" s="1">
        <v>50862632</v>
      </c>
    </row>
    <row r="33" spans="1:17" ht="21" x14ac:dyDescent="0.25">
      <c r="A33" s="4" t="s">
        <v>69</v>
      </c>
      <c r="C33" s="1">
        <v>0</v>
      </c>
      <c r="E33" s="1">
        <v>0</v>
      </c>
      <c r="G33" s="1">
        <v>0</v>
      </c>
      <c r="I33" s="1">
        <v>0</v>
      </c>
      <c r="K33" s="1">
        <v>1</v>
      </c>
      <c r="M33" s="1">
        <v>1</v>
      </c>
      <c r="O33" s="1">
        <v>3052</v>
      </c>
      <c r="Q33" s="1">
        <v>-3051</v>
      </c>
    </row>
    <row r="34" spans="1:17" ht="21" x14ac:dyDescent="0.25">
      <c r="A34" s="4" t="s">
        <v>123</v>
      </c>
      <c r="C34" s="1">
        <v>0</v>
      </c>
      <c r="E34" s="1">
        <v>0</v>
      </c>
      <c r="G34" s="1">
        <v>0</v>
      </c>
      <c r="I34" s="1">
        <v>0</v>
      </c>
      <c r="K34" s="1">
        <v>7230915</v>
      </c>
      <c r="M34" s="1">
        <v>109613300735</v>
      </c>
      <c r="O34" s="1">
        <v>102961537388</v>
      </c>
      <c r="Q34" s="1">
        <v>6651763347</v>
      </c>
    </row>
    <row r="35" spans="1:17" ht="21" x14ac:dyDescent="0.25">
      <c r="A35" s="4" t="s">
        <v>31</v>
      </c>
      <c r="C35" s="1">
        <v>0</v>
      </c>
      <c r="E35" s="1">
        <v>0</v>
      </c>
      <c r="G35" s="1">
        <v>0</v>
      </c>
      <c r="I35" s="1">
        <v>0</v>
      </c>
      <c r="K35" s="1">
        <v>1</v>
      </c>
      <c r="M35" s="1">
        <v>1</v>
      </c>
      <c r="O35" s="1">
        <v>15444</v>
      </c>
      <c r="Q35" s="1">
        <v>-15443</v>
      </c>
    </row>
    <row r="36" spans="1:17" ht="21" x14ac:dyDescent="0.25">
      <c r="A36" s="4" t="s">
        <v>124</v>
      </c>
      <c r="C36" s="1">
        <v>0</v>
      </c>
      <c r="E36" s="1">
        <v>0</v>
      </c>
      <c r="G36" s="1">
        <v>0</v>
      </c>
      <c r="I36" s="1">
        <v>0</v>
      </c>
      <c r="K36" s="1">
        <v>14829378</v>
      </c>
      <c r="M36" s="1">
        <v>50123297640</v>
      </c>
      <c r="O36" s="1">
        <v>44879978069</v>
      </c>
      <c r="Q36" s="1">
        <v>5243319571</v>
      </c>
    </row>
    <row r="37" spans="1:17" ht="21" x14ac:dyDescent="0.25">
      <c r="A37" s="4" t="s">
        <v>20</v>
      </c>
      <c r="C37" s="1">
        <v>0</v>
      </c>
      <c r="E37" s="1">
        <v>0</v>
      </c>
      <c r="G37" s="1">
        <v>0</v>
      </c>
      <c r="I37" s="1">
        <v>0</v>
      </c>
      <c r="K37" s="1">
        <v>1</v>
      </c>
      <c r="M37" s="1">
        <v>1</v>
      </c>
      <c r="O37" s="1">
        <v>495</v>
      </c>
      <c r="Q37" s="1">
        <v>-494</v>
      </c>
    </row>
    <row r="38" spans="1:17" ht="21" x14ac:dyDescent="0.25">
      <c r="A38" s="4" t="s">
        <v>83</v>
      </c>
      <c r="C38" s="1">
        <v>0</v>
      </c>
      <c r="E38" s="1">
        <v>0</v>
      </c>
      <c r="G38" s="1">
        <v>0</v>
      </c>
      <c r="I38" s="1">
        <v>0</v>
      </c>
      <c r="K38" s="1">
        <v>1</v>
      </c>
      <c r="M38" s="1">
        <v>1</v>
      </c>
      <c r="O38" s="1">
        <v>2241</v>
      </c>
      <c r="Q38" s="1">
        <v>-2240</v>
      </c>
    </row>
    <row r="39" spans="1:17" ht="21" x14ac:dyDescent="0.25">
      <c r="A39" s="4" t="s">
        <v>34</v>
      </c>
      <c r="C39" s="1">
        <v>0</v>
      </c>
      <c r="E39" s="1">
        <v>0</v>
      </c>
      <c r="G39" s="1">
        <v>0</v>
      </c>
      <c r="I39" s="1">
        <v>0</v>
      </c>
      <c r="K39" s="1">
        <v>706936</v>
      </c>
      <c r="M39" s="1">
        <v>48296304880</v>
      </c>
      <c r="O39" s="1">
        <v>48338393122</v>
      </c>
      <c r="Q39" s="1">
        <v>-42088242</v>
      </c>
    </row>
    <row r="40" spans="1:17" ht="21" x14ac:dyDescent="0.25">
      <c r="A40" s="4" t="s">
        <v>125</v>
      </c>
      <c r="C40" s="1">
        <v>0</v>
      </c>
      <c r="E40" s="1">
        <v>0</v>
      </c>
      <c r="G40" s="1">
        <v>0</v>
      </c>
      <c r="I40" s="1">
        <v>0</v>
      </c>
      <c r="K40" s="1">
        <v>1220590</v>
      </c>
      <c r="M40" s="1">
        <v>6145670650</v>
      </c>
      <c r="O40" s="1">
        <v>7957287294</v>
      </c>
      <c r="Q40" s="1">
        <v>-1811616644</v>
      </c>
    </row>
    <row r="41" spans="1:17" ht="21" x14ac:dyDescent="0.25">
      <c r="A41" s="4" t="s">
        <v>61</v>
      </c>
      <c r="C41" s="1">
        <v>0</v>
      </c>
      <c r="E41" s="1">
        <v>0</v>
      </c>
      <c r="G41" s="1">
        <v>0</v>
      </c>
      <c r="I41" s="1">
        <v>0</v>
      </c>
      <c r="K41" s="1">
        <v>1411200</v>
      </c>
      <c r="M41" s="1">
        <v>4573113583</v>
      </c>
      <c r="O41" s="1">
        <v>4454327022</v>
      </c>
      <c r="Q41" s="1">
        <v>118786561</v>
      </c>
    </row>
    <row r="42" spans="1:17" s="5" customFormat="1" ht="27" thickBot="1" x14ac:dyDescent="0.3">
      <c r="A42" s="5" t="s">
        <v>93</v>
      </c>
      <c r="C42" s="5" t="s">
        <v>93</v>
      </c>
      <c r="E42" s="6">
        <f>SUM(E8:E41)</f>
        <v>79170088178</v>
      </c>
      <c r="G42" s="6">
        <f>SUM(G8:G41)</f>
        <v>105351827235</v>
      </c>
      <c r="I42" s="6">
        <f>SUM(I8:I41)</f>
        <v>-26181739057</v>
      </c>
      <c r="K42" s="5" t="s">
        <v>93</v>
      </c>
      <c r="M42" s="6">
        <f>SUM(M8:M41)</f>
        <v>546884652445</v>
      </c>
      <c r="O42" s="6">
        <f>SUM(O8:O41)</f>
        <v>535463580705</v>
      </c>
      <c r="Q42" s="6">
        <f>SUM(Q8:Q41)</f>
        <v>11421071740</v>
      </c>
    </row>
    <row r="43" spans="1:17" ht="19.5" thickTop="1" x14ac:dyDescent="0.25"/>
  </sheetData>
  <mergeCells count="15">
    <mergeCell ref="A2:Q2"/>
    <mergeCell ref="A3:Q3"/>
    <mergeCell ref="A4:Q4"/>
    <mergeCell ref="A5:Q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7"/>
  <sheetViews>
    <sheetView rightToLeft="1" topLeftCell="A73" workbookViewId="0">
      <selection activeCell="E93" sqref="E93"/>
    </sheetView>
  </sheetViews>
  <sheetFormatPr defaultRowHeight="18.75" x14ac:dyDescent="0.25"/>
  <cols>
    <col min="1" max="1" width="30.710937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4.5703125" style="1" bestFit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6" style="1" bestFit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</row>
    <row r="3" spans="1:17" ht="26.25" x14ac:dyDescent="0.25">
      <c r="A3" s="2" t="s">
        <v>107</v>
      </c>
      <c r="B3" s="2" t="s">
        <v>107</v>
      </c>
      <c r="C3" s="2" t="s">
        <v>107</v>
      </c>
      <c r="D3" s="2" t="s">
        <v>107</v>
      </c>
      <c r="E3" s="2" t="s">
        <v>107</v>
      </c>
      <c r="F3" s="2" t="s">
        <v>107</v>
      </c>
      <c r="G3" s="2" t="s">
        <v>107</v>
      </c>
      <c r="H3" s="2" t="s">
        <v>107</v>
      </c>
      <c r="I3" s="2" t="s">
        <v>107</v>
      </c>
      <c r="J3" s="2" t="s">
        <v>107</v>
      </c>
      <c r="K3" s="2" t="s">
        <v>107</v>
      </c>
      <c r="L3" s="2" t="s">
        <v>107</v>
      </c>
      <c r="M3" s="2" t="s">
        <v>107</v>
      </c>
      <c r="N3" s="2" t="s">
        <v>107</v>
      </c>
      <c r="O3" s="2" t="s">
        <v>107</v>
      </c>
      <c r="P3" s="2" t="s">
        <v>107</v>
      </c>
      <c r="Q3" s="2" t="s">
        <v>107</v>
      </c>
    </row>
    <row r="4" spans="1:17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</row>
    <row r="5" spans="1:17" customFormat="1" ht="28.5" x14ac:dyDescent="0.25">
      <c r="A5" s="10" t="s">
        <v>153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ht="27" thickBot="1" x14ac:dyDescent="0.3">
      <c r="A6" s="3" t="s">
        <v>3</v>
      </c>
      <c r="C6" s="3" t="s">
        <v>139</v>
      </c>
      <c r="D6" s="3" t="s">
        <v>109</v>
      </c>
      <c r="E6" s="3" t="s">
        <v>109</v>
      </c>
      <c r="F6" s="3" t="s">
        <v>109</v>
      </c>
      <c r="G6" s="3" t="s">
        <v>109</v>
      </c>
      <c r="H6" s="3" t="s">
        <v>109</v>
      </c>
      <c r="I6" s="3" t="s">
        <v>109</v>
      </c>
      <c r="K6" s="3" t="s">
        <v>140</v>
      </c>
      <c r="L6" s="3" t="s">
        <v>110</v>
      </c>
      <c r="M6" s="3" t="s">
        <v>110</v>
      </c>
      <c r="N6" s="3" t="s">
        <v>110</v>
      </c>
      <c r="O6" s="3" t="s">
        <v>110</v>
      </c>
      <c r="P6" s="3" t="s">
        <v>110</v>
      </c>
      <c r="Q6" s="3" t="s">
        <v>110</v>
      </c>
    </row>
    <row r="7" spans="1:17" ht="26.25" x14ac:dyDescent="0.25">
      <c r="A7" s="3" t="s">
        <v>3</v>
      </c>
      <c r="C7" s="3" t="s">
        <v>7</v>
      </c>
      <c r="E7" s="3" t="s">
        <v>118</v>
      </c>
      <c r="G7" s="3" t="s">
        <v>119</v>
      </c>
      <c r="I7" s="3" t="s">
        <v>120</v>
      </c>
      <c r="K7" s="3" t="s">
        <v>7</v>
      </c>
      <c r="M7" s="3" t="s">
        <v>118</v>
      </c>
      <c r="O7" s="3" t="s">
        <v>119</v>
      </c>
      <c r="Q7" s="3" t="s">
        <v>120</v>
      </c>
    </row>
    <row r="8" spans="1:17" ht="21" x14ac:dyDescent="0.25">
      <c r="A8" s="4" t="s">
        <v>68</v>
      </c>
      <c r="C8" s="1">
        <v>23556184</v>
      </c>
      <c r="E8" s="1">
        <v>39548968228</v>
      </c>
      <c r="G8" s="1">
        <v>39548968228</v>
      </c>
      <c r="I8" s="1">
        <f>E8-G8</f>
        <v>0</v>
      </c>
      <c r="K8" s="1">
        <v>23556184</v>
      </c>
      <c r="M8" s="1">
        <v>39548968228</v>
      </c>
      <c r="O8" s="1">
        <v>47480390657</v>
      </c>
      <c r="Q8" s="1">
        <f>M8-O8</f>
        <v>-7931422429</v>
      </c>
    </row>
    <row r="9" spans="1:17" ht="21" x14ac:dyDescent="0.25">
      <c r="A9" s="4" t="s">
        <v>80</v>
      </c>
      <c r="C9" s="1">
        <v>150219234</v>
      </c>
      <c r="E9" s="1">
        <v>66778001615</v>
      </c>
      <c r="G9" s="1">
        <v>63051550632</v>
      </c>
      <c r="I9" s="1">
        <f t="shared" ref="I9:I72" si="0">E9-G9</f>
        <v>3726450983</v>
      </c>
      <c r="K9" s="1">
        <v>150219234</v>
      </c>
      <c r="M9" s="1">
        <v>66778001615</v>
      </c>
      <c r="O9" s="1">
        <v>76764890250</v>
      </c>
      <c r="Q9" s="1">
        <f t="shared" ref="Q9:Q72" si="1">M9-O9</f>
        <v>-9986888635</v>
      </c>
    </row>
    <row r="10" spans="1:17" ht="21" x14ac:dyDescent="0.25">
      <c r="A10" s="4" t="s">
        <v>54</v>
      </c>
      <c r="C10" s="1">
        <v>5473421</v>
      </c>
      <c r="E10" s="1">
        <v>78436111642</v>
      </c>
      <c r="G10" s="1">
        <v>90128303621</v>
      </c>
      <c r="I10" s="1">
        <f t="shared" si="0"/>
        <v>-11692191979</v>
      </c>
      <c r="K10" s="1">
        <v>5473421</v>
      </c>
      <c r="M10" s="1">
        <v>78436111642</v>
      </c>
      <c r="O10" s="1">
        <v>131432897227</v>
      </c>
      <c r="Q10" s="1">
        <f t="shared" si="1"/>
        <v>-52996785585</v>
      </c>
    </row>
    <row r="11" spans="1:17" ht="21" x14ac:dyDescent="0.25">
      <c r="A11" s="4" t="s">
        <v>72</v>
      </c>
      <c r="C11" s="1">
        <v>28335987</v>
      </c>
      <c r="E11" s="1">
        <v>95288342941</v>
      </c>
      <c r="G11" s="1">
        <v>99152977340</v>
      </c>
      <c r="I11" s="1">
        <f t="shared" si="0"/>
        <v>-3864634399</v>
      </c>
      <c r="K11" s="1">
        <v>28335987</v>
      </c>
      <c r="M11" s="1">
        <v>95288342941</v>
      </c>
      <c r="O11" s="1">
        <v>124294109950</v>
      </c>
      <c r="Q11" s="1">
        <f t="shared" si="1"/>
        <v>-29005767009</v>
      </c>
    </row>
    <row r="12" spans="1:17" ht="21" x14ac:dyDescent="0.25">
      <c r="A12" s="4" t="s">
        <v>65</v>
      </c>
      <c r="C12" s="1">
        <v>705566</v>
      </c>
      <c r="E12" s="1">
        <v>5110817416</v>
      </c>
      <c r="G12" s="1">
        <v>4879780464</v>
      </c>
      <c r="I12" s="1">
        <f t="shared" si="0"/>
        <v>231036952</v>
      </c>
      <c r="K12" s="1">
        <v>705566</v>
      </c>
      <c r="M12" s="1">
        <v>5110817416</v>
      </c>
      <c r="O12" s="1">
        <v>5733917073</v>
      </c>
      <c r="Q12" s="1">
        <f t="shared" si="1"/>
        <v>-623099657</v>
      </c>
    </row>
    <row r="13" spans="1:17" ht="21" x14ac:dyDescent="0.25">
      <c r="A13" s="4" t="s">
        <v>71</v>
      </c>
      <c r="C13" s="1">
        <v>11961079</v>
      </c>
      <c r="E13" s="1">
        <v>29244279333</v>
      </c>
      <c r="G13" s="1">
        <v>27924541115</v>
      </c>
      <c r="I13" s="1">
        <f t="shared" si="0"/>
        <v>1319738218</v>
      </c>
      <c r="K13" s="1">
        <v>11961079</v>
      </c>
      <c r="M13" s="1">
        <v>29244279333</v>
      </c>
      <c r="O13" s="1">
        <v>34964954106</v>
      </c>
      <c r="Q13" s="1">
        <f t="shared" si="1"/>
        <v>-5720674773</v>
      </c>
    </row>
    <row r="14" spans="1:17" ht="21" x14ac:dyDescent="0.25">
      <c r="A14" s="4" t="s">
        <v>35</v>
      </c>
      <c r="C14" s="1">
        <v>5798944</v>
      </c>
      <c r="E14" s="1">
        <v>183671451759</v>
      </c>
      <c r="G14" s="1">
        <v>262387788227</v>
      </c>
      <c r="I14" s="1">
        <f t="shared" si="0"/>
        <v>-78716336468</v>
      </c>
      <c r="K14" s="1">
        <v>5798944</v>
      </c>
      <c r="M14" s="1">
        <v>183671451759</v>
      </c>
      <c r="O14" s="1">
        <v>349217431305</v>
      </c>
      <c r="Q14" s="1">
        <f t="shared" si="1"/>
        <v>-165545979546</v>
      </c>
    </row>
    <row r="15" spans="1:17" ht="21" x14ac:dyDescent="0.25">
      <c r="A15" s="4" t="s">
        <v>78</v>
      </c>
      <c r="C15" s="1">
        <v>5726052</v>
      </c>
      <c r="E15" s="1">
        <v>42215696862</v>
      </c>
      <c r="G15" s="1">
        <v>84431393724</v>
      </c>
      <c r="I15" s="1">
        <f t="shared" si="0"/>
        <v>-42215696862</v>
      </c>
      <c r="K15" s="1">
        <v>5726052</v>
      </c>
      <c r="M15" s="1">
        <v>42215696862</v>
      </c>
      <c r="O15" s="1">
        <v>105851740584</v>
      </c>
      <c r="Q15" s="1">
        <f t="shared" si="1"/>
        <v>-63636043722</v>
      </c>
    </row>
    <row r="16" spans="1:17" ht="21" x14ac:dyDescent="0.25">
      <c r="A16" s="4" t="s">
        <v>64</v>
      </c>
      <c r="C16" s="1">
        <v>3324243</v>
      </c>
      <c r="E16" s="1">
        <v>21077712784</v>
      </c>
      <c r="G16" s="1">
        <v>42155425568</v>
      </c>
      <c r="I16" s="1">
        <f t="shared" si="0"/>
        <v>-21077712784</v>
      </c>
      <c r="K16" s="1">
        <v>3324243</v>
      </c>
      <c r="M16" s="1">
        <v>21077712784</v>
      </c>
      <c r="O16" s="1">
        <v>54821844518</v>
      </c>
      <c r="Q16" s="1">
        <f t="shared" si="1"/>
        <v>-33744131734</v>
      </c>
    </row>
    <row r="17" spans="1:17" ht="21" x14ac:dyDescent="0.25">
      <c r="A17" s="4" t="s">
        <v>73</v>
      </c>
      <c r="C17" s="1">
        <v>8137116</v>
      </c>
      <c r="E17" s="1">
        <v>100685474683</v>
      </c>
      <c r="G17" s="1">
        <v>100273171257</v>
      </c>
      <c r="I17" s="1">
        <f t="shared" si="0"/>
        <v>412303426</v>
      </c>
      <c r="K17" s="1">
        <v>8137116</v>
      </c>
      <c r="M17" s="1">
        <v>100685474683</v>
      </c>
      <c r="O17" s="1">
        <v>120951757077</v>
      </c>
      <c r="Q17" s="1">
        <f t="shared" si="1"/>
        <v>-20266282394</v>
      </c>
    </row>
    <row r="18" spans="1:17" ht="21" x14ac:dyDescent="0.25">
      <c r="A18" s="4" t="s">
        <v>27</v>
      </c>
      <c r="C18" s="1">
        <v>1707323</v>
      </c>
      <c r="E18" s="1">
        <v>43860906430</v>
      </c>
      <c r="G18" s="1">
        <v>40439632151</v>
      </c>
      <c r="I18" s="1">
        <f t="shared" si="0"/>
        <v>3421274279</v>
      </c>
      <c r="K18" s="1">
        <v>1707323</v>
      </c>
      <c r="M18" s="1">
        <v>43860906430</v>
      </c>
      <c r="O18" s="1">
        <v>63444995992</v>
      </c>
      <c r="Q18" s="1">
        <f t="shared" si="1"/>
        <v>-19584089562</v>
      </c>
    </row>
    <row r="19" spans="1:17" ht="21" x14ac:dyDescent="0.25">
      <c r="A19" s="4" t="s">
        <v>33</v>
      </c>
      <c r="C19" s="1">
        <v>256243</v>
      </c>
      <c r="E19" s="1">
        <v>28783502799</v>
      </c>
      <c r="G19" s="1">
        <v>49509943686</v>
      </c>
      <c r="I19" s="1">
        <f t="shared" si="0"/>
        <v>-20726440887</v>
      </c>
      <c r="K19" s="1">
        <v>256243</v>
      </c>
      <c r="M19" s="1">
        <v>28783502799</v>
      </c>
      <c r="O19" s="1">
        <v>58635415537</v>
      </c>
      <c r="Q19" s="1">
        <f t="shared" si="1"/>
        <v>-29851912738</v>
      </c>
    </row>
    <row r="20" spans="1:17" ht="21" x14ac:dyDescent="0.25">
      <c r="A20" s="4" t="s">
        <v>76</v>
      </c>
      <c r="C20" s="1">
        <v>9001525</v>
      </c>
      <c r="E20" s="1">
        <v>25849043654</v>
      </c>
      <c r="G20" s="1">
        <v>25098760425</v>
      </c>
      <c r="I20" s="1">
        <f t="shared" si="0"/>
        <v>750283229</v>
      </c>
      <c r="K20" s="1">
        <v>9001525</v>
      </c>
      <c r="M20" s="1">
        <v>25849043654</v>
      </c>
      <c r="O20" s="1">
        <v>32146063619</v>
      </c>
      <c r="Q20" s="1">
        <f t="shared" si="1"/>
        <v>-6297019965</v>
      </c>
    </row>
    <row r="21" spans="1:17" ht="21" x14ac:dyDescent="0.25">
      <c r="A21" s="4" t="s">
        <v>38</v>
      </c>
      <c r="C21" s="1">
        <v>35266037</v>
      </c>
      <c r="E21" s="1">
        <v>58369042130</v>
      </c>
      <c r="G21" s="1">
        <v>58369042130</v>
      </c>
      <c r="I21" s="1">
        <f t="shared" si="0"/>
        <v>0</v>
      </c>
      <c r="K21" s="1">
        <v>35266037</v>
      </c>
      <c r="M21" s="1">
        <v>58369042130</v>
      </c>
      <c r="O21" s="1">
        <v>81160301026</v>
      </c>
      <c r="Q21" s="1">
        <f t="shared" si="1"/>
        <v>-22791258896</v>
      </c>
    </row>
    <row r="22" spans="1:17" ht="21" x14ac:dyDescent="0.25">
      <c r="A22" s="4" t="s">
        <v>57</v>
      </c>
      <c r="C22" s="1">
        <v>6633055</v>
      </c>
      <c r="E22" s="1">
        <v>109586661722</v>
      </c>
      <c r="G22" s="1">
        <v>103333969312</v>
      </c>
      <c r="I22" s="1">
        <f t="shared" si="0"/>
        <v>6252692410</v>
      </c>
      <c r="K22" s="1">
        <v>6633055</v>
      </c>
      <c r="M22" s="1">
        <v>109586661722</v>
      </c>
      <c r="O22" s="1">
        <v>117024074800</v>
      </c>
      <c r="Q22" s="1">
        <f t="shared" si="1"/>
        <v>-7437413078</v>
      </c>
    </row>
    <row r="23" spans="1:17" ht="21" x14ac:dyDescent="0.25">
      <c r="A23" s="4" t="s">
        <v>45</v>
      </c>
      <c r="C23" s="1">
        <v>1840989</v>
      </c>
      <c r="E23" s="1">
        <v>78696741318</v>
      </c>
      <c r="G23" s="1">
        <v>74202916257</v>
      </c>
      <c r="I23" s="1">
        <f t="shared" si="0"/>
        <v>4493825061</v>
      </c>
      <c r="K23" s="1">
        <v>1840989</v>
      </c>
      <c r="M23" s="1">
        <v>78696741318</v>
      </c>
      <c r="O23" s="1">
        <v>91611921474</v>
      </c>
      <c r="Q23" s="1">
        <f t="shared" si="1"/>
        <v>-12915180156</v>
      </c>
    </row>
    <row r="24" spans="1:17" ht="21" x14ac:dyDescent="0.25">
      <c r="A24" s="4" t="s">
        <v>75</v>
      </c>
      <c r="C24" s="1">
        <v>15170436</v>
      </c>
      <c r="E24" s="1">
        <v>329333221093</v>
      </c>
      <c r="G24" s="1">
        <v>406586081987</v>
      </c>
      <c r="I24" s="1">
        <f t="shared" si="0"/>
        <v>-77252860894</v>
      </c>
      <c r="K24" s="1">
        <v>15170436</v>
      </c>
      <c r="M24" s="1">
        <v>329333221093</v>
      </c>
      <c r="O24" s="1">
        <v>385812709548</v>
      </c>
      <c r="Q24" s="1">
        <f t="shared" si="1"/>
        <v>-56479488455</v>
      </c>
    </row>
    <row r="25" spans="1:17" ht="21" x14ac:dyDescent="0.25">
      <c r="A25" s="4" t="s">
        <v>59</v>
      </c>
      <c r="C25" s="1">
        <v>17487918</v>
      </c>
      <c r="E25" s="1">
        <v>68248312237</v>
      </c>
      <c r="G25" s="1">
        <v>64924570928</v>
      </c>
      <c r="I25" s="1">
        <f t="shared" si="0"/>
        <v>3323741309</v>
      </c>
      <c r="K25" s="1">
        <v>17487918</v>
      </c>
      <c r="M25" s="1">
        <v>68248312237</v>
      </c>
      <c r="O25" s="1">
        <v>80863751594</v>
      </c>
      <c r="Q25" s="1">
        <f t="shared" si="1"/>
        <v>-12615439357</v>
      </c>
    </row>
    <row r="26" spans="1:17" ht="21" x14ac:dyDescent="0.25">
      <c r="A26" s="4" t="s">
        <v>25</v>
      </c>
      <c r="C26" s="1">
        <v>72223483</v>
      </c>
      <c r="E26" s="1">
        <v>371225712567</v>
      </c>
      <c r="G26" s="1">
        <v>370182527474</v>
      </c>
      <c r="I26" s="1">
        <f t="shared" si="0"/>
        <v>1043185093</v>
      </c>
      <c r="K26" s="1">
        <v>72223483</v>
      </c>
      <c r="M26" s="1">
        <v>371225712567</v>
      </c>
      <c r="O26" s="1">
        <v>483344017593</v>
      </c>
      <c r="Q26" s="1">
        <f t="shared" si="1"/>
        <v>-112118305026</v>
      </c>
    </row>
    <row r="27" spans="1:17" ht="21" x14ac:dyDescent="0.25">
      <c r="A27" s="4" t="s">
        <v>41</v>
      </c>
      <c r="C27" s="1">
        <v>225012</v>
      </c>
      <c r="E27" s="1">
        <v>10884542040</v>
      </c>
      <c r="G27" s="1">
        <v>10884542040</v>
      </c>
      <c r="I27" s="1">
        <f t="shared" si="0"/>
        <v>0</v>
      </c>
      <c r="K27" s="1">
        <v>225012</v>
      </c>
      <c r="M27" s="1">
        <v>10884542040</v>
      </c>
      <c r="O27" s="1">
        <v>15026249832</v>
      </c>
      <c r="Q27" s="1">
        <f t="shared" si="1"/>
        <v>-4141707792</v>
      </c>
    </row>
    <row r="28" spans="1:17" ht="21" x14ac:dyDescent="0.25">
      <c r="A28" s="4" t="s">
        <v>37</v>
      </c>
      <c r="C28" s="1">
        <v>14338909</v>
      </c>
      <c r="E28" s="1">
        <v>69063048059</v>
      </c>
      <c r="G28" s="1">
        <v>69063048059</v>
      </c>
      <c r="I28" s="1">
        <f t="shared" si="0"/>
        <v>0</v>
      </c>
      <c r="K28" s="1">
        <v>14338909</v>
      </c>
      <c r="M28" s="1">
        <v>69063048059</v>
      </c>
      <c r="O28" s="1">
        <v>77123632023</v>
      </c>
      <c r="Q28" s="1">
        <f t="shared" si="1"/>
        <v>-8060583964</v>
      </c>
    </row>
    <row r="29" spans="1:17" ht="21" x14ac:dyDescent="0.25">
      <c r="A29" s="4" t="s">
        <v>79</v>
      </c>
      <c r="C29" s="1">
        <v>1256498</v>
      </c>
      <c r="E29" s="1">
        <v>7667729413</v>
      </c>
      <c r="G29" s="1">
        <v>7630325855</v>
      </c>
      <c r="I29" s="1">
        <f t="shared" si="0"/>
        <v>37403558</v>
      </c>
      <c r="K29" s="1">
        <v>1256498</v>
      </c>
      <c r="M29" s="1">
        <v>7667729413</v>
      </c>
      <c r="O29" s="1">
        <v>9151403892</v>
      </c>
      <c r="Q29" s="1">
        <f t="shared" si="1"/>
        <v>-1483674479</v>
      </c>
    </row>
    <row r="30" spans="1:17" ht="21" x14ac:dyDescent="0.25">
      <c r="A30" s="4" t="s">
        <v>85</v>
      </c>
      <c r="C30" s="1">
        <v>86562113</v>
      </c>
      <c r="E30" s="1">
        <v>1222257217340</v>
      </c>
      <c r="G30" s="1">
        <v>1176733933771</v>
      </c>
      <c r="I30" s="1">
        <f t="shared" si="0"/>
        <v>45523283569</v>
      </c>
      <c r="K30" s="1">
        <v>86562113</v>
      </c>
      <c r="M30" s="1">
        <v>1222257217340</v>
      </c>
      <c r="O30" s="1">
        <v>1363121717441</v>
      </c>
      <c r="Q30" s="1">
        <f t="shared" si="1"/>
        <v>-140864500101</v>
      </c>
    </row>
    <row r="31" spans="1:17" ht="21" x14ac:dyDescent="0.25">
      <c r="A31" s="4" t="s">
        <v>44</v>
      </c>
      <c r="C31" s="1">
        <v>5470385</v>
      </c>
      <c r="E31" s="1">
        <v>5400958429</v>
      </c>
      <c r="G31" s="1">
        <v>5400958429</v>
      </c>
      <c r="I31" s="1">
        <f t="shared" si="0"/>
        <v>0</v>
      </c>
      <c r="K31" s="1">
        <v>5470385</v>
      </c>
      <c r="M31" s="1">
        <v>5400958429</v>
      </c>
      <c r="O31" s="1">
        <v>12521711265</v>
      </c>
      <c r="Q31" s="1">
        <f t="shared" si="1"/>
        <v>-7120752836</v>
      </c>
    </row>
    <row r="32" spans="1:17" ht="21" x14ac:dyDescent="0.25">
      <c r="A32" s="4" t="s">
        <v>29</v>
      </c>
      <c r="C32" s="1">
        <v>1384914</v>
      </c>
      <c r="E32" s="1">
        <v>23581419829</v>
      </c>
      <c r="G32" s="1">
        <v>33687732883</v>
      </c>
      <c r="I32" s="1">
        <f t="shared" si="0"/>
        <v>-10106313054</v>
      </c>
      <c r="K32" s="1">
        <v>1384914</v>
      </c>
      <c r="M32" s="1">
        <v>23581419829</v>
      </c>
      <c r="O32" s="1">
        <v>54094724919</v>
      </c>
      <c r="Q32" s="1">
        <f t="shared" si="1"/>
        <v>-30513305090</v>
      </c>
    </row>
    <row r="33" spans="1:17" ht="21" x14ac:dyDescent="0.25">
      <c r="A33" s="4" t="s">
        <v>55</v>
      </c>
      <c r="C33" s="1">
        <v>36626348</v>
      </c>
      <c r="E33" s="1">
        <v>409624503964</v>
      </c>
      <c r="G33" s="1">
        <v>493541013560</v>
      </c>
      <c r="I33" s="1">
        <f t="shared" si="0"/>
        <v>-83916509596</v>
      </c>
      <c r="K33" s="1">
        <v>36626348</v>
      </c>
      <c r="M33" s="1">
        <v>409624503964</v>
      </c>
      <c r="O33" s="1">
        <v>598209505416</v>
      </c>
      <c r="Q33" s="1">
        <f t="shared" si="1"/>
        <v>-188585001452</v>
      </c>
    </row>
    <row r="34" spans="1:17" ht="21" x14ac:dyDescent="0.25">
      <c r="A34" s="4" t="s">
        <v>81</v>
      </c>
      <c r="C34" s="1">
        <v>3069304</v>
      </c>
      <c r="E34" s="1">
        <v>63195749311</v>
      </c>
      <c r="G34" s="1">
        <v>63195749311</v>
      </c>
      <c r="I34" s="1">
        <f t="shared" si="0"/>
        <v>0</v>
      </c>
      <c r="K34" s="1">
        <v>3069304</v>
      </c>
      <c r="M34" s="1">
        <v>63195749311</v>
      </c>
      <c r="O34" s="1">
        <v>79306858413</v>
      </c>
      <c r="Q34" s="1">
        <f t="shared" si="1"/>
        <v>-16111109102</v>
      </c>
    </row>
    <row r="35" spans="1:17" ht="21" x14ac:dyDescent="0.25">
      <c r="A35" s="4" t="s">
        <v>67</v>
      </c>
      <c r="C35" s="1">
        <v>3330224</v>
      </c>
      <c r="E35" s="1">
        <v>10620603118</v>
      </c>
      <c r="G35" s="1">
        <v>10574340379</v>
      </c>
      <c r="I35" s="1">
        <f t="shared" si="0"/>
        <v>46262739</v>
      </c>
      <c r="K35" s="1">
        <v>3330224</v>
      </c>
      <c r="M35" s="1">
        <v>10620603118</v>
      </c>
      <c r="O35" s="1">
        <v>12150577991</v>
      </c>
      <c r="Q35" s="1">
        <f t="shared" si="1"/>
        <v>-1529974873</v>
      </c>
    </row>
    <row r="36" spans="1:17" ht="21" x14ac:dyDescent="0.25">
      <c r="A36" s="4" t="s">
        <v>70</v>
      </c>
      <c r="C36" s="1">
        <v>176171</v>
      </c>
      <c r="E36" s="1">
        <v>610084101</v>
      </c>
      <c r="G36" s="1">
        <v>-90458520</v>
      </c>
      <c r="I36" s="1">
        <f t="shared" si="0"/>
        <v>700542621</v>
      </c>
      <c r="K36" s="1">
        <v>176171</v>
      </c>
      <c r="M36" s="1">
        <v>610084101</v>
      </c>
      <c r="O36" s="1">
        <v>671791747</v>
      </c>
      <c r="Q36" s="1">
        <f t="shared" si="1"/>
        <v>-61707646</v>
      </c>
    </row>
    <row r="37" spans="1:17" ht="21" x14ac:dyDescent="0.25">
      <c r="A37" s="4" t="s">
        <v>32</v>
      </c>
      <c r="C37" s="1">
        <v>2687392</v>
      </c>
      <c r="E37" s="1">
        <v>81758521978</v>
      </c>
      <c r="G37" s="1">
        <v>116797888540</v>
      </c>
      <c r="I37" s="1">
        <f t="shared" si="0"/>
        <v>-35039366562</v>
      </c>
      <c r="K37" s="1">
        <v>2687392</v>
      </c>
      <c r="M37" s="1">
        <v>81758521978</v>
      </c>
      <c r="O37" s="1">
        <v>161437081558</v>
      </c>
      <c r="Q37" s="1">
        <f t="shared" si="1"/>
        <v>-79678559580</v>
      </c>
    </row>
    <row r="38" spans="1:17" ht="21" x14ac:dyDescent="0.25">
      <c r="A38" s="4" t="s">
        <v>24</v>
      </c>
      <c r="C38" s="1">
        <v>7183253</v>
      </c>
      <c r="E38" s="1">
        <v>19629758655</v>
      </c>
      <c r="G38" s="1">
        <v>19419975203</v>
      </c>
      <c r="I38" s="1">
        <f t="shared" si="0"/>
        <v>209783452</v>
      </c>
      <c r="K38" s="1">
        <v>7183253</v>
      </c>
      <c r="M38" s="1">
        <v>19629758655</v>
      </c>
      <c r="O38" s="1">
        <v>25153746657</v>
      </c>
      <c r="Q38" s="1">
        <f t="shared" si="1"/>
        <v>-5523988002</v>
      </c>
    </row>
    <row r="39" spans="1:17" ht="21" x14ac:dyDescent="0.25">
      <c r="A39" s="4" t="s">
        <v>87</v>
      </c>
      <c r="C39" s="1">
        <v>21795532</v>
      </c>
      <c r="E39" s="1">
        <v>55213865128</v>
      </c>
      <c r="G39" s="1">
        <v>52056315458</v>
      </c>
      <c r="I39" s="1">
        <f t="shared" si="0"/>
        <v>3157549670</v>
      </c>
      <c r="K39" s="1">
        <v>21795532</v>
      </c>
      <c r="M39" s="1">
        <v>55213865128</v>
      </c>
      <c r="O39" s="1">
        <v>59041853427</v>
      </c>
      <c r="Q39" s="1">
        <f t="shared" si="1"/>
        <v>-3827988299</v>
      </c>
    </row>
    <row r="40" spans="1:17" ht="21" x14ac:dyDescent="0.25">
      <c r="A40" s="4" t="s">
        <v>46</v>
      </c>
      <c r="C40" s="1">
        <v>31297279</v>
      </c>
      <c r="E40" s="1">
        <v>47701019187</v>
      </c>
      <c r="G40" s="1">
        <v>47763129889</v>
      </c>
      <c r="I40" s="1">
        <f t="shared" si="0"/>
        <v>-62110702</v>
      </c>
      <c r="K40" s="1">
        <v>31297279</v>
      </c>
      <c r="M40" s="1">
        <v>47701019187</v>
      </c>
      <c r="O40" s="1">
        <v>59657329335</v>
      </c>
      <c r="Q40" s="1">
        <f t="shared" si="1"/>
        <v>-11956310148</v>
      </c>
    </row>
    <row r="41" spans="1:17" ht="21" x14ac:dyDescent="0.25">
      <c r="A41" s="4" t="s">
        <v>42</v>
      </c>
      <c r="C41" s="1">
        <v>45479444</v>
      </c>
      <c r="E41" s="1">
        <v>66112355770</v>
      </c>
      <c r="G41" s="1">
        <v>66112355770</v>
      </c>
      <c r="I41" s="1">
        <f t="shared" si="0"/>
        <v>0</v>
      </c>
      <c r="K41" s="1">
        <v>45479444</v>
      </c>
      <c r="M41" s="1">
        <v>66112355770</v>
      </c>
      <c r="O41" s="1">
        <v>80553279376</v>
      </c>
      <c r="Q41" s="1">
        <f t="shared" si="1"/>
        <v>-14440923606</v>
      </c>
    </row>
    <row r="42" spans="1:17" ht="21" x14ac:dyDescent="0.25">
      <c r="A42" s="4" t="s">
        <v>90</v>
      </c>
      <c r="C42" s="1">
        <v>12231917</v>
      </c>
      <c r="E42" s="1">
        <v>67119624477</v>
      </c>
      <c r="G42" s="1">
        <v>75373032188</v>
      </c>
      <c r="I42" s="1">
        <f t="shared" si="0"/>
        <v>-8253407711</v>
      </c>
      <c r="K42" s="1">
        <v>12231917</v>
      </c>
      <c r="M42" s="1">
        <v>67119624477</v>
      </c>
      <c r="O42" s="1">
        <v>90180616612</v>
      </c>
      <c r="Q42" s="1">
        <f t="shared" si="1"/>
        <v>-23060992135</v>
      </c>
    </row>
    <row r="43" spans="1:17" ht="21" x14ac:dyDescent="0.25">
      <c r="A43" s="4" t="s">
        <v>66</v>
      </c>
      <c r="C43" s="1">
        <v>45407658</v>
      </c>
      <c r="E43" s="1">
        <v>45056656803</v>
      </c>
      <c r="G43" s="1">
        <v>90113313607</v>
      </c>
      <c r="I43" s="1">
        <f t="shared" si="0"/>
        <v>-45056656804</v>
      </c>
      <c r="K43" s="1">
        <v>45407658</v>
      </c>
      <c r="M43" s="1">
        <v>45056656803</v>
      </c>
      <c r="O43" s="1">
        <v>106649106654</v>
      </c>
      <c r="Q43" s="1">
        <f t="shared" si="1"/>
        <v>-61592449851</v>
      </c>
    </row>
    <row r="44" spans="1:17" ht="21" x14ac:dyDescent="0.25">
      <c r="A44" s="4" t="s">
        <v>92</v>
      </c>
      <c r="C44" s="1">
        <v>3439230</v>
      </c>
      <c r="E44" s="1">
        <v>3579864344</v>
      </c>
      <c r="G44" s="1">
        <v>3456426150</v>
      </c>
      <c r="I44" s="1">
        <f t="shared" si="0"/>
        <v>123438194</v>
      </c>
      <c r="K44" s="1">
        <v>3439230</v>
      </c>
      <c r="M44" s="1">
        <v>3579864344</v>
      </c>
      <c r="O44" s="1">
        <v>3456426150</v>
      </c>
      <c r="Q44" s="1">
        <f t="shared" si="1"/>
        <v>123438194</v>
      </c>
    </row>
    <row r="45" spans="1:17" ht="21" x14ac:dyDescent="0.25">
      <c r="A45" s="4" t="s">
        <v>19</v>
      </c>
      <c r="C45" s="1">
        <v>52819649</v>
      </c>
      <c r="E45" s="1">
        <v>112474763780</v>
      </c>
      <c r="G45" s="1">
        <v>106080578701</v>
      </c>
      <c r="I45" s="1">
        <f t="shared" si="0"/>
        <v>6394185079</v>
      </c>
      <c r="K45" s="1">
        <v>52819649</v>
      </c>
      <c r="M45" s="1">
        <v>112474763780</v>
      </c>
      <c r="O45" s="1">
        <v>117086962854</v>
      </c>
      <c r="Q45" s="1">
        <f t="shared" si="1"/>
        <v>-4612199074</v>
      </c>
    </row>
    <row r="46" spans="1:17" ht="21" x14ac:dyDescent="0.25">
      <c r="A46" s="4" t="s">
        <v>56</v>
      </c>
      <c r="C46" s="1">
        <v>1308354</v>
      </c>
      <c r="E46" s="1">
        <v>56953807382</v>
      </c>
      <c r="G46" s="1">
        <v>56109951107</v>
      </c>
      <c r="I46" s="1">
        <f t="shared" si="0"/>
        <v>843856275</v>
      </c>
      <c r="K46" s="1">
        <v>1308354</v>
      </c>
      <c r="M46" s="1">
        <v>56953807382</v>
      </c>
      <c r="O46" s="1">
        <v>69585686703</v>
      </c>
      <c r="Q46" s="1">
        <f t="shared" si="1"/>
        <v>-12631879321</v>
      </c>
    </row>
    <row r="47" spans="1:17" ht="21" x14ac:dyDescent="0.25">
      <c r="A47" s="4" t="s">
        <v>23</v>
      </c>
      <c r="C47" s="1">
        <v>415819705</v>
      </c>
      <c r="E47" s="1">
        <v>388261698978</v>
      </c>
      <c r="G47" s="1">
        <v>360204530507</v>
      </c>
      <c r="I47" s="1">
        <f t="shared" si="0"/>
        <v>28057168471</v>
      </c>
      <c r="K47" s="1">
        <v>415819705</v>
      </c>
      <c r="M47" s="1">
        <v>388261698978</v>
      </c>
      <c r="O47" s="1">
        <v>445379496925</v>
      </c>
      <c r="Q47" s="1">
        <f t="shared" si="1"/>
        <v>-57117797947</v>
      </c>
    </row>
    <row r="48" spans="1:17" ht="21" x14ac:dyDescent="0.25">
      <c r="A48" s="4" t="s">
        <v>89</v>
      </c>
      <c r="C48" s="1">
        <v>10980156</v>
      </c>
      <c r="E48" s="1">
        <v>46991340026</v>
      </c>
      <c r="G48" s="1">
        <v>62647856516</v>
      </c>
      <c r="I48" s="1">
        <f t="shared" si="0"/>
        <v>-15656516490</v>
      </c>
      <c r="K48" s="1">
        <v>10980156</v>
      </c>
      <c r="M48" s="1">
        <v>46991340026</v>
      </c>
      <c r="O48" s="1">
        <v>80080303546</v>
      </c>
      <c r="Q48" s="1">
        <f t="shared" si="1"/>
        <v>-33088963520</v>
      </c>
    </row>
    <row r="49" spans="1:17" ht="21" x14ac:dyDescent="0.25">
      <c r="A49" s="4" t="s">
        <v>22</v>
      </c>
      <c r="C49" s="1">
        <v>174045003</v>
      </c>
      <c r="E49" s="1">
        <v>86522517198</v>
      </c>
      <c r="G49" s="1">
        <v>83883247640</v>
      </c>
      <c r="I49" s="1">
        <f t="shared" si="0"/>
        <v>2639269558</v>
      </c>
      <c r="K49" s="1">
        <v>174045003</v>
      </c>
      <c r="M49" s="1">
        <v>86522517198</v>
      </c>
      <c r="O49" s="1">
        <v>116226854438</v>
      </c>
      <c r="Q49" s="1">
        <f t="shared" si="1"/>
        <v>-29704337240</v>
      </c>
    </row>
    <row r="50" spans="1:17" ht="21" x14ac:dyDescent="0.25">
      <c r="A50" s="4" t="s">
        <v>36</v>
      </c>
      <c r="C50" s="1">
        <v>6020228</v>
      </c>
      <c r="E50" s="1">
        <v>36977151236</v>
      </c>
      <c r="G50" s="1">
        <v>34886359163</v>
      </c>
      <c r="I50" s="1">
        <f t="shared" si="0"/>
        <v>2090792073</v>
      </c>
      <c r="K50" s="1">
        <v>6020228</v>
      </c>
      <c r="M50" s="1">
        <v>36977151236</v>
      </c>
      <c r="O50" s="1">
        <v>43418664212</v>
      </c>
      <c r="Q50" s="1">
        <f t="shared" si="1"/>
        <v>-6441512976</v>
      </c>
    </row>
    <row r="51" spans="1:17" ht="21" x14ac:dyDescent="0.25">
      <c r="A51" s="4" t="s">
        <v>86</v>
      </c>
      <c r="C51" s="1">
        <v>257500</v>
      </c>
      <c r="E51" s="1">
        <v>3996168971</v>
      </c>
      <c r="G51" s="1">
        <v>3955287447</v>
      </c>
      <c r="I51" s="1">
        <f t="shared" si="0"/>
        <v>40881524</v>
      </c>
      <c r="K51" s="1">
        <v>257500</v>
      </c>
      <c r="M51" s="1">
        <v>3996168971</v>
      </c>
      <c r="O51" s="1">
        <v>4829130027</v>
      </c>
      <c r="Q51" s="1">
        <f t="shared" si="1"/>
        <v>-832961056</v>
      </c>
    </row>
    <row r="52" spans="1:17" ht="21" x14ac:dyDescent="0.25">
      <c r="A52" s="4" t="s">
        <v>52</v>
      </c>
      <c r="C52" s="1">
        <v>3499012</v>
      </c>
      <c r="E52" s="1">
        <v>123115866036</v>
      </c>
      <c r="G52" s="1">
        <v>120661441025</v>
      </c>
      <c r="I52" s="1">
        <f t="shared" si="0"/>
        <v>2454425011</v>
      </c>
      <c r="K52" s="1">
        <v>3499012</v>
      </c>
      <c r="M52" s="1">
        <v>123115866036</v>
      </c>
      <c r="O52" s="1">
        <v>151516536776</v>
      </c>
      <c r="Q52" s="1">
        <f t="shared" si="1"/>
        <v>-28400670740</v>
      </c>
    </row>
    <row r="53" spans="1:17" ht="21" x14ac:dyDescent="0.25">
      <c r="A53" s="4" t="s">
        <v>47</v>
      </c>
      <c r="C53" s="1">
        <v>19871364</v>
      </c>
      <c r="E53" s="1">
        <v>71752922658</v>
      </c>
      <c r="G53" s="1">
        <v>67907959779</v>
      </c>
      <c r="I53" s="1">
        <f t="shared" si="0"/>
        <v>3844962879</v>
      </c>
      <c r="K53" s="1">
        <v>19871364</v>
      </c>
      <c r="M53" s="1">
        <v>71752922658</v>
      </c>
      <c r="O53" s="1">
        <v>88473581744</v>
      </c>
      <c r="Q53" s="1">
        <f t="shared" si="1"/>
        <v>-16720659086</v>
      </c>
    </row>
    <row r="54" spans="1:17" ht="21" x14ac:dyDescent="0.25">
      <c r="A54" s="4" t="s">
        <v>18</v>
      </c>
      <c r="C54" s="1">
        <v>298080289</v>
      </c>
      <c r="E54" s="1">
        <v>136352795176</v>
      </c>
      <c r="G54" s="1">
        <v>140493660973</v>
      </c>
      <c r="I54" s="1">
        <f t="shared" si="0"/>
        <v>-4140865797</v>
      </c>
      <c r="K54" s="1">
        <v>298080289</v>
      </c>
      <c r="M54" s="1">
        <v>136352795176</v>
      </c>
      <c r="O54" s="1">
        <v>181014990560</v>
      </c>
      <c r="Q54" s="1">
        <f t="shared" si="1"/>
        <v>-44662195384</v>
      </c>
    </row>
    <row r="55" spans="1:17" ht="21" x14ac:dyDescent="0.25">
      <c r="A55" s="4" t="s">
        <v>62</v>
      </c>
      <c r="C55" s="1">
        <v>85199111</v>
      </c>
      <c r="E55" s="1">
        <v>621372835758</v>
      </c>
      <c r="G55" s="1">
        <v>887675479655</v>
      </c>
      <c r="I55" s="1">
        <f t="shared" si="0"/>
        <v>-266302643897</v>
      </c>
      <c r="K55" s="1">
        <v>85199111</v>
      </c>
      <c r="M55" s="1">
        <v>621372835758</v>
      </c>
      <c r="O55" s="1">
        <v>1136254162800</v>
      </c>
      <c r="Q55" s="1">
        <f t="shared" si="1"/>
        <v>-514881327042</v>
      </c>
    </row>
    <row r="56" spans="1:17" ht="21" x14ac:dyDescent="0.25">
      <c r="A56" s="4" t="s">
        <v>58</v>
      </c>
      <c r="C56" s="1">
        <v>5683484</v>
      </c>
      <c r="E56" s="1">
        <v>46751875043</v>
      </c>
      <c r="G56" s="1">
        <v>44890823322</v>
      </c>
      <c r="I56" s="1">
        <f t="shared" si="0"/>
        <v>1861051721</v>
      </c>
      <c r="K56" s="1">
        <v>5683484</v>
      </c>
      <c r="M56" s="1">
        <v>46751875043</v>
      </c>
      <c r="O56" s="1">
        <v>52165843685</v>
      </c>
      <c r="Q56" s="1">
        <f t="shared" si="1"/>
        <v>-5413968642</v>
      </c>
    </row>
    <row r="57" spans="1:17" ht="21" x14ac:dyDescent="0.25">
      <c r="A57" s="4" t="s">
        <v>69</v>
      </c>
      <c r="C57" s="1">
        <v>217605410</v>
      </c>
      <c r="E57" s="1">
        <v>281779932835</v>
      </c>
      <c r="G57" s="1">
        <v>563559865671</v>
      </c>
      <c r="I57" s="1">
        <f t="shared" si="0"/>
        <v>-281779932836</v>
      </c>
      <c r="K57" s="1">
        <v>217605410</v>
      </c>
      <c r="M57" s="1">
        <v>281779932835</v>
      </c>
      <c r="O57" s="1">
        <v>664173437121</v>
      </c>
      <c r="Q57" s="1">
        <f t="shared" si="1"/>
        <v>-382393504286</v>
      </c>
    </row>
    <row r="58" spans="1:17" ht="21" x14ac:dyDescent="0.25">
      <c r="A58" s="4" t="s">
        <v>48</v>
      </c>
      <c r="C58" s="1">
        <v>9183517</v>
      </c>
      <c r="E58" s="1">
        <v>134838082935</v>
      </c>
      <c r="G58" s="1">
        <v>172864664005</v>
      </c>
      <c r="I58" s="1">
        <f t="shared" si="0"/>
        <v>-38026581070</v>
      </c>
      <c r="K58" s="1">
        <v>9183517</v>
      </c>
      <c r="M58" s="1">
        <v>134838082935</v>
      </c>
      <c r="O58" s="1">
        <v>249409902679</v>
      </c>
      <c r="Q58" s="1">
        <f t="shared" si="1"/>
        <v>-114571819744</v>
      </c>
    </row>
    <row r="59" spans="1:17" ht="21" x14ac:dyDescent="0.25">
      <c r="A59" s="4" t="s">
        <v>21</v>
      </c>
      <c r="C59" s="1">
        <v>19201423</v>
      </c>
      <c r="E59" s="1">
        <v>37496296128</v>
      </c>
      <c r="G59" s="1">
        <v>34962247660</v>
      </c>
      <c r="I59" s="1">
        <f t="shared" si="0"/>
        <v>2534048468</v>
      </c>
      <c r="K59" s="1">
        <v>19201423</v>
      </c>
      <c r="M59" s="1">
        <v>37496296128</v>
      </c>
      <c r="O59" s="1">
        <v>42660201990</v>
      </c>
      <c r="Q59" s="1">
        <f t="shared" si="1"/>
        <v>-5163905862</v>
      </c>
    </row>
    <row r="60" spans="1:17" ht="21" x14ac:dyDescent="0.25">
      <c r="A60" s="4" t="s">
        <v>74</v>
      </c>
      <c r="C60" s="1">
        <v>27515474</v>
      </c>
      <c r="E60" s="1">
        <v>146615925302</v>
      </c>
      <c r="G60" s="1">
        <v>147981064272</v>
      </c>
      <c r="I60" s="1">
        <f t="shared" si="0"/>
        <v>-1365138970</v>
      </c>
      <c r="K60" s="1">
        <v>27515474</v>
      </c>
      <c r="M60" s="1">
        <v>146615925302</v>
      </c>
      <c r="O60" s="1">
        <v>140229109857</v>
      </c>
      <c r="Q60" s="1">
        <f t="shared" si="1"/>
        <v>6386815445</v>
      </c>
    </row>
    <row r="61" spans="1:17" ht="21" x14ac:dyDescent="0.25">
      <c r="A61" s="4" t="s">
        <v>91</v>
      </c>
      <c r="C61" s="1">
        <v>4269028</v>
      </c>
      <c r="E61" s="1">
        <v>3922562310</v>
      </c>
      <c r="G61" s="1">
        <v>9498587300</v>
      </c>
      <c r="I61" s="1">
        <f t="shared" si="0"/>
        <v>-5576024990</v>
      </c>
      <c r="K61" s="1">
        <v>4269028</v>
      </c>
      <c r="M61" s="1">
        <v>3922562310</v>
      </c>
      <c r="O61" s="1">
        <v>9498587300</v>
      </c>
      <c r="Q61" s="1">
        <f t="shared" si="1"/>
        <v>-5576024990</v>
      </c>
    </row>
    <row r="62" spans="1:17" ht="21" x14ac:dyDescent="0.25">
      <c r="A62" s="4" t="s">
        <v>51</v>
      </c>
      <c r="C62" s="1">
        <v>193496163</v>
      </c>
      <c r="E62" s="1">
        <v>307200700256</v>
      </c>
      <c r="G62" s="1">
        <v>313952452997</v>
      </c>
      <c r="I62" s="1">
        <f t="shared" si="0"/>
        <v>-6751752741</v>
      </c>
      <c r="K62" s="1">
        <v>193496163</v>
      </c>
      <c r="M62" s="1">
        <v>307200700256</v>
      </c>
      <c r="O62" s="1">
        <v>365568833317</v>
      </c>
      <c r="Q62" s="1">
        <f t="shared" si="1"/>
        <v>-58368133061</v>
      </c>
    </row>
    <row r="63" spans="1:17" ht="21" x14ac:dyDescent="0.25">
      <c r="A63" s="4" t="s">
        <v>84</v>
      </c>
      <c r="C63" s="1">
        <v>38912388</v>
      </c>
      <c r="E63" s="1">
        <v>76026231029</v>
      </c>
      <c r="G63" s="1">
        <v>78346726536</v>
      </c>
      <c r="I63" s="1">
        <f t="shared" si="0"/>
        <v>-2320495507</v>
      </c>
      <c r="K63" s="1">
        <v>38912388</v>
      </c>
      <c r="M63" s="1">
        <v>76026231029</v>
      </c>
      <c r="O63" s="1">
        <v>97612600798</v>
      </c>
      <c r="Q63" s="1">
        <f t="shared" si="1"/>
        <v>-21586369769</v>
      </c>
    </row>
    <row r="64" spans="1:17" ht="21" x14ac:dyDescent="0.25">
      <c r="A64" s="4" t="s">
        <v>43</v>
      </c>
      <c r="C64" s="1">
        <v>3870296</v>
      </c>
      <c r="E64" s="1">
        <v>48734404585</v>
      </c>
      <c r="G64" s="1">
        <v>48734404585</v>
      </c>
      <c r="I64" s="1">
        <f t="shared" si="0"/>
        <v>0</v>
      </c>
      <c r="K64" s="1">
        <v>3870296</v>
      </c>
      <c r="M64" s="1">
        <v>48734404585</v>
      </c>
      <c r="O64" s="1">
        <v>23090185936</v>
      </c>
      <c r="Q64" s="1">
        <f t="shared" si="1"/>
        <v>25644218649</v>
      </c>
    </row>
    <row r="65" spans="1:17" ht="21" x14ac:dyDescent="0.25">
      <c r="A65" s="4" t="s">
        <v>31</v>
      </c>
      <c r="C65" s="1">
        <v>38023622</v>
      </c>
      <c r="E65" s="1">
        <v>368770081954</v>
      </c>
      <c r="G65" s="1">
        <v>491693442606</v>
      </c>
      <c r="I65" s="1">
        <f t="shared" si="0"/>
        <v>-122923360652</v>
      </c>
      <c r="K65" s="1">
        <v>38023622</v>
      </c>
      <c r="M65" s="1">
        <v>368770081954</v>
      </c>
      <c r="O65" s="1">
        <v>587265969918</v>
      </c>
      <c r="Q65" s="1">
        <f t="shared" si="1"/>
        <v>-218495887964</v>
      </c>
    </row>
    <row r="66" spans="1:17" ht="21" x14ac:dyDescent="0.25">
      <c r="A66" s="4" t="s">
        <v>39</v>
      </c>
      <c r="C66" s="1">
        <v>61906140</v>
      </c>
      <c r="E66" s="1">
        <v>111122538417</v>
      </c>
      <c r="G66" s="1">
        <v>100265791767</v>
      </c>
      <c r="I66" s="1">
        <f t="shared" si="0"/>
        <v>10856746650</v>
      </c>
      <c r="K66" s="1">
        <v>61906140</v>
      </c>
      <c r="M66" s="1">
        <v>111122538417</v>
      </c>
      <c r="O66" s="1">
        <v>147950677822</v>
      </c>
      <c r="Q66" s="1">
        <f t="shared" si="1"/>
        <v>-36828139405</v>
      </c>
    </row>
    <row r="67" spans="1:17" ht="21" x14ac:dyDescent="0.25">
      <c r="A67" s="4" t="s">
        <v>30</v>
      </c>
      <c r="C67" s="1">
        <v>36489332</v>
      </c>
      <c r="E67" s="1">
        <v>74405938747</v>
      </c>
      <c r="G67" s="1">
        <v>99207918330</v>
      </c>
      <c r="I67" s="1">
        <f t="shared" si="0"/>
        <v>-24801979583</v>
      </c>
      <c r="K67" s="1">
        <v>36489332</v>
      </c>
      <c r="M67" s="1">
        <v>74405938747</v>
      </c>
      <c r="O67" s="1">
        <v>144467005159</v>
      </c>
      <c r="Q67" s="1">
        <f t="shared" si="1"/>
        <v>-70061066412</v>
      </c>
    </row>
    <row r="68" spans="1:17" ht="21" x14ac:dyDescent="0.25">
      <c r="A68" s="4" t="s">
        <v>40</v>
      </c>
      <c r="C68" s="1">
        <v>15663950</v>
      </c>
      <c r="E68" s="1">
        <v>45058773365</v>
      </c>
      <c r="G68" s="1">
        <v>45696030939</v>
      </c>
      <c r="I68" s="1">
        <f t="shared" si="0"/>
        <v>-637257574</v>
      </c>
      <c r="K68" s="1">
        <v>15663950</v>
      </c>
      <c r="M68" s="1">
        <v>45058773365</v>
      </c>
      <c r="O68" s="1">
        <v>56451695364</v>
      </c>
      <c r="Q68" s="1">
        <f t="shared" si="1"/>
        <v>-11392921999</v>
      </c>
    </row>
    <row r="69" spans="1:17" ht="21" x14ac:dyDescent="0.25">
      <c r="A69" s="4" t="s">
        <v>16</v>
      </c>
      <c r="C69" s="1">
        <v>7355314</v>
      </c>
      <c r="E69" s="1">
        <v>43060898794</v>
      </c>
      <c r="G69" s="1">
        <v>40406324883</v>
      </c>
      <c r="I69" s="1">
        <f t="shared" si="0"/>
        <v>2654573911</v>
      </c>
      <c r="K69" s="1">
        <v>7355314</v>
      </c>
      <c r="M69" s="1">
        <v>43060898794</v>
      </c>
      <c r="O69" s="1">
        <v>49702495048</v>
      </c>
      <c r="Q69" s="1">
        <f t="shared" si="1"/>
        <v>-6641596254</v>
      </c>
    </row>
    <row r="70" spans="1:17" ht="21" x14ac:dyDescent="0.25">
      <c r="A70" s="4" t="s">
        <v>15</v>
      </c>
      <c r="C70" s="1">
        <v>10141812</v>
      </c>
      <c r="E70" s="1">
        <v>75676886765</v>
      </c>
      <c r="G70" s="1">
        <v>72859130343</v>
      </c>
      <c r="I70" s="1">
        <f t="shared" si="0"/>
        <v>2817756422</v>
      </c>
      <c r="K70" s="1">
        <v>10141812</v>
      </c>
      <c r="M70" s="1">
        <v>75676886765</v>
      </c>
      <c r="O70" s="1">
        <v>73932561361</v>
      </c>
      <c r="Q70" s="1">
        <f t="shared" si="1"/>
        <v>1744325404</v>
      </c>
    </row>
    <row r="71" spans="1:17" ht="21" x14ac:dyDescent="0.25">
      <c r="A71" s="4" t="s">
        <v>53</v>
      </c>
      <c r="C71" s="1">
        <v>11530258</v>
      </c>
      <c r="E71" s="1">
        <v>114411291056</v>
      </c>
      <c r="G71" s="1">
        <v>113576088631</v>
      </c>
      <c r="I71" s="1">
        <f t="shared" si="0"/>
        <v>835202425</v>
      </c>
      <c r="K71" s="1">
        <v>11530258</v>
      </c>
      <c r="M71" s="1">
        <v>114411291056</v>
      </c>
      <c r="O71" s="1">
        <v>153831280621</v>
      </c>
      <c r="Q71" s="1">
        <f t="shared" si="1"/>
        <v>-39419989565</v>
      </c>
    </row>
    <row r="72" spans="1:17" ht="21" x14ac:dyDescent="0.25">
      <c r="A72" s="4" t="s">
        <v>20</v>
      </c>
      <c r="C72" s="1">
        <v>111759380</v>
      </c>
      <c r="E72" s="1">
        <v>42916550757</v>
      </c>
      <c r="G72" s="1">
        <v>41696700477</v>
      </c>
      <c r="I72" s="1">
        <f t="shared" si="0"/>
        <v>1219850280</v>
      </c>
      <c r="K72" s="1">
        <v>111759380</v>
      </c>
      <c r="M72" s="1">
        <v>42916550757</v>
      </c>
      <c r="O72" s="1">
        <v>55311926172</v>
      </c>
      <c r="Q72" s="1">
        <f t="shared" si="1"/>
        <v>-12395375415</v>
      </c>
    </row>
    <row r="73" spans="1:17" ht="21" x14ac:dyDescent="0.25">
      <c r="A73" s="4" t="s">
        <v>83</v>
      </c>
      <c r="C73" s="1">
        <v>52321594</v>
      </c>
      <c r="E73" s="1">
        <v>88830240362</v>
      </c>
      <c r="G73" s="1">
        <v>98694498497</v>
      </c>
      <c r="I73" s="1">
        <f t="shared" ref="I73:I85" si="2">E73-G73</f>
        <v>-9864258135</v>
      </c>
      <c r="K73" s="1">
        <v>52321594</v>
      </c>
      <c r="M73" s="1">
        <v>88830240362</v>
      </c>
      <c r="O73" s="1">
        <v>117262842497</v>
      </c>
      <c r="Q73" s="1">
        <f t="shared" ref="Q73:Q85" si="3">M73-O73</f>
        <v>-28432602135</v>
      </c>
    </row>
    <row r="74" spans="1:17" ht="21" x14ac:dyDescent="0.25">
      <c r="A74" s="4" t="s">
        <v>34</v>
      </c>
      <c r="C74" s="1">
        <v>3366086</v>
      </c>
      <c r="E74" s="1">
        <v>152133333237</v>
      </c>
      <c r="G74" s="1">
        <v>202842217606</v>
      </c>
      <c r="I74" s="1">
        <f t="shared" si="2"/>
        <v>-50708884369</v>
      </c>
      <c r="K74" s="1">
        <v>3366086</v>
      </c>
      <c r="M74" s="1">
        <v>152133333237</v>
      </c>
      <c r="O74" s="1">
        <v>230163958755</v>
      </c>
      <c r="Q74" s="1">
        <f t="shared" si="3"/>
        <v>-78030625518</v>
      </c>
    </row>
    <row r="75" spans="1:17" ht="21" x14ac:dyDescent="0.25">
      <c r="A75" s="4" t="s">
        <v>82</v>
      </c>
      <c r="C75" s="1">
        <v>1414361</v>
      </c>
      <c r="E75" s="1">
        <v>24307372777</v>
      </c>
      <c r="G75" s="1">
        <v>24335441337</v>
      </c>
      <c r="I75" s="1">
        <f t="shared" si="2"/>
        <v>-28068560</v>
      </c>
      <c r="K75" s="1">
        <v>1414361</v>
      </c>
      <c r="M75" s="1">
        <v>24307372777</v>
      </c>
      <c r="O75" s="1">
        <v>26244103403</v>
      </c>
      <c r="Q75" s="1">
        <f t="shared" si="3"/>
        <v>-1936730626</v>
      </c>
    </row>
    <row r="76" spans="1:17" ht="21" x14ac:dyDescent="0.25">
      <c r="A76" s="4" t="s">
        <v>28</v>
      </c>
      <c r="C76" s="1">
        <v>66089354</v>
      </c>
      <c r="E76" s="1">
        <v>202768670343</v>
      </c>
      <c r="G76" s="1">
        <v>202768670343</v>
      </c>
      <c r="I76" s="1">
        <f t="shared" si="2"/>
        <v>0</v>
      </c>
      <c r="K76" s="1">
        <v>66089354</v>
      </c>
      <c r="M76" s="1">
        <v>202768670343</v>
      </c>
      <c r="O76" s="1">
        <v>260101000418</v>
      </c>
      <c r="Q76" s="1">
        <f t="shared" si="3"/>
        <v>-57332330075</v>
      </c>
    </row>
    <row r="77" spans="1:17" ht="21" x14ac:dyDescent="0.25">
      <c r="A77" s="4" t="s">
        <v>88</v>
      </c>
      <c r="C77" s="1">
        <v>14281023</v>
      </c>
      <c r="E77" s="1">
        <v>18110066024</v>
      </c>
      <c r="G77" s="1">
        <v>17359022597</v>
      </c>
      <c r="I77" s="1">
        <f t="shared" si="2"/>
        <v>751043427</v>
      </c>
      <c r="K77" s="1">
        <v>14281023</v>
      </c>
      <c r="M77" s="1">
        <v>18110066024</v>
      </c>
      <c r="O77" s="1">
        <v>22828886045</v>
      </c>
      <c r="Q77" s="1">
        <f t="shared" si="3"/>
        <v>-4718820021</v>
      </c>
    </row>
    <row r="78" spans="1:17" ht="21" x14ac:dyDescent="0.25">
      <c r="A78" s="4" t="s">
        <v>50</v>
      </c>
      <c r="C78" s="1">
        <v>154637203</v>
      </c>
      <c r="E78" s="1">
        <v>75493393851</v>
      </c>
      <c r="G78" s="1">
        <v>77334696140</v>
      </c>
      <c r="I78" s="1">
        <f t="shared" si="2"/>
        <v>-1841302289</v>
      </c>
      <c r="K78" s="1">
        <v>154637203</v>
      </c>
      <c r="M78" s="1">
        <v>75493393851</v>
      </c>
      <c r="O78" s="1">
        <v>85773998298</v>
      </c>
      <c r="Q78" s="1">
        <f t="shared" si="3"/>
        <v>-10280604447</v>
      </c>
    </row>
    <row r="79" spans="1:17" ht="21" x14ac:dyDescent="0.25">
      <c r="A79" s="4" t="s">
        <v>49</v>
      </c>
      <c r="C79" s="1">
        <v>562500</v>
      </c>
      <c r="E79" s="1">
        <v>4537774743</v>
      </c>
      <c r="G79" s="1">
        <v>4632660562</v>
      </c>
      <c r="I79" s="1">
        <f t="shared" si="2"/>
        <v>-94885819</v>
      </c>
      <c r="K79" s="1">
        <v>562500</v>
      </c>
      <c r="M79" s="1">
        <v>4537774743</v>
      </c>
      <c r="O79" s="1">
        <v>5497795968</v>
      </c>
      <c r="Q79" s="1">
        <f t="shared" si="3"/>
        <v>-960021225</v>
      </c>
    </row>
    <row r="80" spans="1:17" ht="21" x14ac:dyDescent="0.25">
      <c r="A80" s="4" t="s">
        <v>26</v>
      </c>
      <c r="C80" s="1">
        <v>42682613</v>
      </c>
      <c r="E80" s="1">
        <v>293927574226</v>
      </c>
      <c r="G80" s="1">
        <v>280915024896</v>
      </c>
      <c r="I80" s="1">
        <f t="shared" si="2"/>
        <v>13012549330</v>
      </c>
      <c r="K80" s="1">
        <v>42682613</v>
      </c>
      <c r="M80" s="1">
        <v>293927574226</v>
      </c>
      <c r="O80" s="1">
        <v>384562301794</v>
      </c>
      <c r="Q80" s="1">
        <f t="shared" si="3"/>
        <v>-90634727568</v>
      </c>
    </row>
    <row r="81" spans="1:17" ht="21" x14ac:dyDescent="0.25">
      <c r="A81" s="4" t="s">
        <v>60</v>
      </c>
      <c r="C81" s="1">
        <v>12269</v>
      </c>
      <c r="E81" s="1">
        <v>312476435809</v>
      </c>
      <c r="G81" s="1">
        <v>277078665320</v>
      </c>
      <c r="I81" s="1">
        <f t="shared" si="2"/>
        <v>35397770489</v>
      </c>
      <c r="K81" s="1">
        <v>12269</v>
      </c>
      <c r="M81" s="1">
        <v>312476435809</v>
      </c>
      <c r="O81" s="1">
        <v>289979219896</v>
      </c>
      <c r="Q81" s="1">
        <f t="shared" si="3"/>
        <v>22497215913</v>
      </c>
    </row>
    <row r="82" spans="1:17" ht="21" x14ac:dyDescent="0.25">
      <c r="A82" s="4" t="s">
        <v>77</v>
      </c>
      <c r="C82" s="1">
        <v>7404948</v>
      </c>
      <c r="E82" s="1">
        <v>61647268038</v>
      </c>
      <c r="G82" s="1">
        <v>62969855434</v>
      </c>
      <c r="I82" s="1">
        <f t="shared" si="2"/>
        <v>-1322587396</v>
      </c>
      <c r="K82" s="1">
        <v>7404948</v>
      </c>
      <c r="M82" s="1">
        <v>61647268038</v>
      </c>
      <c r="O82" s="1">
        <v>85539782551</v>
      </c>
      <c r="Q82" s="1">
        <f t="shared" si="3"/>
        <v>-23892514513</v>
      </c>
    </row>
    <row r="83" spans="1:17" ht="21" x14ac:dyDescent="0.25">
      <c r="A83" s="4" t="s">
        <v>17</v>
      </c>
      <c r="C83" s="1">
        <v>4744641</v>
      </c>
      <c r="E83" s="1">
        <v>9849062623</v>
      </c>
      <c r="G83" s="1">
        <v>10418726379</v>
      </c>
      <c r="I83" s="1">
        <f t="shared" si="2"/>
        <v>-569663756</v>
      </c>
      <c r="K83" s="1">
        <v>4744641</v>
      </c>
      <c r="M83" s="1">
        <v>9849062623</v>
      </c>
      <c r="O83" s="1">
        <v>11845239751</v>
      </c>
      <c r="Q83" s="1">
        <f t="shared" si="3"/>
        <v>-1996177128</v>
      </c>
    </row>
    <row r="84" spans="1:17" ht="21" x14ac:dyDescent="0.25">
      <c r="A84" s="4" t="s">
        <v>61</v>
      </c>
      <c r="C84" s="1">
        <v>705600</v>
      </c>
      <c r="E84" s="1">
        <v>1921899979</v>
      </c>
      <c r="G84" s="1">
        <v>1835081911</v>
      </c>
      <c r="I84" s="1">
        <f t="shared" si="2"/>
        <v>86818068</v>
      </c>
      <c r="K84" s="1">
        <v>705600</v>
      </c>
      <c r="M84" s="1">
        <v>1921899979</v>
      </c>
      <c r="O84" s="1">
        <v>2227163507</v>
      </c>
      <c r="Q84" s="1">
        <f t="shared" si="3"/>
        <v>-305263528</v>
      </c>
    </row>
    <row r="85" spans="1:17" ht="21" x14ac:dyDescent="0.25">
      <c r="A85" s="4" t="s">
        <v>63</v>
      </c>
      <c r="C85" s="1">
        <v>31026735</v>
      </c>
      <c r="E85" s="1">
        <v>26476732571</v>
      </c>
      <c r="G85" s="1">
        <v>25984142197</v>
      </c>
      <c r="I85" s="1">
        <f t="shared" si="2"/>
        <v>492590374</v>
      </c>
      <c r="K85" s="1">
        <v>31026735</v>
      </c>
      <c r="M85" s="1">
        <v>26476732571</v>
      </c>
      <c r="O85" s="1">
        <v>34635260630</v>
      </c>
      <c r="Q85" s="1">
        <f t="shared" si="3"/>
        <v>-8158528059</v>
      </c>
    </row>
    <row r="86" spans="1:17" s="5" customFormat="1" ht="27" thickBot="1" x14ac:dyDescent="0.3">
      <c r="A86" s="5" t="s">
        <v>93</v>
      </c>
      <c r="C86" s="5" t="s">
        <v>93</v>
      </c>
      <c r="E86" s="6">
        <f>SUM(E8:E85)</f>
        <v>8901128185219</v>
      </c>
      <c r="G86" s="6">
        <f>SUM(G8:G85)</f>
        <v>9980162287154</v>
      </c>
      <c r="I86" s="6">
        <f>SUM(I8:I85)</f>
        <v>-1079034101935</v>
      </c>
      <c r="K86" s="5" t="s">
        <v>93</v>
      </c>
      <c r="M86" s="6">
        <f>SUM(M8:M85)</f>
        <v>8901128185219</v>
      </c>
      <c r="O86" s="6">
        <f>SUM(O8:O85)</f>
        <v>12156915034884</v>
      </c>
      <c r="Q86" s="6">
        <f>SUM(Q8:Q85)</f>
        <v>-3255786849665</v>
      </c>
    </row>
    <row r="87" spans="1:17" ht="19.5" thickTop="1" x14ac:dyDescent="0.25"/>
  </sheetData>
  <mergeCells count="15">
    <mergeCell ref="A2:Q2"/>
    <mergeCell ref="A3:Q3"/>
    <mergeCell ref="A4:Q4"/>
    <mergeCell ref="A5:Q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Y25"/>
  <sheetViews>
    <sheetView rightToLeft="1" workbookViewId="0">
      <selection activeCell="B10" sqref="B10"/>
    </sheetView>
  </sheetViews>
  <sheetFormatPr defaultRowHeight="18.75" x14ac:dyDescent="0.25"/>
  <cols>
    <col min="1" max="1" width="27.5703125" style="1" bestFit="1" customWidth="1"/>
    <col min="2" max="2" width="1" style="1" customWidth="1"/>
    <col min="3" max="3" width="12.85546875" style="1" bestFit="1" customWidth="1"/>
    <col min="4" max="4" width="1" style="1" customWidth="1"/>
    <col min="5" max="5" width="13.8554687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14.42578125" style="1" bestFit="1" customWidth="1"/>
    <col min="10" max="10" width="1" style="1" customWidth="1"/>
    <col min="11" max="11" width="29.5703125" style="1" bestFit="1" customWidth="1"/>
    <col min="12" max="12" width="1" style="1" customWidth="1"/>
    <col min="13" max="13" width="19" style="1" customWidth="1"/>
    <col min="14" max="14" width="1" style="1" customWidth="1"/>
    <col min="15" max="15" width="9.140625" style="1" customWidth="1"/>
    <col min="16" max="16384" width="9.140625" style="1"/>
  </cols>
  <sheetData>
    <row r="2" spans="1:25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</row>
    <row r="3" spans="1:25" ht="26.25" x14ac:dyDescent="0.25">
      <c r="A3" s="2" t="s">
        <v>1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</row>
    <row r="4" spans="1:25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</row>
    <row r="5" spans="1:25" ht="26.25" customHeight="1" x14ac:dyDescent="0.25">
      <c r="A5" s="10" t="s">
        <v>144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ht="26.25" customHeight="1" x14ac:dyDescent="0.25">
      <c r="A6" s="10" t="s">
        <v>145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26.25" x14ac:dyDescent="0.25">
      <c r="A7" s="3" t="s">
        <v>3</v>
      </c>
      <c r="C7" s="3" t="s">
        <v>6</v>
      </c>
      <c r="D7" s="3" t="s">
        <v>6</v>
      </c>
      <c r="E7" s="3" t="s">
        <v>6</v>
      </c>
      <c r="F7" s="3" t="s">
        <v>6</v>
      </c>
      <c r="G7" s="3" t="s">
        <v>6</v>
      </c>
      <c r="H7" s="3" t="s">
        <v>6</v>
      </c>
      <c r="I7" s="3" t="s">
        <v>6</v>
      </c>
      <c r="J7" s="3" t="s">
        <v>6</v>
      </c>
      <c r="K7" s="3" t="s">
        <v>6</v>
      </c>
      <c r="L7" s="3" t="s">
        <v>6</v>
      </c>
      <c r="M7" s="3" t="s">
        <v>6</v>
      </c>
    </row>
    <row r="8" spans="1:25" ht="26.25" x14ac:dyDescent="0.25">
      <c r="A8" s="3" t="s">
        <v>3</v>
      </c>
      <c r="C8" s="3" t="s">
        <v>7</v>
      </c>
      <c r="E8" s="3" t="s">
        <v>94</v>
      </c>
      <c r="G8" s="3" t="s">
        <v>95</v>
      </c>
      <c r="I8" s="3" t="s">
        <v>96</v>
      </c>
      <c r="K8" s="3" t="s">
        <v>97</v>
      </c>
      <c r="M8" s="3" t="s">
        <v>98</v>
      </c>
    </row>
    <row r="9" spans="1:25" ht="21" x14ac:dyDescent="0.25">
      <c r="A9" s="4" t="s">
        <v>54</v>
      </c>
      <c r="C9" s="1">
        <v>5473421</v>
      </c>
      <c r="E9" s="1">
        <v>15940</v>
      </c>
      <c r="G9" s="1">
        <v>14442</v>
      </c>
      <c r="I9" s="7">
        <f>(G9-E9)/E9</f>
        <v>-9.3977415307402765E-2</v>
      </c>
      <c r="K9" s="1">
        <v>79047146082</v>
      </c>
      <c r="M9" s="1" t="s">
        <v>138</v>
      </c>
    </row>
    <row r="10" spans="1:25" ht="21" x14ac:dyDescent="0.25">
      <c r="A10" s="4" t="s">
        <v>55</v>
      </c>
      <c r="C10" s="1">
        <v>36626348</v>
      </c>
      <c r="E10" s="1">
        <v>13580</v>
      </c>
      <c r="G10" s="1">
        <v>11271</v>
      </c>
      <c r="I10" s="7">
        <f t="shared" ref="I10:I25" si="0">(G10-E10)/E10</f>
        <v>-0.17002945508100148</v>
      </c>
      <c r="K10" s="1">
        <v>412815568308</v>
      </c>
      <c r="M10" s="1" t="s">
        <v>138</v>
      </c>
    </row>
    <row r="11" spans="1:25" ht="21" x14ac:dyDescent="0.25">
      <c r="A11" s="4" t="s">
        <v>89</v>
      </c>
      <c r="C11" s="1">
        <v>10980156</v>
      </c>
      <c r="E11" s="1">
        <v>5750</v>
      </c>
      <c r="G11" s="1">
        <v>4313</v>
      </c>
      <c r="I11" s="7">
        <f t="shared" si="0"/>
        <v>-0.24991304347826088</v>
      </c>
      <c r="K11" s="1">
        <v>47357412828</v>
      </c>
      <c r="M11" s="1" t="s">
        <v>138</v>
      </c>
    </row>
    <row r="12" spans="1:25" ht="21" x14ac:dyDescent="0.25">
      <c r="A12" s="4" t="s">
        <v>34</v>
      </c>
      <c r="C12" s="1">
        <v>3366086</v>
      </c>
      <c r="E12" s="1">
        <v>60730</v>
      </c>
      <c r="G12" s="1">
        <v>45548</v>
      </c>
      <c r="I12" s="7">
        <f t="shared" si="0"/>
        <v>-0.2499917668368187</v>
      </c>
      <c r="K12" s="1">
        <v>153318485128</v>
      </c>
      <c r="M12" s="1" t="s">
        <v>138</v>
      </c>
    </row>
    <row r="13" spans="1:25" ht="21" x14ac:dyDescent="0.25">
      <c r="A13" s="4" t="s">
        <v>69</v>
      </c>
      <c r="C13" s="1">
        <v>217605410</v>
      </c>
      <c r="E13" s="1">
        <v>2610</v>
      </c>
      <c r="G13" s="1">
        <v>1305</v>
      </c>
      <c r="I13" s="7">
        <f t="shared" si="0"/>
        <v>-0.5</v>
      </c>
      <c r="K13" s="1">
        <v>283975060050</v>
      </c>
      <c r="M13" s="1" t="s">
        <v>138</v>
      </c>
    </row>
    <row r="14" spans="1:25" ht="21" x14ac:dyDescent="0.25">
      <c r="A14" s="4" t="s">
        <v>66</v>
      </c>
      <c r="C14" s="1">
        <v>45407658</v>
      </c>
      <c r="E14" s="1">
        <v>2000</v>
      </c>
      <c r="G14" s="1">
        <v>1000</v>
      </c>
      <c r="I14" s="7">
        <f t="shared" si="0"/>
        <v>-0.5</v>
      </c>
      <c r="K14" s="1">
        <v>45407658000</v>
      </c>
      <c r="M14" s="1" t="s">
        <v>138</v>
      </c>
    </row>
    <row r="15" spans="1:25" ht="21" x14ac:dyDescent="0.25">
      <c r="A15" s="4" t="s">
        <v>75</v>
      </c>
      <c r="C15" s="1">
        <v>15170436</v>
      </c>
      <c r="E15" s="1">
        <v>27010</v>
      </c>
      <c r="G15" s="1">
        <v>21878</v>
      </c>
      <c r="I15" s="7">
        <f t="shared" si="0"/>
        <v>-0.19000370233246947</v>
      </c>
      <c r="K15" s="1">
        <v>331898798808</v>
      </c>
      <c r="M15" s="1" t="s">
        <v>138</v>
      </c>
    </row>
    <row r="16" spans="1:25" ht="21" x14ac:dyDescent="0.25">
      <c r="A16" s="4" t="s">
        <v>31</v>
      </c>
      <c r="C16" s="1">
        <v>38023622</v>
      </c>
      <c r="E16" s="1">
        <v>13032</v>
      </c>
      <c r="G16" s="1">
        <v>9774</v>
      </c>
      <c r="I16" s="7">
        <f t="shared" si="0"/>
        <v>-0.25</v>
      </c>
      <c r="K16" s="1">
        <v>371642881428</v>
      </c>
      <c r="M16" s="1" t="s">
        <v>138</v>
      </c>
    </row>
    <row r="17" spans="1:13" ht="21" x14ac:dyDescent="0.25">
      <c r="A17" s="4" t="s">
        <v>62</v>
      </c>
      <c r="C17" s="1">
        <v>85199111</v>
      </c>
      <c r="E17" s="1">
        <v>10500</v>
      </c>
      <c r="G17" s="1">
        <v>7350</v>
      </c>
      <c r="I17" s="7">
        <f t="shared" si="0"/>
        <v>-0.3</v>
      </c>
      <c r="K17" s="1">
        <v>626213465850</v>
      </c>
      <c r="M17" s="1" t="s">
        <v>138</v>
      </c>
    </row>
    <row r="18" spans="1:13" ht="21" x14ac:dyDescent="0.25">
      <c r="A18" s="4" t="s">
        <v>48</v>
      </c>
      <c r="C18" s="1">
        <v>9183517</v>
      </c>
      <c r="E18" s="1">
        <v>18970</v>
      </c>
      <c r="G18" s="1">
        <v>14797</v>
      </c>
      <c r="I18" s="7">
        <f t="shared" si="0"/>
        <v>-0.21997891407485504</v>
      </c>
      <c r="K18" s="1">
        <v>135888501049</v>
      </c>
      <c r="M18" s="1" t="s">
        <v>138</v>
      </c>
    </row>
    <row r="19" spans="1:13" ht="21" x14ac:dyDescent="0.25">
      <c r="A19" s="4" t="s">
        <v>78</v>
      </c>
      <c r="C19" s="1">
        <v>5726052</v>
      </c>
      <c r="E19" s="1">
        <v>14860</v>
      </c>
      <c r="G19" s="1">
        <v>7430</v>
      </c>
      <c r="I19" s="7">
        <f t="shared" si="0"/>
        <v>-0.5</v>
      </c>
      <c r="K19" s="1">
        <v>42544566360</v>
      </c>
      <c r="M19" s="1" t="s">
        <v>138</v>
      </c>
    </row>
    <row r="20" spans="1:13" ht="21" x14ac:dyDescent="0.25">
      <c r="A20" s="4" t="s">
        <v>32</v>
      </c>
      <c r="C20" s="1">
        <v>2687392</v>
      </c>
      <c r="E20" s="1">
        <v>43800</v>
      </c>
      <c r="G20" s="1">
        <v>30660</v>
      </c>
      <c r="I20" s="7">
        <f t="shared" si="0"/>
        <v>-0.3</v>
      </c>
      <c r="K20" s="1">
        <v>82395438720</v>
      </c>
      <c r="M20" s="1" t="s">
        <v>138</v>
      </c>
    </row>
    <row r="21" spans="1:13" ht="21" x14ac:dyDescent="0.25">
      <c r="A21" s="4" t="s">
        <v>64</v>
      </c>
      <c r="C21" s="1">
        <v>3324243</v>
      </c>
      <c r="E21" s="1">
        <v>12780</v>
      </c>
      <c r="G21" s="1">
        <v>6390</v>
      </c>
      <c r="I21" s="7">
        <f t="shared" si="0"/>
        <v>-0.5</v>
      </c>
      <c r="K21" s="1">
        <v>21241912770</v>
      </c>
      <c r="M21" s="1" t="s">
        <v>138</v>
      </c>
    </row>
    <row r="22" spans="1:13" ht="21" x14ac:dyDescent="0.25">
      <c r="A22" s="4" t="s">
        <v>30</v>
      </c>
      <c r="C22" s="1">
        <v>36489332</v>
      </c>
      <c r="E22" s="1">
        <v>2740</v>
      </c>
      <c r="G22" s="1">
        <v>2055</v>
      </c>
      <c r="I22" s="7">
        <f t="shared" si="0"/>
        <v>-0.25</v>
      </c>
      <c r="K22" s="1">
        <v>74985577260</v>
      </c>
      <c r="M22" s="1" t="s">
        <v>138</v>
      </c>
    </row>
    <row r="23" spans="1:13" ht="21" x14ac:dyDescent="0.25">
      <c r="A23" s="4" t="s">
        <v>35</v>
      </c>
      <c r="C23" s="1">
        <v>5798944</v>
      </c>
      <c r="E23" s="1">
        <v>45600</v>
      </c>
      <c r="G23" s="1">
        <v>31920</v>
      </c>
      <c r="I23" s="7">
        <f t="shared" si="0"/>
        <v>-0.3</v>
      </c>
      <c r="K23" s="1">
        <v>185102292480</v>
      </c>
      <c r="M23" s="1" t="s">
        <v>138</v>
      </c>
    </row>
    <row r="24" spans="1:13" ht="21" x14ac:dyDescent="0.25">
      <c r="A24" s="4" t="s">
        <v>33</v>
      </c>
      <c r="C24" s="1">
        <v>256243</v>
      </c>
      <c r="E24" s="1">
        <v>161720</v>
      </c>
      <c r="G24" s="1">
        <v>113204</v>
      </c>
      <c r="I24" s="7">
        <f t="shared" si="0"/>
        <v>-0.3</v>
      </c>
      <c r="K24" s="1">
        <v>29007732572</v>
      </c>
      <c r="M24" s="1" t="s">
        <v>138</v>
      </c>
    </row>
    <row r="25" spans="1:13" ht="21" x14ac:dyDescent="0.25">
      <c r="A25" s="4" t="s">
        <v>29</v>
      </c>
      <c r="C25" s="1">
        <v>1384914</v>
      </c>
      <c r="E25" s="1">
        <v>24514</v>
      </c>
      <c r="G25" s="1">
        <v>17160</v>
      </c>
      <c r="I25" s="7">
        <f t="shared" si="0"/>
        <v>-0.29999184139675289</v>
      </c>
      <c r="K25" s="1">
        <v>23765124240</v>
      </c>
      <c r="M25" s="1" t="s">
        <v>138</v>
      </c>
    </row>
  </sheetData>
  <mergeCells count="13">
    <mergeCell ref="K8"/>
    <mergeCell ref="M8"/>
    <mergeCell ref="C7:M7"/>
    <mergeCell ref="A2:M2"/>
    <mergeCell ref="A3:M3"/>
    <mergeCell ref="A4:M4"/>
    <mergeCell ref="A5:Y5"/>
    <mergeCell ref="A6:Y6"/>
    <mergeCell ref="A7:A8"/>
    <mergeCell ref="C8"/>
    <mergeCell ref="E8"/>
    <mergeCell ref="G8"/>
    <mergeCell ref="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6"/>
  <sheetViews>
    <sheetView rightToLeft="1" workbookViewId="0">
      <selection activeCell="I15" sqref="I15:I18"/>
    </sheetView>
  </sheetViews>
  <sheetFormatPr defaultRowHeight="18.75" x14ac:dyDescent="0.25"/>
  <cols>
    <col min="1" max="1" width="21" style="1" bestFit="1" customWidth="1"/>
    <col min="2" max="2" width="1" style="1" customWidth="1"/>
    <col min="3" max="3" width="22.8554687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</row>
    <row r="3" spans="1:11" ht="26.25" x14ac:dyDescent="0.25">
      <c r="A3" s="2" t="s">
        <v>1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</row>
    <row r="4" spans="1:11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</row>
    <row r="5" spans="1:11" ht="28.5" x14ac:dyDescent="0.25">
      <c r="A5" s="10" t="s">
        <v>146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27" thickBot="1" x14ac:dyDescent="0.3">
      <c r="A6" s="3" t="s">
        <v>100</v>
      </c>
      <c r="C6" s="3" t="s">
        <v>117</v>
      </c>
      <c r="E6" s="3" t="s">
        <v>5</v>
      </c>
      <c r="F6" s="3" t="s">
        <v>5</v>
      </c>
      <c r="G6" s="3" t="s">
        <v>5</v>
      </c>
      <c r="I6" s="3" t="s">
        <v>6</v>
      </c>
      <c r="J6" s="3" t="s">
        <v>6</v>
      </c>
      <c r="K6" s="3" t="s">
        <v>6</v>
      </c>
    </row>
    <row r="7" spans="1:11" ht="27" thickBot="1" x14ac:dyDescent="0.3">
      <c r="A7" s="3" t="s">
        <v>100</v>
      </c>
      <c r="C7" s="3" t="s">
        <v>101</v>
      </c>
      <c r="E7" s="3" t="s">
        <v>102</v>
      </c>
      <c r="G7" s="3" t="s">
        <v>103</v>
      </c>
      <c r="I7" s="3" t="s">
        <v>101</v>
      </c>
      <c r="K7" s="3" t="s">
        <v>99</v>
      </c>
    </row>
    <row r="8" spans="1:11" ht="21" x14ac:dyDescent="0.25">
      <c r="A8" s="4" t="s">
        <v>104</v>
      </c>
      <c r="C8" s="1">
        <v>7200386</v>
      </c>
      <c r="E8" s="1">
        <v>143864411464</v>
      </c>
      <c r="G8" s="1">
        <v>142676347467</v>
      </c>
      <c r="I8" s="1">
        <f>C8+E8-G8</f>
        <v>1195264383</v>
      </c>
      <c r="K8" s="7">
        <v>1.3176729309263076E-4</v>
      </c>
    </row>
    <row r="9" spans="1:11" ht="21" x14ac:dyDescent="0.25">
      <c r="A9" s="4" t="s">
        <v>105</v>
      </c>
      <c r="C9" s="1">
        <v>14442811838</v>
      </c>
      <c r="E9" s="1">
        <v>145513052515</v>
      </c>
      <c r="G9" s="1">
        <v>135707348552</v>
      </c>
      <c r="I9" s="1">
        <f t="shared" ref="I9:I11" si="0">C9+E9-G9</f>
        <v>24248515801</v>
      </c>
      <c r="K9" s="7">
        <v>2.6731837190631445E-3</v>
      </c>
    </row>
    <row r="10" spans="1:11" ht="21" x14ac:dyDescent="0.25">
      <c r="A10" s="4" t="s">
        <v>106</v>
      </c>
      <c r="C10" s="1">
        <v>4888533</v>
      </c>
      <c r="E10" s="1">
        <v>20680</v>
      </c>
      <c r="G10" s="1">
        <v>0</v>
      </c>
      <c r="I10" s="1">
        <f t="shared" si="0"/>
        <v>4909213</v>
      </c>
      <c r="K10" s="7">
        <v>5.4119717564206296E-7</v>
      </c>
    </row>
    <row r="11" spans="1:11" ht="21.75" thickBot="1" x14ac:dyDescent="0.3">
      <c r="A11" s="4" t="s">
        <v>104</v>
      </c>
      <c r="C11" s="1">
        <v>140000000000</v>
      </c>
      <c r="E11" s="1">
        <v>0</v>
      </c>
      <c r="G11" s="1">
        <v>140000000000</v>
      </c>
      <c r="I11" s="1">
        <f t="shared" si="0"/>
        <v>0</v>
      </c>
      <c r="K11" s="7">
        <v>0</v>
      </c>
    </row>
    <row r="12" spans="1:11" s="5" customFormat="1" ht="27" thickBot="1" x14ac:dyDescent="0.3">
      <c r="A12" s="5" t="s">
        <v>93</v>
      </c>
      <c r="C12" s="6">
        <f>SUM(C8:C11)</f>
        <v>154454900757</v>
      </c>
      <c r="E12" s="6">
        <f>SUM(E8:E11)</f>
        <v>289377484659</v>
      </c>
      <c r="G12" s="6">
        <f>SUM(G8:G11)</f>
        <v>418383696019</v>
      </c>
      <c r="I12" s="6">
        <f>SUM(I8:I11)</f>
        <v>25448689397</v>
      </c>
      <c r="K12" s="8">
        <f>SUM(K8:K11)</f>
        <v>2.8054922093314174E-3</v>
      </c>
    </row>
    <row r="13" spans="1:11" ht="19.5" thickTop="1" x14ac:dyDescent="0.25"/>
    <row r="14" spans="1:11" x14ac:dyDescent="0.25">
      <c r="K14" s="7"/>
    </row>
    <row r="16" spans="1:11" x14ac:dyDescent="0.25">
      <c r="I16" s="7"/>
    </row>
  </sheetData>
  <mergeCells count="13">
    <mergeCell ref="I7"/>
    <mergeCell ref="K7"/>
    <mergeCell ref="I6:K6"/>
    <mergeCell ref="A2:K2"/>
    <mergeCell ref="A3:K3"/>
    <mergeCell ref="A4:K4"/>
    <mergeCell ref="A5:K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workbookViewId="0">
      <selection activeCell="C26" sqref="C26"/>
    </sheetView>
  </sheetViews>
  <sheetFormatPr defaultRowHeight="18.75" x14ac:dyDescent="0.25"/>
  <cols>
    <col min="1" max="1" width="24" style="1" bestFit="1" customWidth="1"/>
    <col min="2" max="2" width="1" style="1" customWidth="1"/>
    <col min="3" max="3" width="23.140625" style="1" bestFit="1" customWidth="1"/>
    <col min="4" max="4" width="1" style="1" customWidth="1"/>
    <col min="5" max="5" width="23" style="1" customWidth="1"/>
    <col min="6" max="6" width="1" style="1" customWidth="1"/>
    <col min="7" max="7" width="34.28515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</row>
    <row r="3" spans="1:9" ht="26.25" x14ac:dyDescent="0.25">
      <c r="A3" s="2" t="s">
        <v>107</v>
      </c>
      <c r="B3" s="2" t="s">
        <v>107</v>
      </c>
      <c r="C3" s="2" t="s">
        <v>107</v>
      </c>
      <c r="D3" s="2" t="s">
        <v>107</v>
      </c>
      <c r="E3" s="2" t="s">
        <v>107</v>
      </c>
      <c r="F3" s="2" t="s">
        <v>107</v>
      </c>
      <c r="G3" s="2" t="s">
        <v>107</v>
      </c>
    </row>
    <row r="4" spans="1:9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</row>
    <row r="5" spans="1:9" ht="28.5" x14ac:dyDescent="0.25">
      <c r="A5" s="10" t="s">
        <v>147</v>
      </c>
      <c r="B5" s="10"/>
      <c r="C5" s="10"/>
      <c r="D5" s="10"/>
      <c r="E5" s="10"/>
      <c r="F5" s="10"/>
      <c r="G5" s="10"/>
      <c r="H5" s="11"/>
      <c r="I5" s="11"/>
    </row>
    <row r="6" spans="1:9" ht="27" thickBot="1" x14ac:dyDescent="0.3">
      <c r="A6" s="3" t="s">
        <v>111</v>
      </c>
      <c r="C6" s="3" t="s">
        <v>101</v>
      </c>
      <c r="E6" s="3" t="s">
        <v>129</v>
      </c>
      <c r="G6" s="3" t="s">
        <v>13</v>
      </c>
    </row>
    <row r="7" spans="1:9" ht="21" x14ac:dyDescent="0.25">
      <c r="A7" s="4" t="s">
        <v>136</v>
      </c>
      <c r="C7" s="1">
        <f>'سرمایه‌گذاری در سهام'!I90</f>
        <v>-1072368242233</v>
      </c>
      <c r="E7" s="7">
        <f>C7/$C$10</f>
        <v>1.0039781056790771</v>
      </c>
      <c r="G7" s="7">
        <v>-0.1182190839844886</v>
      </c>
    </row>
    <row r="8" spans="1:9" ht="21" x14ac:dyDescent="0.25">
      <c r="A8" s="4" t="s">
        <v>137</v>
      </c>
      <c r="C8" s="1">
        <f>'درآمد سپرده بانکی'!C12</f>
        <v>4123836171</v>
      </c>
      <c r="E8" s="7">
        <f t="shared" ref="E8:E9" si="0">C8/$C$10</f>
        <v>-3.8608390886979132E-3</v>
      </c>
      <c r="G8" s="7">
        <v>4.5461634859921121E-4</v>
      </c>
    </row>
    <row r="9" spans="1:9" ht="21" x14ac:dyDescent="0.25">
      <c r="A9" s="4" t="s">
        <v>141</v>
      </c>
      <c r="C9" s="1">
        <f>'سایر درآمدها'!C10</f>
        <v>125254691</v>
      </c>
      <c r="E9" s="7">
        <f t="shared" si="0"/>
        <v>-1.1726659037919834E-4</v>
      </c>
      <c r="G9" s="7">
        <v>1.3808218344797696E-5</v>
      </c>
    </row>
    <row r="10" spans="1:9" s="5" customFormat="1" ht="26.25" x14ac:dyDescent="0.25">
      <c r="A10" s="5" t="s">
        <v>93</v>
      </c>
      <c r="C10" s="6">
        <f>SUM(C7:C9)</f>
        <v>-1068119151371</v>
      </c>
      <c r="E10" s="8">
        <f>SUM(E7:E9)</f>
        <v>1</v>
      </c>
      <c r="G10" s="8">
        <f>SUM(G7:G9)</f>
        <v>-0.11775065941754459</v>
      </c>
    </row>
    <row r="11" spans="1:9" ht="19.5" thickTop="1" x14ac:dyDescent="0.25"/>
    <row r="13" spans="1:9" x14ac:dyDescent="0.25">
      <c r="E13" s="7"/>
    </row>
  </sheetData>
  <mergeCells count="8">
    <mergeCell ref="A6"/>
    <mergeCell ref="C6"/>
    <mergeCell ref="E6"/>
    <mergeCell ref="G6"/>
    <mergeCell ref="A2:G2"/>
    <mergeCell ref="A3:G3"/>
    <mergeCell ref="A4:G4"/>
    <mergeCell ref="A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0"/>
  <sheetViews>
    <sheetView rightToLeft="1" topLeftCell="A79" workbookViewId="0">
      <selection activeCell="E93" sqref="E93"/>
    </sheetView>
  </sheetViews>
  <sheetFormatPr defaultRowHeight="18.75" x14ac:dyDescent="0.25"/>
  <cols>
    <col min="1" max="1" width="30.7109375" style="1" bestFit="1" customWidth="1"/>
    <col min="2" max="2" width="1" style="1" customWidth="1"/>
    <col min="3" max="3" width="23" style="1" bestFit="1" customWidth="1"/>
    <col min="4" max="4" width="1" style="1" customWidth="1"/>
    <col min="5" max="5" width="23" style="1" customWidth="1"/>
    <col min="6" max="6" width="1" style="1" customWidth="1"/>
    <col min="7" max="7" width="22" style="1" customWidth="1"/>
    <col min="8" max="8" width="1" style="1" customWidth="1"/>
    <col min="9" max="9" width="26" style="1" bestFit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7.140625" style="1" bestFit="1" customWidth="1"/>
    <col min="16" max="16" width="1" style="1" customWidth="1"/>
    <col min="17" max="17" width="22" style="1" customWidth="1"/>
    <col min="18" max="18" width="1" style="1" customWidth="1"/>
    <col min="19" max="19" width="26.85546875" style="1" bestFit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</row>
    <row r="3" spans="1:21" ht="26.25" x14ac:dyDescent="0.25">
      <c r="A3" s="2" t="s">
        <v>107</v>
      </c>
      <c r="B3" s="2" t="s">
        <v>107</v>
      </c>
      <c r="C3" s="2" t="s">
        <v>107</v>
      </c>
      <c r="D3" s="2" t="s">
        <v>107</v>
      </c>
      <c r="E3" s="2" t="s">
        <v>107</v>
      </c>
      <c r="F3" s="2" t="s">
        <v>107</v>
      </c>
      <c r="G3" s="2" t="s">
        <v>107</v>
      </c>
      <c r="H3" s="2" t="s">
        <v>107</v>
      </c>
      <c r="I3" s="2" t="s">
        <v>107</v>
      </c>
      <c r="J3" s="2" t="s">
        <v>107</v>
      </c>
      <c r="K3" s="2" t="s">
        <v>107</v>
      </c>
      <c r="L3" s="2" t="s">
        <v>107</v>
      </c>
      <c r="M3" s="2" t="s">
        <v>107</v>
      </c>
      <c r="N3" s="2" t="s">
        <v>107</v>
      </c>
      <c r="O3" s="2" t="s">
        <v>107</v>
      </c>
      <c r="P3" s="2" t="s">
        <v>107</v>
      </c>
      <c r="Q3" s="2" t="s">
        <v>107</v>
      </c>
      <c r="R3" s="2" t="s">
        <v>107</v>
      </c>
      <c r="S3" s="2" t="s">
        <v>107</v>
      </c>
      <c r="T3" s="2" t="s">
        <v>107</v>
      </c>
      <c r="U3" s="2" t="s">
        <v>107</v>
      </c>
    </row>
    <row r="4" spans="1:21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  <c r="R4" s="2" t="s">
        <v>2</v>
      </c>
      <c r="S4" s="2" t="s">
        <v>2</v>
      </c>
      <c r="T4" s="2" t="s">
        <v>2</v>
      </c>
      <c r="U4" s="2" t="s">
        <v>2</v>
      </c>
    </row>
    <row r="5" spans="1:21" s="12" customFormat="1" ht="28.5" x14ac:dyDescent="0.55000000000000004">
      <c r="A5" s="10" t="s">
        <v>148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26.25" x14ac:dyDescent="0.25">
      <c r="A6" s="3" t="s">
        <v>3</v>
      </c>
      <c r="C6" s="3" t="s">
        <v>139</v>
      </c>
      <c r="D6" s="3" t="s">
        <v>109</v>
      </c>
      <c r="E6" s="3" t="s">
        <v>109</v>
      </c>
      <c r="F6" s="3" t="s">
        <v>109</v>
      </c>
      <c r="G6" s="3" t="s">
        <v>109</v>
      </c>
      <c r="H6" s="3" t="s">
        <v>109</v>
      </c>
      <c r="I6" s="3" t="s">
        <v>109</v>
      </c>
      <c r="J6" s="3" t="s">
        <v>109</v>
      </c>
      <c r="K6" s="3" t="s">
        <v>109</v>
      </c>
      <c r="M6" s="3" t="s">
        <v>140</v>
      </c>
      <c r="N6" s="3" t="s">
        <v>110</v>
      </c>
      <c r="O6" s="3" t="s">
        <v>110</v>
      </c>
      <c r="P6" s="3" t="s">
        <v>110</v>
      </c>
      <c r="Q6" s="3" t="s">
        <v>110</v>
      </c>
      <c r="R6" s="3" t="s">
        <v>110</v>
      </c>
      <c r="S6" s="3" t="s">
        <v>110</v>
      </c>
      <c r="T6" s="3" t="s">
        <v>110</v>
      </c>
      <c r="U6" s="3" t="s">
        <v>110</v>
      </c>
    </row>
    <row r="7" spans="1:21" ht="26.25" x14ac:dyDescent="0.25">
      <c r="A7" s="3" t="s">
        <v>3</v>
      </c>
      <c r="C7" s="3" t="s">
        <v>126</v>
      </c>
      <c r="E7" s="3" t="s">
        <v>127</v>
      </c>
      <c r="G7" s="3" t="s">
        <v>128</v>
      </c>
      <c r="I7" s="3" t="s">
        <v>101</v>
      </c>
      <c r="K7" s="3" t="s">
        <v>129</v>
      </c>
      <c r="M7" s="3" t="s">
        <v>126</v>
      </c>
      <c r="O7" s="3" t="s">
        <v>127</v>
      </c>
      <c r="Q7" s="3" t="s">
        <v>128</v>
      </c>
      <c r="S7" s="3" t="s">
        <v>101</v>
      </c>
      <c r="U7" s="3" t="s">
        <v>129</v>
      </c>
    </row>
    <row r="8" spans="1:21" ht="21" x14ac:dyDescent="0.25">
      <c r="A8" s="4" t="s">
        <v>54</v>
      </c>
      <c r="C8" s="1">
        <v>0</v>
      </c>
      <c r="E8" s="1">
        <v>-11692191978</v>
      </c>
      <c r="G8" s="1">
        <v>-2312981347</v>
      </c>
      <c r="I8" s="1">
        <f>C8+E8+G8</f>
        <v>-14005173325</v>
      </c>
      <c r="K8" s="7">
        <f>I8/$I$90</f>
        <v>1.3060041106622972E-2</v>
      </c>
      <c r="M8" s="1">
        <v>0</v>
      </c>
      <c r="O8" s="1">
        <v>-52996785584</v>
      </c>
      <c r="Q8" s="1">
        <v>-2312981347</v>
      </c>
      <c r="S8" s="1">
        <f>M8+O8+Q8</f>
        <v>-55309766931</v>
      </c>
      <c r="U8" s="7">
        <f>S8/$S$90</f>
        <v>1.753869055620292E-2</v>
      </c>
    </row>
    <row r="9" spans="1:21" ht="21" x14ac:dyDescent="0.25">
      <c r="A9" s="4" t="s">
        <v>72</v>
      </c>
      <c r="C9" s="1">
        <v>0</v>
      </c>
      <c r="E9" s="1">
        <v>-3864634398</v>
      </c>
      <c r="G9" s="1">
        <v>-791126096</v>
      </c>
      <c r="I9" s="1">
        <f t="shared" ref="I9:I72" si="0">C9+E9+G9</f>
        <v>-4655760494</v>
      </c>
      <c r="K9" s="7">
        <f t="shared" ref="K9:K72" si="1">I9/$I$90</f>
        <v>4.3415687919900322E-3</v>
      </c>
      <c r="M9" s="1">
        <v>0</v>
      </c>
      <c r="O9" s="1">
        <v>-29005767008</v>
      </c>
      <c r="Q9" s="1">
        <v>-1013394568</v>
      </c>
      <c r="S9" s="1">
        <f t="shared" ref="S9:S72" si="2">M9+O9+Q9</f>
        <v>-30019161576</v>
      </c>
      <c r="U9" s="7">
        <f t="shared" ref="U9:U72" si="3">S9/$S$90</f>
        <v>9.5190563050995252E-3</v>
      </c>
    </row>
    <row r="10" spans="1:21" ht="21" x14ac:dyDescent="0.25">
      <c r="A10" s="4" t="s">
        <v>71</v>
      </c>
      <c r="C10" s="1">
        <v>0</v>
      </c>
      <c r="E10" s="1">
        <v>1319738218</v>
      </c>
      <c r="G10" s="1">
        <v>-256005650</v>
      </c>
      <c r="I10" s="1">
        <f t="shared" si="0"/>
        <v>1063732568</v>
      </c>
      <c r="K10" s="7">
        <f t="shared" si="1"/>
        <v>-9.9194709998589865E-4</v>
      </c>
      <c r="M10" s="1">
        <v>0</v>
      </c>
      <c r="O10" s="1">
        <v>-5720674772</v>
      </c>
      <c r="Q10" s="1">
        <v>-256005650</v>
      </c>
      <c r="S10" s="1">
        <f t="shared" si="2"/>
        <v>-5976680422</v>
      </c>
      <c r="U10" s="7">
        <f t="shared" si="3"/>
        <v>1.8952014136227183E-3</v>
      </c>
    </row>
    <row r="11" spans="1:21" ht="21" x14ac:dyDescent="0.25">
      <c r="A11" s="4" t="s">
        <v>73</v>
      </c>
      <c r="C11" s="1">
        <v>0</v>
      </c>
      <c r="E11" s="1">
        <v>412303426</v>
      </c>
      <c r="G11" s="1">
        <v>-854344438</v>
      </c>
      <c r="I11" s="1">
        <f t="shared" si="0"/>
        <v>-442041012</v>
      </c>
      <c r="K11" s="7">
        <f t="shared" si="1"/>
        <v>4.1221009219700024E-4</v>
      </c>
      <c r="M11" s="1">
        <v>0</v>
      </c>
      <c r="O11" s="1">
        <v>-20266282393</v>
      </c>
      <c r="Q11" s="1">
        <v>-854344438</v>
      </c>
      <c r="S11" s="1">
        <f t="shared" si="2"/>
        <v>-21120626831</v>
      </c>
      <c r="U11" s="7">
        <f t="shared" si="3"/>
        <v>6.6973368158296876E-3</v>
      </c>
    </row>
    <row r="12" spans="1:21" ht="21" x14ac:dyDescent="0.25">
      <c r="A12" s="4" t="s">
        <v>27</v>
      </c>
      <c r="C12" s="1">
        <v>0</v>
      </c>
      <c r="E12" s="1">
        <v>3421274279</v>
      </c>
      <c r="G12" s="1">
        <v>-3670406673</v>
      </c>
      <c r="I12" s="1">
        <f t="shared" si="0"/>
        <v>-249132394</v>
      </c>
      <c r="K12" s="7">
        <f t="shared" si="1"/>
        <v>2.3231981719379328E-4</v>
      </c>
      <c r="M12" s="1">
        <v>0</v>
      </c>
      <c r="O12" s="1">
        <v>-19584089561</v>
      </c>
      <c r="Q12" s="1">
        <v>-3670406673</v>
      </c>
      <c r="S12" s="1">
        <f t="shared" si="2"/>
        <v>-23254496234</v>
      </c>
      <c r="U12" s="7">
        <f t="shared" si="3"/>
        <v>7.3739853938874327E-3</v>
      </c>
    </row>
    <row r="13" spans="1:21" ht="21" x14ac:dyDescent="0.25">
      <c r="A13" s="4" t="s">
        <v>59</v>
      </c>
      <c r="C13" s="1">
        <v>0</v>
      </c>
      <c r="E13" s="1">
        <v>3323741309</v>
      </c>
      <c r="G13" s="1">
        <v>-403655436</v>
      </c>
      <c r="I13" s="1">
        <f t="shared" si="0"/>
        <v>2920085873</v>
      </c>
      <c r="K13" s="7">
        <f t="shared" si="1"/>
        <v>-2.7230253172356956E-3</v>
      </c>
      <c r="M13" s="1">
        <v>0</v>
      </c>
      <c r="O13" s="1">
        <v>-12615439356</v>
      </c>
      <c r="Q13" s="1">
        <v>-403655436</v>
      </c>
      <c r="S13" s="1">
        <f t="shared" si="2"/>
        <v>-13019094792</v>
      </c>
      <c r="U13" s="7">
        <f t="shared" si="3"/>
        <v>4.1283463581326769E-3</v>
      </c>
    </row>
    <row r="14" spans="1:21" ht="21" x14ac:dyDescent="0.25">
      <c r="A14" s="4" t="s">
        <v>25</v>
      </c>
      <c r="C14" s="1">
        <v>0</v>
      </c>
      <c r="E14" s="1">
        <v>1043185093</v>
      </c>
      <c r="G14" s="1">
        <v>-6690</v>
      </c>
      <c r="I14" s="1">
        <f t="shared" si="0"/>
        <v>1043178403</v>
      </c>
      <c r="K14" s="7">
        <f t="shared" si="1"/>
        <v>-9.7278002267931971E-4</v>
      </c>
      <c r="M14" s="1">
        <v>0</v>
      </c>
      <c r="O14" s="1">
        <v>-112118305025</v>
      </c>
      <c r="Q14" s="1">
        <v>-6690</v>
      </c>
      <c r="S14" s="1">
        <f t="shared" si="2"/>
        <v>-112118311715</v>
      </c>
      <c r="U14" s="7">
        <f t="shared" si="3"/>
        <v>3.5552642579499888E-2</v>
      </c>
    </row>
    <row r="15" spans="1:21" ht="21" x14ac:dyDescent="0.25">
      <c r="A15" s="4" t="s">
        <v>70</v>
      </c>
      <c r="C15" s="1">
        <v>0</v>
      </c>
      <c r="E15" s="1">
        <v>700542621</v>
      </c>
      <c r="G15" s="1">
        <v>-897012044</v>
      </c>
      <c r="I15" s="1">
        <f t="shared" si="0"/>
        <v>-196469423</v>
      </c>
      <c r="K15" s="7">
        <f t="shared" si="1"/>
        <v>1.8321078083298172E-4</v>
      </c>
      <c r="M15" s="1">
        <v>0</v>
      </c>
      <c r="O15" s="1">
        <v>-61707645</v>
      </c>
      <c r="Q15" s="1">
        <v>-897012044</v>
      </c>
      <c r="S15" s="1">
        <f t="shared" si="2"/>
        <v>-958719689</v>
      </c>
      <c r="U15" s="7">
        <f t="shared" si="3"/>
        <v>3.0400938005193089E-4</v>
      </c>
    </row>
    <row r="16" spans="1:21" ht="21" x14ac:dyDescent="0.25">
      <c r="A16" s="4" t="s">
        <v>24</v>
      </c>
      <c r="C16" s="1">
        <v>0</v>
      </c>
      <c r="E16" s="1">
        <v>209783452</v>
      </c>
      <c r="G16" s="1">
        <v>-339356333</v>
      </c>
      <c r="I16" s="1">
        <f t="shared" si="0"/>
        <v>-129572881</v>
      </c>
      <c r="K16" s="7">
        <f t="shared" si="1"/>
        <v>1.2082871899506225E-4</v>
      </c>
      <c r="M16" s="1">
        <v>0</v>
      </c>
      <c r="O16" s="1">
        <v>-5523988001</v>
      </c>
      <c r="Q16" s="1">
        <v>-339356333</v>
      </c>
      <c r="S16" s="1">
        <f t="shared" si="2"/>
        <v>-5863344334</v>
      </c>
      <c r="U16" s="7">
        <f t="shared" si="3"/>
        <v>1.8592626149877077E-3</v>
      </c>
    </row>
    <row r="17" spans="1:21" ht="21" x14ac:dyDescent="0.25">
      <c r="A17" s="4" t="s">
        <v>22</v>
      </c>
      <c r="C17" s="1">
        <v>0</v>
      </c>
      <c r="E17" s="1">
        <v>2639269558</v>
      </c>
      <c r="G17" s="1">
        <v>-242907680</v>
      </c>
      <c r="I17" s="1">
        <f t="shared" si="0"/>
        <v>2396361878</v>
      </c>
      <c r="K17" s="7">
        <f t="shared" si="1"/>
        <v>-2.234644577883096E-3</v>
      </c>
      <c r="M17" s="1">
        <v>0</v>
      </c>
      <c r="O17" s="1">
        <v>-29704337239</v>
      </c>
      <c r="Q17" s="1">
        <v>-242907680</v>
      </c>
      <c r="S17" s="1">
        <f t="shared" si="2"/>
        <v>-29947244919</v>
      </c>
      <c r="U17" s="7">
        <f t="shared" si="3"/>
        <v>9.4962515806729497E-3</v>
      </c>
    </row>
    <row r="18" spans="1:21" ht="21" x14ac:dyDescent="0.25">
      <c r="A18" s="4" t="s">
        <v>52</v>
      </c>
      <c r="C18" s="1">
        <v>0</v>
      </c>
      <c r="E18" s="1">
        <v>2454425011</v>
      </c>
      <c r="G18" s="1">
        <v>-1021045822</v>
      </c>
      <c r="I18" s="1">
        <f t="shared" si="0"/>
        <v>1433379189</v>
      </c>
      <c r="K18" s="7">
        <f t="shared" si="1"/>
        <v>-1.3366483009747327E-3</v>
      </c>
      <c r="M18" s="1">
        <v>0</v>
      </c>
      <c r="O18" s="1">
        <v>-28400670739</v>
      </c>
      <c r="Q18" s="1">
        <v>-1203623485</v>
      </c>
      <c r="S18" s="1">
        <f t="shared" si="2"/>
        <v>-29604294224</v>
      </c>
      <c r="U18" s="7">
        <f t="shared" si="3"/>
        <v>9.387502141841586E-3</v>
      </c>
    </row>
    <row r="19" spans="1:21" ht="21" x14ac:dyDescent="0.25">
      <c r="A19" s="4" t="s">
        <v>51</v>
      </c>
      <c r="C19" s="1">
        <v>0</v>
      </c>
      <c r="E19" s="1">
        <v>-6751752740</v>
      </c>
      <c r="G19" s="1">
        <v>-889073864</v>
      </c>
      <c r="I19" s="1">
        <f t="shared" si="0"/>
        <v>-7640826604</v>
      </c>
      <c r="K19" s="7">
        <f t="shared" si="1"/>
        <v>7.1251891869619829E-3</v>
      </c>
      <c r="M19" s="1">
        <v>0</v>
      </c>
      <c r="O19" s="1">
        <v>-58368133060</v>
      </c>
      <c r="Q19" s="1">
        <v>-889073864</v>
      </c>
      <c r="S19" s="1">
        <f t="shared" si="2"/>
        <v>-59257206924</v>
      </c>
      <c r="U19" s="7">
        <f t="shared" si="3"/>
        <v>1.8790421170305421E-2</v>
      </c>
    </row>
    <row r="20" spans="1:21" ht="21" x14ac:dyDescent="0.25">
      <c r="A20" s="4" t="s">
        <v>84</v>
      </c>
      <c r="C20" s="1">
        <v>7177774666</v>
      </c>
      <c r="E20" s="1">
        <v>-2320495506</v>
      </c>
      <c r="G20" s="1">
        <v>-2752</v>
      </c>
      <c r="I20" s="1">
        <f t="shared" si="0"/>
        <v>4857276408</v>
      </c>
      <c r="K20" s="7">
        <f t="shared" si="1"/>
        <v>-4.5294855038654066E-3</v>
      </c>
      <c r="M20" s="1">
        <v>7177774666</v>
      </c>
      <c r="O20" s="1">
        <v>-21586369768</v>
      </c>
      <c r="Q20" s="1">
        <v>-2752</v>
      </c>
      <c r="S20" s="1">
        <f t="shared" si="2"/>
        <v>-14408597854</v>
      </c>
      <c r="U20" s="7">
        <f t="shared" si="3"/>
        <v>4.5689568611875274E-3</v>
      </c>
    </row>
    <row r="21" spans="1:21" ht="21" x14ac:dyDescent="0.25">
      <c r="A21" s="4" t="s">
        <v>39</v>
      </c>
      <c r="C21" s="1">
        <v>0</v>
      </c>
      <c r="E21" s="1">
        <v>10856746650</v>
      </c>
      <c r="G21" s="1">
        <v>-2388</v>
      </c>
      <c r="I21" s="1">
        <f t="shared" si="0"/>
        <v>10856744262</v>
      </c>
      <c r="K21" s="7">
        <f t="shared" si="1"/>
        <v>-1.0124082227009003E-2</v>
      </c>
      <c r="M21" s="1">
        <v>0</v>
      </c>
      <c r="O21" s="1">
        <v>-36828139404</v>
      </c>
      <c r="Q21" s="1">
        <v>-2388</v>
      </c>
      <c r="S21" s="1">
        <f t="shared" si="2"/>
        <v>-36828141792</v>
      </c>
      <c r="U21" s="7">
        <f t="shared" si="3"/>
        <v>1.1678179433582623E-2</v>
      </c>
    </row>
    <row r="22" spans="1:21" ht="21" x14ac:dyDescent="0.25">
      <c r="A22" s="4" t="s">
        <v>16</v>
      </c>
      <c r="C22" s="1">
        <v>0</v>
      </c>
      <c r="E22" s="1">
        <v>2654573911</v>
      </c>
      <c r="G22" s="1">
        <v>-214330321</v>
      </c>
      <c r="I22" s="1">
        <f t="shared" si="0"/>
        <v>2440243590</v>
      </c>
      <c r="K22" s="7">
        <f t="shared" si="1"/>
        <v>-2.2755649541790451E-3</v>
      </c>
      <c r="M22" s="1">
        <v>0</v>
      </c>
      <c r="O22" s="1">
        <v>-6641596253</v>
      </c>
      <c r="Q22" s="1">
        <v>-214330321</v>
      </c>
      <c r="S22" s="1">
        <f t="shared" si="2"/>
        <v>-6855926574</v>
      </c>
      <c r="U22" s="7">
        <f t="shared" si="3"/>
        <v>2.1740097875921462E-3</v>
      </c>
    </row>
    <row r="23" spans="1:21" ht="21" x14ac:dyDescent="0.25">
      <c r="A23" s="4" t="s">
        <v>26</v>
      </c>
      <c r="C23" s="1">
        <v>0</v>
      </c>
      <c r="E23" s="1">
        <v>13012549330</v>
      </c>
      <c r="G23" s="1">
        <v>-14289481523</v>
      </c>
      <c r="I23" s="1">
        <f t="shared" si="0"/>
        <v>-1276932193</v>
      </c>
      <c r="K23" s="7">
        <f t="shared" si="1"/>
        <v>1.1907590533835981E-3</v>
      </c>
      <c r="M23" s="1">
        <v>0</v>
      </c>
      <c r="O23" s="1">
        <v>-90634727567</v>
      </c>
      <c r="Q23" s="1">
        <v>-14289481523</v>
      </c>
      <c r="S23" s="1">
        <f t="shared" si="2"/>
        <v>-104924209090</v>
      </c>
      <c r="U23" s="7">
        <f t="shared" si="3"/>
        <v>3.3271397389534656E-2</v>
      </c>
    </row>
    <row r="24" spans="1:21" ht="21" x14ac:dyDescent="0.25">
      <c r="A24" s="4" t="s">
        <v>38</v>
      </c>
      <c r="C24" s="1">
        <v>0</v>
      </c>
      <c r="E24" s="1">
        <v>0</v>
      </c>
      <c r="G24" s="1">
        <v>0</v>
      </c>
      <c r="I24" s="1">
        <f t="shared" si="0"/>
        <v>0</v>
      </c>
      <c r="K24" s="7">
        <f t="shared" si="1"/>
        <v>0</v>
      </c>
      <c r="M24" s="1">
        <v>0</v>
      </c>
      <c r="O24" s="1">
        <v>-22791258895</v>
      </c>
      <c r="Q24" s="1">
        <v>-2300</v>
      </c>
      <c r="S24" s="1">
        <f t="shared" si="2"/>
        <v>-22791261195</v>
      </c>
      <c r="U24" s="7">
        <f t="shared" si="3"/>
        <v>7.2270938690334749E-3</v>
      </c>
    </row>
    <row r="25" spans="1:21" ht="21" x14ac:dyDescent="0.25">
      <c r="A25" s="4" t="s">
        <v>75</v>
      </c>
      <c r="C25" s="1">
        <v>0</v>
      </c>
      <c r="E25" s="1">
        <v>-77252860893</v>
      </c>
      <c r="G25" s="1">
        <v>0</v>
      </c>
      <c r="I25" s="1">
        <f t="shared" si="0"/>
        <v>-77252860893</v>
      </c>
      <c r="K25" s="7">
        <f t="shared" si="1"/>
        <v>7.2039489655284658E-2</v>
      </c>
      <c r="M25" s="1">
        <v>0</v>
      </c>
      <c r="O25" s="1">
        <v>-56479488454</v>
      </c>
      <c r="Q25" s="1">
        <v>7130236664</v>
      </c>
      <c r="S25" s="1">
        <f t="shared" si="2"/>
        <v>-49349251790</v>
      </c>
      <c r="U25" s="7">
        <f t="shared" si="3"/>
        <v>1.5648615142506522E-2</v>
      </c>
    </row>
    <row r="26" spans="1:21" ht="21" x14ac:dyDescent="0.25">
      <c r="A26" s="4" t="s">
        <v>79</v>
      </c>
      <c r="C26" s="1">
        <v>0</v>
      </c>
      <c r="E26" s="1">
        <v>37403558</v>
      </c>
      <c r="G26" s="1">
        <v>0</v>
      </c>
      <c r="I26" s="1">
        <f t="shared" si="0"/>
        <v>37403558</v>
      </c>
      <c r="K26" s="7">
        <f t="shared" si="1"/>
        <v>-3.4879397325413431E-5</v>
      </c>
      <c r="M26" s="1">
        <v>0</v>
      </c>
      <c r="O26" s="1">
        <v>-1483674478</v>
      </c>
      <c r="Q26" s="1">
        <v>350217918</v>
      </c>
      <c r="S26" s="1">
        <f t="shared" si="2"/>
        <v>-1133456560</v>
      </c>
      <c r="U26" s="7">
        <f t="shared" si="3"/>
        <v>3.5941832641490088E-4</v>
      </c>
    </row>
    <row r="27" spans="1:21" ht="21" x14ac:dyDescent="0.25">
      <c r="A27" s="4" t="s">
        <v>55</v>
      </c>
      <c r="C27" s="1">
        <v>0</v>
      </c>
      <c r="E27" s="1">
        <v>-83916509595</v>
      </c>
      <c r="G27" s="1">
        <v>0</v>
      </c>
      <c r="I27" s="1">
        <f t="shared" si="0"/>
        <v>-83916509595</v>
      </c>
      <c r="K27" s="7">
        <f t="shared" si="1"/>
        <v>7.8253445309290445E-2</v>
      </c>
      <c r="M27" s="1">
        <v>54939522000</v>
      </c>
      <c r="O27" s="1">
        <v>-188585001451</v>
      </c>
      <c r="Q27" s="1">
        <v>-3362728217</v>
      </c>
      <c r="S27" s="1">
        <f t="shared" si="2"/>
        <v>-137008207668</v>
      </c>
      <c r="U27" s="7">
        <f t="shared" si="3"/>
        <v>4.3445212143937609E-2</v>
      </c>
    </row>
    <row r="28" spans="1:21" ht="21" x14ac:dyDescent="0.25">
      <c r="A28" s="4" t="s">
        <v>42</v>
      </c>
      <c r="C28" s="1">
        <v>0</v>
      </c>
      <c r="E28" s="1">
        <v>0</v>
      </c>
      <c r="G28" s="1">
        <v>0</v>
      </c>
      <c r="I28" s="1">
        <f t="shared" si="0"/>
        <v>0</v>
      </c>
      <c r="K28" s="7">
        <f t="shared" si="1"/>
        <v>0</v>
      </c>
      <c r="M28" s="1">
        <v>0</v>
      </c>
      <c r="O28" s="1">
        <v>-14440923605</v>
      </c>
      <c r="Q28" s="1">
        <v>-1770</v>
      </c>
      <c r="S28" s="1">
        <f t="shared" si="2"/>
        <v>-14440925375</v>
      </c>
      <c r="U28" s="7">
        <f t="shared" si="3"/>
        <v>4.5792078967410756E-3</v>
      </c>
    </row>
    <row r="29" spans="1:21" ht="21" x14ac:dyDescent="0.25">
      <c r="A29" s="4" t="s">
        <v>23</v>
      </c>
      <c r="C29" s="1">
        <v>0</v>
      </c>
      <c r="E29" s="1">
        <v>28057168471</v>
      </c>
      <c r="G29" s="1">
        <v>0</v>
      </c>
      <c r="I29" s="1">
        <f t="shared" si="0"/>
        <v>28057168471</v>
      </c>
      <c r="K29" s="7">
        <f t="shared" si="1"/>
        <v>-2.6163744286735274E-2</v>
      </c>
      <c r="M29" s="1">
        <v>0</v>
      </c>
      <c r="O29" s="1">
        <v>-57117797946</v>
      </c>
      <c r="Q29" s="1">
        <v>19453184470</v>
      </c>
      <c r="S29" s="1">
        <f t="shared" si="2"/>
        <v>-37664613476</v>
      </c>
      <c r="U29" s="7">
        <f t="shared" si="3"/>
        <v>1.1943424052006053E-2</v>
      </c>
    </row>
    <row r="30" spans="1:21" ht="21" x14ac:dyDescent="0.25">
      <c r="A30" s="4" t="s">
        <v>86</v>
      </c>
      <c r="C30" s="1">
        <v>0</v>
      </c>
      <c r="E30" s="1">
        <v>40881524</v>
      </c>
      <c r="G30" s="1">
        <v>0</v>
      </c>
      <c r="I30" s="1">
        <f t="shared" si="0"/>
        <v>40881524</v>
      </c>
      <c r="K30" s="7">
        <f t="shared" si="1"/>
        <v>-3.8122654504270021E-5</v>
      </c>
      <c r="M30" s="1">
        <v>0</v>
      </c>
      <c r="O30" s="1">
        <v>-832961056</v>
      </c>
      <c r="Q30" s="1">
        <v>-166081172</v>
      </c>
      <c r="S30" s="1">
        <f t="shared" si="2"/>
        <v>-999042228</v>
      </c>
      <c r="U30" s="7">
        <f t="shared" si="3"/>
        <v>3.167956305317725E-4</v>
      </c>
    </row>
    <row r="31" spans="1:21" ht="21" x14ac:dyDescent="0.25">
      <c r="A31" s="4" t="s">
        <v>62</v>
      </c>
      <c r="C31" s="1">
        <v>0</v>
      </c>
      <c r="E31" s="1">
        <v>-266302643896</v>
      </c>
      <c r="G31" s="1">
        <v>0</v>
      </c>
      <c r="I31" s="1">
        <f t="shared" si="0"/>
        <v>-266302643896</v>
      </c>
      <c r="K31" s="7">
        <f t="shared" si="1"/>
        <v>0.24833134123915879</v>
      </c>
      <c r="M31" s="1">
        <v>0</v>
      </c>
      <c r="O31" s="1">
        <v>-514881327041</v>
      </c>
      <c r="Q31" s="1">
        <v>4391825342</v>
      </c>
      <c r="S31" s="1">
        <f t="shared" si="2"/>
        <v>-510489501699</v>
      </c>
      <c r="U31" s="7">
        <f t="shared" si="3"/>
        <v>0.16187588375952516</v>
      </c>
    </row>
    <row r="32" spans="1:21" ht="21" x14ac:dyDescent="0.25">
      <c r="A32" s="4" t="s">
        <v>122</v>
      </c>
      <c r="C32" s="1">
        <v>0</v>
      </c>
      <c r="E32" s="1">
        <v>0</v>
      </c>
      <c r="G32" s="1">
        <v>0</v>
      </c>
      <c r="I32" s="1">
        <f t="shared" si="0"/>
        <v>0</v>
      </c>
      <c r="K32" s="7">
        <f t="shared" si="1"/>
        <v>0</v>
      </c>
      <c r="M32" s="1">
        <v>0</v>
      </c>
      <c r="O32" s="1">
        <v>0</v>
      </c>
      <c r="Q32" s="1">
        <v>50862632</v>
      </c>
      <c r="S32" s="1">
        <f t="shared" si="2"/>
        <v>50862632</v>
      </c>
      <c r="U32" s="7">
        <f t="shared" si="3"/>
        <v>-1.612850700735896E-5</v>
      </c>
    </row>
    <row r="33" spans="1:21" ht="21" x14ac:dyDescent="0.25">
      <c r="A33" s="4" t="s">
        <v>69</v>
      </c>
      <c r="C33" s="1">
        <v>0</v>
      </c>
      <c r="E33" s="1">
        <v>-281779932835</v>
      </c>
      <c r="G33" s="1">
        <v>0</v>
      </c>
      <c r="I33" s="1">
        <f t="shared" si="0"/>
        <v>-281779932835</v>
      </c>
      <c r="K33" s="7">
        <f t="shared" si="1"/>
        <v>0.26276415296320937</v>
      </c>
      <c r="M33" s="1">
        <v>0</v>
      </c>
      <c r="O33" s="1">
        <v>-382393504285</v>
      </c>
      <c r="Q33" s="1">
        <v>-3051</v>
      </c>
      <c r="S33" s="1">
        <f t="shared" si="2"/>
        <v>-382393507336</v>
      </c>
      <c r="U33" s="7">
        <f t="shared" si="3"/>
        <v>0.12125672856719735</v>
      </c>
    </row>
    <row r="34" spans="1:21" ht="21" x14ac:dyDescent="0.25">
      <c r="A34" s="4" t="s">
        <v>123</v>
      </c>
      <c r="C34" s="1">
        <v>0</v>
      </c>
      <c r="E34" s="1">
        <v>0</v>
      </c>
      <c r="G34" s="1">
        <v>0</v>
      </c>
      <c r="I34" s="1">
        <f t="shared" si="0"/>
        <v>0</v>
      </c>
      <c r="K34" s="7">
        <f t="shared" si="1"/>
        <v>0</v>
      </c>
      <c r="M34" s="1">
        <v>0</v>
      </c>
      <c r="O34" s="1">
        <v>0</v>
      </c>
      <c r="Q34" s="1">
        <v>6651763347</v>
      </c>
      <c r="S34" s="1">
        <f t="shared" si="2"/>
        <v>6651763347</v>
      </c>
      <c r="U34" s="7">
        <f t="shared" si="3"/>
        <v>-2.1092697631806194E-3</v>
      </c>
    </row>
    <row r="35" spans="1:21" ht="21" x14ac:dyDescent="0.25">
      <c r="A35" s="4" t="s">
        <v>31</v>
      </c>
      <c r="C35" s="1">
        <v>0</v>
      </c>
      <c r="E35" s="1">
        <v>-122923360651</v>
      </c>
      <c r="G35" s="1">
        <v>0</v>
      </c>
      <c r="I35" s="1">
        <f t="shared" si="0"/>
        <v>-122923360651</v>
      </c>
      <c r="K35" s="7">
        <f t="shared" si="1"/>
        <v>0.11462793824911843</v>
      </c>
      <c r="M35" s="1">
        <v>0</v>
      </c>
      <c r="O35" s="1">
        <v>-218495887963</v>
      </c>
      <c r="Q35" s="1">
        <v>-15443</v>
      </c>
      <c r="S35" s="1">
        <f t="shared" si="2"/>
        <v>-218495903406</v>
      </c>
      <c r="U35" s="7">
        <f t="shared" si="3"/>
        <v>6.9284906631707485E-2</v>
      </c>
    </row>
    <row r="36" spans="1:21" ht="21" x14ac:dyDescent="0.25">
      <c r="A36" s="4" t="s">
        <v>124</v>
      </c>
      <c r="C36" s="1">
        <v>0</v>
      </c>
      <c r="E36" s="1">
        <v>0</v>
      </c>
      <c r="G36" s="1">
        <v>0</v>
      </c>
      <c r="I36" s="1">
        <f t="shared" si="0"/>
        <v>0</v>
      </c>
      <c r="K36" s="7">
        <f t="shared" si="1"/>
        <v>0</v>
      </c>
      <c r="M36" s="1">
        <v>0</v>
      </c>
      <c r="O36" s="1">
        <v>0</v>
      </c>
      <c r="Q36" s="1">
        <v>5243319571</v>
      </c>
      <c r="S36" s="1">
        <f t="shared" si="2"/>
        <v>5243319571</v>
      </c>
      <c r="U36" s="7">
        <f t="shared" si="3"/>
        <v>-1.6626531722285995E-3</v>
      </c>
    </row>
    <row r="37" spans="1:21" ht="21" x14ac:dyDescent="0.25">
      <c r="A37" s="4" t="s">
        <v>20</v>
      </c>
      <c r="C37" s="1">
        <v>0</v>
      </c>
      <c r="E37" s="1">
        <v>1219850280</v>
      </c>
      <c r="G37" s="1">
        <v>0</v>
      </c>
      <c r="I37" s="1">
        <f t="shared" si="0"/>
        <v>1219850280</v>
      </c>
      <c r="K37" s="7">
        <f t="shared" si="1"/>
        <v>-1.1375292851454619E-3</v>
      </c>
      <c r="M37" s="1">
        <v>0</v>
      </c>
      <c r="O37" s="1">
        <v>-12395375414</v>
      </c>
      <c r="Q37" s="1">
        <v>-494</v>
      </c>
      <c r="S37" s="1">
        <f t="shared" si="2"/>
        <v>-12395375908</v>
      </c>
      <c r="U37" s="7">
        <f t="shared" si="3"/>
        <v>3.9305655120448037E-3</v>
      </c>
    </row>
    <row r="38" spans="1:21" ht="21" x14ac:dyDescent="0.25">
      <c r="A38" s="4" t="s">
        <v>83</v>
      </c>
      <c r="C38" s="1">
        <v>8517611605</v>
      </c>
      <c r="E38" s="1">
        <v>-9864258134</v>
      </c>
      <c r="G38" s="1">
        <v>0</v>
      </c>
      <c r="I38" s="1">
        <f t="shared" si="0"/>
        <v>-1346646529</v>
      </c>
      <c r="K38" s="7">
        <f t="shared" si="1"/>
        <v>1.2557687517823807E-3</v>
      </c>
      <c r="M38" s="1">
        <v>8517611605</v>
      </c>
      <c r="O38" s="1">
        <v>-28432602134</v>
      </c>
      <c r="Q38" s="1">
        <v>-2240</v>
      </c>
      <c r="S38" s="1">
        <f t="shared" si="2"/>
        <v>-19914992769</v>
      </c>
      <c r="U38" s="7">
        <f t="shared" si="3"/>
        <v>6.3150310512110255E-3</v>
      </c>
    </row>
    <row r="39" spans="1:21" ht="21" x14ac:dyDescent="0.25">
      <c r="A39" s="4" t="s">
        <v>34</v>
      </c>
      <c r="C39" s="1">
        <v>0</v>
      </c>
      <c r="E39" s="1">
        <v>-50708884368</v>
      </c>
      <c r="G39" s="1">
        <v>0</v>
      </c>
      <c r="I39" s="1">
        <f t="shared" si="0"/>
        <v>-50708884368</v>
      </c>
      <c r="K39" s="7">
        <f t="shared" si="1"/>
        <v>4.7286820301959458E-2</v>
      </c>
      <c r="M39" s="1">
        <v>0</v>
      </c>
      <c r="O39" s="1">
        <v>-78030625517</v>
      </c>
      <c r="Q39" s="1">
        <v>-42088242</v>
      </c>
      <c r="S39" s="1">
        <f t="shared" si="2"/>
        <v>-78072713759</v>
      </c>
      <c r="U39" s="7">
        <f t="shared" si="3"/>
        <v>2.4756805958165158E-2</v>
      </c>
    </row>
    <row r="40" spans="1:21" ht="21" x14ac:dyDescent="0.25">
      <c r="A40" s="4" t="s">
        <v>125</v>
      </c>
      <c r="C40" s="1">
        <v>0</v>
      </c>
      <c r="E40" s="1">
        <v>0</v>
      </c>
      <c r="G40" s="1">
        <v>0</v>
      </c>
      <c r="I40" s="1">
        <f t="shared" si="0"/>
        <v>0</v>
      </c>
      <c r="K40" s="7">
        <f t="shared" si="1"/>
        <v>0</v>
      </c>
      <c r="M40" s="1">
        <v>0</v>
      </c>
      <c r="O40" s="1">
        <v>0</v>
      </c>
      <c r="Q40" s="1">
        <v>-1811616644</v>
      </c>
      <c r="S40" s="1">
        <f t="shared" si="2"/>
        <v>-1811616644</v>
      </c>
      <c r="U40" s="7">
        <f t="shared" si="3"/>
        <v>5.7446244105893154E-4</v>
      </c>
    </row>
    <row r="41" spans="1:21" ht="21" x14ac:dyDescent="0.25">
      <c r="A41" s="4" t="s">
        <v>61</v>
      </c>
      <c r="C41" s="1">
        <v>0</v>
      </c>
      <c r="E41" s="1">
        <v>86818068</v>
      </c>
      <c r="G41" s="1">
        <v>0</v>
      </c>
      <c r="I41" s="1">
        <f t="shared" si="0"/>
        <v>86818068</v>
      </c>
      <c r="K41" s="7">
        <f t="shared" si="1"/>
        <v>-8.0959193475571524E-5</v>
      </c>
      <c r="M41" s="1">
        <v>0</v>
      </c>
      <c r="O41" s="1">
        <v>-305263527</v>
      </c>
      <c r="Q41" s="1">
        <v>118786561</v>
      </c>
      <c r="S41" s="1">
        <f t="shared" si="2"/>
        <v>-186476966</v>
      </c>
      <c r="U41" s="7">
        <f t="shared" si="3"/>
        <v>5.9131722731966342E-5</v>
      </c>
    </row>
    <row r="42" spans="1:21" ht="21" x14ac:dyDescent="0.25">
      <c r="A42" s="4" t="s">
        <v>76</v>
      </c>
      <c r="C42" s="1">
        <v>0</v>
      </c>
      <c r="E42" s="1">
        <v>750283229</v>
      </c>
      <c r="G42" s="1">
        <v>0</v>
      </c>
      <c r="I42" s="1">
        <f t="shared" si="0"/>
        <v>750283229</v>
      </c>
      <c r="K42" s="7">
        <f t="shared" si="1"/>
        <v>-6.9965073512218146E-4</v>
      </c>
      <c r="M42" s="1">
        <v>318792638</v>
      </c>
      <c r="O42" s="1">
        <v>-6297019964</v>
      </c>
      <c r="Q42" s="1">
        <v>0</v>
      </c>
      <c r="S42" s="1">
        <f t="shared" si="2"/>
        <v>-5978227326</v>
      </c>
      <c r="U42" s="7">
        <f t="shared" si="3"/>
        <v>1.895691935859234E-3</v>
      </c>
    </row>
    <row r="43" spans="1:21" ht="21" x14ac:dyDescent="0.25">
      <c r="A43" s="4" t="s">
        <v>77</v>
      </c>
      <c r="C43" s="1">
        <v>2078336808</v>
      </c>
      <c r="E43" s="1">
        <v>-1322587395</v>
      </c>
      <c r="G43" s="1">
        <v>0</v>
      </c>
      <c r="I43" s="1">
        <f t="shared" si="0"/>
        <v>755749413</v>
      </c>
      <c r="K43" s="7">
        <f t="shared" si="1"/>
        <v>-7.0474803638934482E-4</v>
      </c>
      <c r="M43" s="1">
        <v>2078336808</v>
      </c>
      <c r="O43" s="1">
        <v>-23892514512</v>
      </c>
      <c r="Q43" s="1">
        <v>0</v>
      </c>
      <c r="S43" s="1">
        <f t="shared" si="2"/>
        <v>-21814177704</v>
      </c>
      <c r="U43" s="7">
        <f t="shared" si="3"/>
        <v>6.9172613394984667E-3</v>
      </c>
    </row>
    <row r="44" spans="1:21" ht="21" x14ac:dyDescent="0.25">
      <c r="A44" s="4" t="s">
        <v>90</v>
      </c>
      <c r="C44" s="1">
        <v>6669663436</v>
      </c>
      <c r="E44" s="1">
        <v>-8253407710</v>
      </c>
      <c r="G44" s="1">
        <v>0</v>
      </c>
      <c r="I44" s="1">
        <f t="shared" si="0"/>
        <v>-1583744274</v>
      </c>
      <c r="K44" s="7">
        <f t="shared" si="1"/>
        <v>1.4768660723317934E-3</v>
      </c>
      <c r="M44" s="1">
        <v>6669663436</v>
      </c>
      <c r="O44" s="1">
        <v>-23060992134</v>
      </c>
      <c r="Q44" s="1">
        <v>0</v>
      </c>
      <c r="S44" s="1">
        <f t="shared" si="2"/>
        <v>-16391328698</v>
      </c>
      <c r="U44" s="7">
        <f t="shared" si="3"/>
        <v>5.1976795020284641E-3</v>
      </c>
    </row>
    <row r="45" spans="1:21" ht="21" x14ac:dyDescent="0.25">
      <c r="A45" s="4" t="s">
        <v>81</v>
      </c>
      <c r="C45" s="1">
        <v>0</v>
      </c>
      <c r="E45" s="1">
        <v>0</v>
      </c>
      <c r="G45" s="1">
        <v>0</v>
      </c>
      <c r="I45" s="1">
        <f t="shared" si="0"/>
        <v>0</v>
      </c>
      <c r="K45" s="7">
        <f t="shared" si="1"/>
        <v>0</v>
      </c>
      <c r="M45" s="1">
        <v>1882850353</v>
      </c>
      <c r="O45" s="1">
        <v>-16111109101</v>
      </c>
      <c r="Q45" s="1">
        <v>0</v>
      </c>
      <c r="S45" s="1">
        <f t="shared" si="2"/>
        <v>-14228258748</v>
      </c>
      <c r="U45" s="7">
        <f t="shared" si="3"/>
        <v>4.5117714498068917E-3</v>
      </c>
    </row>
    <row r="46" spans="1:21" ht="21" x14ac:dyDescent="0.25">
      <c r="A46" s="4" t="s">
        <v>33</v>
      </c>
      <c r="C46" s="1">
        <v>8404212212</v>
      </c>
      <c r="E46" s="1">
        <v>-20726440886</v>
      </c>
      <c r="G46" s="1">
        <v>0</v>
      </c>
      <c r="I46" s="1">
        <f t="shared" si="0"/>
        <v>-12322228674</v>
      </c>
      <c r="K46" s="7">
        <f t="shared" si="1"/>
        <v>1.1490669145834957E-2</v>
      </c>
      <c r="M46" s="1">
        <v>8404212212</v>
      </c>
      <c r="O46" s="1">
        <v>-29851912737</v>
      </c>
      <c r="Q46" s="1">
        <v>0</v>
      </c>
      <c r="S46" s="1">
        <f t="shared" si="2"/>
        <v>-21447700525</v>
      </c>
      <c r="U46" s="7">
        <f t="shared" si="3"/>
        <v>6.8010516681322932E-3</v>
      </c>
    </row>
    <row r="47" spans="1:21" ht="21" x14ac:dyDescent="0.25">
      <c r="A47" s="4" t="s">
        <v>41</v>
      </c>
      <c r="C47" s="1">
        <v>0</v>
      </c>
      <c r="E47" s="1">
        <v>0</v>
      </c>
      <c r="G47" s="1">
        <v>0</v>
      </c>
      <c r="I47" s="1">
        <f t="shared" si="0"/>
        <v>0</v>
      </c>
      <c r="K47" s="7">
        <f t="shared" si="1"/>
        <v>0</v>
      </c>
      <c r="M47" s="1">
        <v>791131896</v>
      </c>
      <c r="O47" s="1">
        <v>-4141707791</v>
      </c>
      <c r="Q47" s="1">
        <v>0</v>
      </c>
      <c r="S47" s="1">
        <f t="shared" si="2"/>
        <v>-3350575895</v>
      </c>
      <c r="U47" s="7">
        <f t="shared" si="3"/>
        <v>1.0624654029149636E-3</v>
      </c>
    </row>
    <row r="48" spans="1:21" ht="21" x14ac:dyDescent="0.25">
      <c r="A48" s="4" t="s">
        <v>68</v>
      </c>
      <c r="C48" s="1">
        <v>0</v>
      </c>
      <c r="E48" s="1">
        <v>0</v>
      </c>
      <c r="G48" s="1">
        <v>0</v>
      </c>
      <c r="I48" s="1">
        <f t="shared" si="0"/>
        <v>0</v>
      </c>
      <c r="K48" s="7">
        <f t="shared" si="1"/>
        <v>0</v>
      </c>
      <c r="M48" s="1">
        <v>0</v>
      </c>
      <c r="O48" s="1">
        <v>-7931422428</v>
      </c>
      <c r="Q48" s="1">
        <v>0</v>
      </c>
      <c r="S48" s="1">
        <f t="shared" si="2"/>
        <v>-7931422428</v>
      </c>
      <c r="U48" s="7">
        <f t="shared" si="3"/>
        <v>2.5150488124232743E-3</v>
      </c>
    </row>
    <row r="49" spans="1:21" ht="21" x14ac:dyDescent="0.25">
      <c r="A49" s="4" t="s">
        <v>80</v>
      </c>
      <c r="C49" s="1">
        <v>0</v>
      </c>
      <c r="E49" s="1">
        <v>3726450983</v>
      </c>
      <c r="G49" s="1">
        <v>0</v>
      </c>
      <c r="I49" s="1">
        <f t="shared" si="0"/>
        <v>3726450983</v>
      </c>
      <c r="K49" s="7">
        <f t="shared" si="1"/>
        <v>-3.474973275262595E-3</v>
      </c>
      <c r="M49" s="1">
        <v>0</v>
      </c>
      <c r="O49" s="1">
        <v>-9986888634</v>
      </c>
      <c r="Q49" s="1">
        <v>0</v>
      </c>
      <c r="S49" s="1">
        <f t="shared" si="2"/>
        <v>-9986888634</v>
      </c>
      <c r="U49" s="7">
        <f t="shared" si="3"/>
        <v>3.1668357885054504E-3</v>
      </c>
    </row>
    <row r="50" spans="1:21" ht="21" x14ac:dyDescent="0.25">
      <c r="A50" s="4" t="s">
        <v>65</v>
      </c>
      <c r="C50" s="1">
        <v>0</v>
      </c>
      <c r="E50" s="1">
        <v>231036952</v>
      </c>
      <c r="G50" s="1">
        <v>0</v>
      </c>
      <c r="I50" s="1">
        <f t="shared" si="0"/>
        <v>231036952</v>
      </c>
      <c r="K50" s="7">
        <f t="shared" si="1"/>
        <v>-2.1544553717751854E-4</v>
      </c>
      <c r="M50" s="1">
        <v>0</v>
      </c>
      <c r="O50" s="1">
        <v>-623099656</v>
      </c>
      <c r="Q50" s="1">
        <v>0</v>
      </c>
      <c r="S50" s="1">
        <f t="shared" si="2"/>
        <v>-623099656</v>
      </c>
      <c r="U50" s="7">
        <f t="shared" si="3"/>
        <v>1.9758448929813459E-4</v>
      </c>
    </row>
    <row r="51" spans="1:21" ht="21" x14ac:dyDescent="0.25">
      <c r="A51" s="4" t="s">
        <v>35</v>
      </c>
      <c r="C51" s="1">
        <v>0</v>
      </c>
      <c r="E51" s="1">
        <v>-78716336467</v>
      </c>
      <c r="G51" s="1">
        <v>0</v>
      </c>
      <c r="I51" s="1">
        <f t="shared" si="0"/>
        <v>-78716336467</v>
      </c>
      <c r="K51" s="7">
        <f t="shared" si="1"/>
        <v>7.3404203301552839E-2</v>
      </c>
      <c r="M51" s="1">
        <v>0</v>
      </c>
      <c r="O51" s="1">
        <v>-165545979545</v>
      </c>
      <c r="Q51" s="1">
        <v>0</v>
      </c>
      <c r="S51" s="1">
        <f t="shared" si="2"/>
        <v>-165545979545</v>
      </c>
      <c r="U51" s="7">
        <f t="shared" si="3"/>
        <v>5.249452075408987E-2</v>
      </c>
    </row>
    <row r="52" spans="1:21" ht="21" x14ac:dyDescent="0.25">
      <c r="A52" s="4" t="s">
        <v>78</v>
      </c>
      <c r="C52" s="1">
        <v>0</v>
      </c>
      <c r="E52" s="1">
        <v>-42215696861</v>
      </c>
      <c r="G52" s="1">
        <v>0</v>
      </c>
      <c r="I52" s="1">
        <f t="shared" si="0"/>
        <v>-42215696861</v>
      </c>
      <c r="K52" s="7">
        <f t="shared" si="1"/>
        <v>3.9366791367388833E-2</v>
      </c>
      <c r="M52" s="1">
        <v>0</v>
      </c>
      <c r="O52" s="1">
        <v>-63636043721</v>
      </c>
      <c r="Q52" s="1">
        <v>0</v>
      </c>
      <c r="S52" s="1">
        <f t="shared" si="2"/>
        <v>-63636043721</v>
      </c>
      <c r="U52" s="7">
        <f t="shared" si="3"/>
        <v>2.0178947425975709E-2</v>
      </c>
    </row>
    <row r="53" spans="1:21" ht="21" x14ac:dyDescent="0.25">
      <c r="A53" s="4" t="s">
        <v>64</v>
      </c>
      <c r="C53" s="1">
        <v>0</v>
      </c>
      <c r="E53" s="1">
        <v>-21077712783</v>
      </c>
      <c r="G53" s="1">
        <v>0</v>
      </c>
      <c r="I53" s="1">
        <f t="shared" si="0"/>
        <v>-21077712783</v>
      </c>
      <c r="K53" s="7">
        <f t="shared" si="1"/>
        <v>1.9655293725511423E-2</v>
      </c>
      <c r="M53" s="1">
        <v>0</v>
      </c>
      <c r="O53" s="1">
        <v>-33744131733</v>
      </c>
      <c r="Q53" s="1">
        <v>0</v>
      </c>
      <c r="S53" s="1">
        <f t="shared" si="2"/>
        <v>-33744131733</v>
      </c>
      <c r="U53" s="7">
        <f t="shared" si="3"/>
        <v>1.070024188116994E-2</v>
      </c>
    </row>
    <row r="54" spans="1:21" ht="21" x14ac:dyDescent="0.25">
      <c r="A54" s="4" t="s">
        <v>57</v>
      </c>
      <c r="C54" s="1">
        <v>0</v>
      </c>
      <c r="E54" s="1">
        <v>6252692410</v>
      </c>
      <c r="G54" s="1">
        <v>0</v>
      </c>
      <c r="I54" s="1">
        <f t="shared" si="0"/>
        <v>6252692410</v>
      </c>
      <c r="K54" s="7">
        <f t="shared" si="1"/>
        <v>-5.830732544801937E-3</v>
      </c>
      <c r="M54" s="1">
        <v>0</v>
      </c>
      <c r="O54" s="1">
        <v>-7437413077</v>
      </c>
      <c r="Q54" s="1">
        <v>0</v>
      </c>
      <c r="S54" s="1">
        <f t="shared" si="2"/>
        <v>-7437413077</v>
      </c>
      <c r="U54" s="7">
        <f t="shared" si="3"/>
        <v>2.3583987735636188E-3</v>
      </c>
    </row>
    <row r="55" spans="1:21" ht="21" x14ac:dyDescent="0.25">
      <c r="A55" s="4" t="s">
        <v>45</v>
      </c>
      <c r="C55" s="1">
        <v>0</v>
      </c>
      <c r="E55" s="1">
        <v>4493825061</v>
      </c>
      <c r="G55" s="1">
        <v>0</v>
      </c>
      <c r="I55" s="1">
        <f t="shared" si="0"/>
        <v>4493825061</v>
      </c>
      <c r="K55" s="7">
        <f t="shared" si="1"/>
        <v>-4.1905614918644699E-3</v>
      </c>
      <c r="M55" s="1">
        <v>0</v>
      </c>
      <c r="O55" s="1">
        <v>-12915180155</v>
      </c>
      <c r="Q55" s="1">
        <v>0</v>
      </c>
      <c r="S55" s="1">
        <f t="shared" si="2"/>
        <v>-12915180155</v>
      </c>
      <c r="U55" s="7">
        <f t="shared" si="3"/>
        <v>4.0953950953859578E-3</v>
      </c>
    </row>
    <row r="56" spans="1:21" ht="21" x14ac:dyDescent="0.25">
      <c r="A56" s="4" t="s">
        <v>37</v>
      </c>
      <c r="C56" s="1">
        <v>0</v>
      </c>
      <c r="E56" s="1">
        <v>0</v>
      </c>
      <c r="G56" s="1">
        <v>0</v>
      </c>
      <c r="I56" s="1">
        <f t="shared" si="0"/>
        <v>0</v>
      </c>
      <c r="K56" s="7">
        <f t="shared" si="1"/>
        <v>0</v>
      </c>
      <c r="M56" s="1">
        <v>0</v>
      </c>
      <c r="O56" s="1">
        <v>-8060583963</v>
      </c>
      <c r="Q56" s="1">
        <v>0</v>
      </c>
      <c r="S56" s="1">
        <f t="shared" si="2"/>
        <v>-8060583963</v>
      </c>
      <c r="U56" s="7">
        <f t="shared" si="3"/>
        <v>2.5560058498476988E-3</v>
      </c>
    </row>
    <row r="57" spans="1:21" ht="21" x14ac:dyDescent="0.25">
      <c r="A57" s="4" t="s">
        <v>85</v>
      </c>
      <c r="C57" s="1">
        <v>0</v>
      </c>
      <c r="E57" s="1">
        <v>45523283569</v>
      </c>
      <c r="G57" s="1">
        <v>0</v>
      </c>
      <c r="I57" s="1">
        <f t="shared" si="0"/>
        <v>45523283569</v>
      </c>
      <c r="K57" s="7">
        <f t="shared" si="1"/>
        <v>-4.2451167216782312E-2</v>
      </c>
      <c r="M57" s="1">
        <v>0</v>
      </c>
      <c r="O57" s="1">
        <v>-140864500100</v>
      </c>
      <c r="Q57" s="1">
        <v>0</v>
      </c>
      <c r="S57" s="1">
        <f t="shared" si="2"/>
        <v>-140864500100</v>
      </c>
      <c r="U57" s="7">
        <f t="shared" si="3"/>
        <v>4.4668039926659062E-2</v>
      </c>
    </row>
    <row r="58" spans="1:21" ht="21" x14ac:dyDescent="0.25">
      <c r="A58" s="4" t="s">
        <v>44</v>
      </c>
      <c r="C58" s="1">
        <v>0</v>
      </c>
      <c r="E58" s="1">
        <v>0</v>
      </c>
      <c r="G58" s="1">
        <v>0</v>
      </c>
      <c r="I58" s="1">
        <f t="shared" si="0"/>
        <v>0</v>
      </c>
      <c r="K58" s="7">
        <f t="shared" si="1"/>
        <v>0</v>
      </c>
      <c r="M58" s="1">
        <v>0</v>
      </c>
      <c r="O58" s="1">
        <v>-7120752835</v>
      </c>
      <c r="Q58" s="1">
        <v>0</v>
      </c>
      <c r="S58" s="1">
        <f t="shared" si="2"/>
        <v>-7120752835</v>
      </c>
      <c r="U58" s="7">
        <f t="shared" si="3"/>
        <v>2.2579860200110896E-3</v>
      </c>
    </row>
    <row r="59" spans="1:21" ht="21" x14ac:dyDescent="0.25">
      <c r="A59" s="4" t="s">
        <v>29</v>
      </c>
      <c r="C59" s="1">
        <v>0</v>
      </c>
      <c r="E59" s="1">
        <v>-10106313053</v>
      </c>
      <c r="G59" s="1">
        <v>0</v>
      </c>
      <c r="I59" s="1">
        <f t="shared" si="0"/>
        <v>-10106313053</v>
      </c>
      <c r="K59" s="7">
        <f t="shared" si="1"/>
        <v>9.4242934982441788E-3</v>
      </c>
      <c r="M59" s="1">
        <v>0</v>
      </c>
      <c r="O59" s="1">
        <v>-30513305089</v>
      </c>
      <c r="Q59" s="1">
        <v>0</v>
      </c>
      <c r="S59" s="1">
        <f t="shared" si="2"/>
        <v>-30513305089</v>
      </c>
      <c r="U59" s="7">
        <f t="shared" si="3"/>
        <v>9.6757488866407535E-3</v>
      </c>
    </row>
    <row r="60" spans="1:21" ht="21" x14ac:dyDescent="0.25">
      <c r="A60" s="4" t="s">
        <v>67</v>
      </c>
      <c r="C60" s="1">
        <v>0</v>
      </c>
      <c r="E60" s="1">
        <v>46262739</v>
      </c>
      <c r="G60" s="1">
        <v>0</v>
      </c>
      <c r="I60" s="1">
        <f t="shared" si="0"/>
        <v>46262739</v>
      </c>
      <c r="K60" s="7">
        <f t="shared" si="1"/>
        <v>-4.3140720862515259E-5</v>
      </c>
      <c r="M60" s="1">
        <v>0</v>
      </c>
      <c r="O60" s="1">
        <v>-1529974872</v>
      </c>
      <c r="Q60" s="1">
        <v>0</v>
      </c>
      <c r="S60" s="1">
        <f t="shared" si="2"/>
        <v>-1529974872</v>
      </c>
      <c r="U60" s="7">
        <f t="shared" si="3"/>
        <v>4.8515402121021041E-4</v>
      </c>
    </row>
    <row r="61" spans="1:21" ht="21" x14ac:dyDescent="0.25">
      <c r="A61" s="4" t="s">
        <v>32</v>
      </c>
      <c r="C61" s="1">
        <v>0</v>
      </c>
      <c r="E61" s="1">
        <v>-35039366561</v>
      </c>
      <c r="G61" s="1">
        <v>0</v>
      </c>
      <c r="I61" s="1">
        <f t="shared" si="0"/>
        <v>-35039366561</v>
      </c>
      <c r="K61" s="7">
        <f t="shared" si="1"/>
        <v>3.267475218031194E-2</v>
      </c>
      <c r="M61" s="1">
        <v>0</v>
      </c>
      <c r="O61" s="1">
        <v>-79678559579</v>
      </c>
      <c r="Q61" s="1">
        <v>0</v>
      </c>
      <c r="S61" s="1">
        <f t="shared" si="2"/>
        <v>-79678559579</v>
      </c>
      <c r="U61" s="7">
        <f t="shared" si="3"/>
        <v>2.526601860686584E-2</v>
      </c>
    </row>
    <row r="62" spans="1:21" ht="21" x14ac:dyDescent="0.25">
      <c r="A62" s="4" t="s">
        <v>87</v>
      </c>
      <c r="C62" s="1">
        <v>0</v>
      </c>
      <c r="E62" s="1">
        <v>3157549670</v>
      </c>
      <c r="G62" s="1">
        <v>0</v>
      </c>
      <c r="I62" s="1">
        <f t="shared" si="0"/>
        <v>3157549670</v>
      </c>
      <c r="K62" s="7">
        <f t="shared" si="1"/>
        <v>-2.9444639869463233E-3</v>
      </c>
      <c r="M62" s="1">
        <v>0</v>
      </c>
      <c r="O62" s="1">
        <v>-3827988298</v>
      </c>
      <c r="Q62" s="1">
        <v>0</v>
      </c>
      <c r="S62" s="1">
        <f t="shared" si="2"/>
        <v>-3827988298</v>
      </c>
      <c r="U62" s="7">
        <f t="shared" si="3"/>
        <v>1.2138525605277584E-3</v>
      </c>
    </row>
    <row r="63" spans="1:21" ht="21" x14ac:dyDescent="0.25">
      <c r="A63" s="4" t="s">
        <v>46</v>
      </c>
      <c r="C63" s="1">
        <v>0</v>
      </c>
      <c r="E63" s="1">
        <v>-62110701</v>
      </c>
      <c r="G63" s="1">
        <v>0</v>
      </c>
      <c r="I63" s="1">
        <f t="shared" si="0"/>
        <v>-62110701</v>
      </c>
      <c r="K63" s="7">
        <f t="shared" si="1"/>
        <v>5.7919190958757269E-5</v>
      </c>
      <c r="M63" s="1">
        <v>0</v>
      </c>
      <c r="O63" s="1">
        <v>-11956310147</v>
      </c>
      <c r="Q63" s="1">
        <v>0</v>
      </c>
      <c r="S63" s="1">
        <f t="shared" si="2"/>
        <v>-11956310147</v>
      </c>
      <c r="U63" s="7">
        <f t="shared" si="3"/>
        <v>3.7913380492784277E-3</v>
      </c>
    </row>
    <row r="64" spans="1:21" ht="21" x14ac:dyDescent="0.25">
      <c r="A64" s="4" t="s">
        <v>66</v>
      </c>
      <c r="C64" s="1">
        <v>0</v>
      </c>
      <c r="E64" s="1">
        <v>-45056656803</v>
      </c>
      <c r="G64" s="1">
        <v>0</v>
      </c>
      <c r="I64" s="1">
        <f t="shared" si="0"/>
        <v>-45056656803</v>
      </c>
      <c r="K64" s="7">
        <f t="shared" si="1"/>
        <v>4.2016030528075135E-2</v>
      </c>
      <c r="M64" s="1">
        <v>0</v>
      </c>
      <c r="O64" s="1">
        <v>-61592449850</v>
      </c>
      <c r="Q64" s="1">
        <v>0</v>
      </c>
      <c r="S64" s="1">
        <f t="shared" si="2"/>
        <v>-61592449850</v>
      </c>
      <c r="U64" s="7">
        <f t="shared" si="3"/>
        <v>1.9530925159479171E-2</v>
      </c>
    </row>
    <row r="65" spans="1:21" ht="21" x14ac:dyDescent="0.25">
      <c r="A65" s="4" t="s">
        <v>92</v>
      </c>
      <c r="C65" s="1">
        <v>0</v>
      </c>
      <c r="E65" s="1">
        <v>123438194</v>
      </c>
      <c r="G65" s="1">
        <v>0</v>
      </c>
      <c r="I65" s="1">
        <f t="shared" si="0"/>
        <v>123438194</v>
      </c>
      <c r="K65" s="7">
        <f t="shared" si="1"/>
        <v>-1.1510802832333395E-4</v>
      </c>
      <c r="M65" s="1">
        <v>0</v>
      </c>
      <c r="O65" s="1">
        <v>123438194</v>
      </c>
      <c r="Q65" s="1">
        <v>0</v>
      </c>
      <c r="S65" s="1">
        <f t="shared" si="2"/>
        <v>123438194</v>
      </c>
      <c r="U65" s="7">
        <f t="shared" si="3"/>
        <v>-3.9142169774162196E-5</v>
      </c>
    </row>
    <row r="66" spans="1:21" ht="21" x14ac:dyDescent="0.25">
      <c r="A66" s="4" t="s">
        <v>19</v>
      </c>
      <c r="C66" s="1">
        <v>0</v>
      </c>
      <c r="E66" s="1">
        <v>6394185079</v>
      </c>
      <c r="G66" s="1">
        <v>0</v>
      </c>
      <c r="I66" s="1">
        <f t="shared" si="0"/>
        <v>6394185079</v>
      </c>
      <c r="K66" s="7">
        <f t="shared" si="1"/>
        <v>-5.9626766507793472E-3</v>
      </c>
      <c r="M66" s="1">
        <v>0</v>
      </c>
      <c r="O66" s="1">
        <v>-4612199073</v>
      </c>
      <c r="Q66" s="1">
        <v>0</v>
      </c>
      <c r="S66" s="1">
        <f t="shared" si="2"/>
        <v>-4612199073</v>
      </c>
      <c r="U66" s="7">
        <f t="shared" si="3"/>
        <v>1.4625252792308311E-3</v>
      </c>
    </row>
    <row r="67" spans="1:21" ht="21" x14ac:dyDescent="0.25">
      <c r="A67" s="4" t="s">
        <v>56</v>
      </c>
      <c r="C67" s="1">
        <v>0</v>
      </c>
      <c r="E67" s="1">
        <v>843856275</v>
      </c>
      <c r="G67" s="1">
        <v>0</v>
      </c>
      <c r="I67" s="1">
        <f t="shared" si="0"/>
        <v>843856275</v>
      </c>
      <c r="K67" s="7">
        <f t="shared" si="1"/>
        <v>-7.869090502371015E-4</v>
      </c>
      <c r="M67" s="1">
        <v>0</v>
      </c>
      <c r="O67" s="1">
        <v>-12631879320</v>
      </c>
      <c r="Q67" s="1">
        <v>0</v>
      </c>
      <c r="S67" s="1">
        <f t="shared" si="2"/>
        <v>-12631879320</v>
      </c>
      <c r="U67" s="7">
        <f t="shared" si="3"/>
        <v>4.0055605877559134E-3</v>
      </c>
    </row>
    <row r="68" spans="1:21" ht="21" x14ac:dyDescent="0.25">
      <c r="A68" s="4" t="s">
        <v>89</v>
      </c>
      <c r="C68" s="1">
        <v>0</v>
      </c>
      <c r="E68" s="1">
        <v>-15656516489</v>
      </c>
      <c r="G68" s="1">
        <v>0</v>
      </c>
      <c r="I68" s="1">
        <f t="shared" si="0"/>
        <v>-15656516489</v>
      </c>
      <c r="K68" s="7">
        <f t="shared" si="1"/>
        <v>1.4599944191184107E-2</v>
      </c>
      <c r="M68" s="1">
        <v>0</v>
      </c>
      <c r="O68" s="1">
        <v>-33088963519</v>
      </c>
      <c r="Q68" s="1">
        <v>0</v>
      </c>
      <c r="S68" s="1">
        <f t="shared" si="2"/>
        <v>-33088963519</v>
      </c>
      <c r="U68" s="7">
        <f t="shared" si="3"/>
        <v>1.0492488473314486E-2</v>
      </c>
    </row>
    <row r="69" spans="1:21" ht="21" x14ac:dyDescent="0.25">
      <c r="A69" s="4" t="s">
        <v>36</v>
      </c>
      <c r="C69" s="1">
        <v>0</v>
      </c>
      <c r="E69" s="1">
        <v>2090792073</v>
      </c>
      <c r="G69" s="1">
        <v>0</v>
      </c>
      <c r="I69" s="1">
        <f t="shared" si="0"/>
        <v>2090792073</v>
      </c>
      <c r="K69" s="7">
        <f t="shared" si="1"/>
        <v>-1.9496960005513861E-3</v>
      </c>
      <c r="M69" s="1">
        <v>0</v>
      </c>
      <c r="O69" s="1">
        <v>-6441512975</v>
      </c>
      <c r="Q69" s="1">
        <v>0</v>
      </c>
      <c r="S69" s="1">
        <f t="shared" si="2"/>
        <v>-6441512975</v>
      </c>
      <c r="U69" s="7">
        <f t="shared" si="3"/>
        <v>2.0425995091107587E-3</v>
      </c>
    </row>
    <row r="70" spans="1:21" ht="21" x14ac:dyDescent="0.25">
      <c r="A70" s="4" t="s">
        <v>47</v>
      </c>
      <c r="C70" s="1">
        <v>0</v>
      </c>
      <c r="E70" s="1">
        <v>3844962879</v>
      </c>
      <c r="G70" s="1">
        <v>0</v>
      </c>
      <c r="I70" s="1">
        <f t="shared" si="0"/>
        <v>3844962879</v>
      </c>
      <c r="K70" s="7">
        <f t="shared" si="1"/>
        <v>-3.5854874543781775E-3</v>
      </c>
      <c r="M70" s="1">
        <v>0</v>
      </c>
      <c r="O70" s="1">
        <v>-16720659085</v>
      </c>
      <c r="Q70" s="1">
        <v>0</v>
      </c>
      <c r="S70" s="1">
        <f t="shared" si="2"/>
        <v>-16720659085</v>
      </c>
      <c r="U70" s="7">
        <f t="shared" si="3"/>
        <v>5.3021099501905991E-3</v>
      </c>
    </row>
    <row r="71" spans="1:21" ht="21" x14ac:dyDescent="0.25">
      <c r="A71" s="4" t="s">
        <v>18</v>
      </c>
      <c r="C71" s="1">
        <v>0</v>
      </c>
      <c r="E71" s="1">
        <v>-4140865796</v>
      </c>
      <c r="G71" s="1">
        <v>0</v>
      </c>
      <c r="I71" s="1">
        <f t="shared" si="0"/>
        <v>-4140865796</v>
      </c>
      <c r="K71" s="7">
        <f t="shared" si="1"/>
        <v>3.861421508881544E-3</v>
      </c>
      <c r="M71" s="1">
        <v>0</v>
      </c>
      <c r="O71" s="1">
        <v>-44662195383</v>
      </c>
      <c r="Q71" s="1">
        <v>0</v>
      </c>
      <c r="S71" s="1">
        <f t="shared" si="2"/>
        <v>-44662195383</v>
      </c>
      <c r="U71" s="7">
        <f t="shared" si="3"/>
        <v>1.4162352652115025E-2</v>
      </c>
    </row>
    <row r="72" spans="1:21" ht="21" x14ac:dyDescent="0.25">
      <c r="A72" s="4" t="s">
        <v>58</v>
      </c>
      <c r="C72" s="1">
        <v>0</v>
      </c>
      <c r="E72" s="1">
        <v>1861051721</v>
      </c>
      <c r="G72" s="1">
        <v>0</v>
      </c>
      <c r="I72" s="1">
        <f t="shared" si="0"/>
        <v>1861051721</v>
      </c>
      <c r="K72" s="7">
        <f t="shared" si="1"/>
        <v>-1.7354595629619904E-3</v>
      </c>
      <c r="M72" s="1">
        <v>0</v>
      </c>
      <c r="O72" s="1">
        <v>-5413968641</v>
      </c>
      <c r="Q72" s="1">
        <v>0</v>
      </c>
      <c r="S72" s="1">
        <f t="shared" si="2"/>
        <v>-5413968641</v>
      </c>
      <c r="U72" s="7">
        <f t="shared" si="3"/>
        <v>1.7167658795948697E-3</v>
      </c>
    </row>
    <row r="73" spans="1:21" ht="21" x14ac:dyDescent="0.25">
      <c r="A73" s="4" t="s">
        <v>48</v>
      </c>
      <c r="C73" s="1">
        <v>0</v>
      </c>
      <c r="E73" s="1">
        <v>-38026581069</v>
      </c>
      <c r="G73" s="1">
        <v>0</v>
      </c>
      <c r="I73" s="1">
        <f t="shared" ref="I73:I89" si="4">C73+E73+G73</f>
        <v>-38026581069</v>
      </c>
      <c r="K73" s="7">
        <f t="shared" ref="K73:K89" si="5">I73/$I$90</f>
        <v>3.5460375989703856E-2</v>
      </c>
      <c r="M73" s="1">
        <v>0</v>
      </c>
      <c r="O73" s="1">
        <v>-114571819743</v>
      </c>
      <c r="Q73" s="1">
        <v>0</v>
      </c>
      <c r="S73" s="1">
        <f t="shared" ref="S73:S89" si="6">M73+O73+Q73</f>
        <v>-114571819743</v>
      </c>
      <c r="U73" s="7">
        <f t="shared" ref="U73:U89" si="7">S73/$S$90</f>
        <v>3.6330648354391946E-2</v>
      </c>
    </row>
    <row r="74" spans="1:21" ht="21" x14ac:dyDescent="0.25">
      <c r="A74" s="4" t="s">
        <v>21</v>
      </c>
      <c r="C74" s="1">
        <v>0</v>
      </c>
      <c r="E74" s="1">
        <v>2534048468</v>
      </c>
      <c r="G74" s="1">
        <v>0</v>
      </c>
      <c r="I74" s="1">
        <f t="shared" si="4"/>
        <v>2534048468</v>
      </c>
      <c r="K74" s="7">
        <f t="shared" si="5"/>
        <v>-2.3630394562257203E-3</v>
      </c>
      <c r="M74" s="1">
        <v>0</v>
      </c>
      <c r="O74" s="1">
        <v>-5163905861</v>
      </c>
      <c r="Q74" s="1">
        <v>0</v>
      </c>
      <c r="S74" s="1">
        <f t="shared" si="6"/>
        <v>-5163905861</v>
      </c>
      <c r="U74" s="7">
        <f t="shared" si="7"/>
        <v>1.637471137248275E-3</v>
      </c>
    </row>
    <row r="75" spans="1:21" ht="21" x14ac:dyDescent="0.25">
      <c r="A75" s="4" t="s">
        <v>74</v>
      </c>
      <c r="C75" s="1">
        <v>0</v>
      </c>
      <c r="E75" s="1">
        <v>-1365138969</v>
      </c>
      <c r="G75" s="1">
        <v>0</v>
      </c>
      <c r="I75" s="1">
        <f t="shared" si="4"/>
        <v>-1365138969</v>
      </c>
      <c r="K75" s="7">
        <f t="shared" si="5"/>
        <v>1.2730132385843146E-3</v>
      </c>
      <c r="M75" s="1">
        <v>0</v>
      </c>
      <c r="O75" s="1">
        <v>6386815445</v>
      </c>
      <c r="Q75" s="1">
        <v>0</v>
      </c>
      <c r="S75" s="1">
        <f t="shared" si="6"/>
        <v>6386815445</v>
      </c>
      <c r="U75" s="7">
        <f t="shared" si="7"/>
        <v>-2.0252549584809324E-3</v>
      </c>
    </row>
    <row r="76" spans="1:21" ht="21" x14ac:dyDescent="0.25">
      <c r="A76" s="4" t="s">
        <v>91</v>
      </c>
      <c r="C76" s="1">
        <v>0</v>
      </c>
      <c r="E76" s="1">
        <v>-5576024989</v>
      </c>
      <c r="G76" s="1">
        <v>0</v>
      </c>
      <c r="I76" s="1">
        <f t="shared" si="4"/>
        <v>-5576024989</v>
      </c>
      <c r="K76" s="7">
        <f t="shared" si="5"/>
        <v>5.1997296911637401E-3</v>
      </c>
      <c r="M76" s="1">
        <v>0</v>
      </c>
      <c r="O76" s="1">
        <v>-5576024989</v>
      </c>
      <c r="Q76" s="1">
        <v>0</v>
      </c>
      <c r="S76" s="1">
        <f t="shared" si="6"/>
        <v>-5576024989</v>
      </c>
      <c r="U76" s="7">
        <f t="shared" si="7"/>
        <v>1.7681538404912898E-3</v>
      </c>
    </row>
    <row r="77" spans="1:21" ht="21" x14ac:dyDescent="0.25">
      <c r="A77" s="4" t="s">
        <v>43</v>
      </c>
      <c r="C77" s="1">
        <v>0</v>
      </c>
      <c r="E77" s="1">
        <v>0</v>
      </c>
      <c r="G77" s="1">
        <v>0</v>
      </c>
      <c r="I77" s="1">
        <f t="shared" si="4"/>
        <v>0</v>
      </c>
      <c r="K77" s="7">
        <f t="shared" si="5"/>
        <v>0</v>
      </c>
      <c r="M77" s="1">
        <v>0</v>
      </c>
      <c r="O77" s="1">
        <v>25644218649</v>
      </c>
      <c r="Q77" s="1">
        <v>0</v>
      </c>
      <c r="S77" s="1">
        <f t="shared" si="6"/>
        <v>25644218649</v>
      </c>
      <c r="U77" s="7">
        <f t="shared" si="7"/>
        <v>-8.1317647930339472E-3</v>
      </c>
    </row>
    <row r="78" spans="1:21" ht="21" x14ac:dyDescent="0.25">
      <c r="A78" s="4" t="s">
        <v>30</v>
      </c>
      <c r="C78" s="1">
        <v>0</v>
      </c>
      <c r="E78" s="1">
        <v>-24801979582</v>
      </c>
      <c r="G78" s="1">
        <v>0</v>
      </c>
      <c r="I78" s="1">
        <f t="shared" si="4"/>
        <v>-24801979582</v>
      </c>
      <c r="K78" s="7">
        <f t="shared" si="5"/>
        <v>2.3128230215354626E-2</v>
      </c>
      <c r="M78" s="1">
        <v>0</v>
      </c>
      <c r="O78" s="1">
        <v>-70061066411</v>
      </c>
      <c r="Q78" s="1">
        <v>0</v>
      </c>
      <c r="S78" s="1">
        <f t="shared" si="6"/>
        <v>-70061066411</v>
      </c>
      <c r="U78" s="7">
        <f t="shared" si="7"/>
        <v>2.2216317876606443E-2</v>
      </c>
    </row>
    <row r="79" spans="1:21" ht="21" x14ac:dyDescent="0.25">
      <c r="A79" s="4" t="s">
        <v>40</v>
      </c>
      <c r="C79" s="1">
        <v>0</v>
      </c>
      <c r="E79" s="1">
        <v>-637257573</v>
      </c>
      <c r="G79" s="1">
        <v>0</v>
      </c>
      <c r="I79" s="1">
        <f t="shared" si="4"/>
        <v>-637257573</v>
      </c>
      <c r="K79" s="7">
        <f t="shared" si="5"/>
        <v>5.9425255980448844E-4</v>
      </c>
      <c r="M79" s="1">
        <v>0</v>
      </c>
      <c r="O79" s="1">
        <v>-11392921998</v>
      </c>
      <c r="Q79" s="1">
        <v>0</v>
      </c>
      <c r="S79" s="1">
        <f t="shared" si="6"/>
        <v>-11392921998</v>
      </c>
      <c r="U79" s="7">
        <f t="shared" si="7"/>
        <v>3.6126880394045878E-3</v>
      </c>
    </row>
    <row r="80" spans="1:21" ht="21" x14ac:dyDescent="0.25">
      <c r="A80" s="4" t="s">
        <v>15</v>
      </c>
      <c r="C80" s="1">
        <v>0</v>
      </c>
      <c r="E80" s="1">
        <v>2817756422</v>
      </c>
      <c r="G80" s="1">
        <v>0</v>
      </c>
      <c r="I80" s="1">
        <f t="shared" si="4"/>
        <v>2817756422</v>
      </c>
      <c r="K80" s="7">
        <f t="shared" si="5"/>
        <v>-2.6276015187959743E-3</v>
      </c>
      <c r="M80" s="1">
        <v>0</v>
      </c>
      <c r="O80" s="1">
        <v>1744325404</v>
      </c>
      <c r="Q80" s="1">
        <v>0</v>
      </c>
      <c r="S80" s="1">
        <f t="shared" si="6"/>
        <v>1744325404</v>
      </c>
      <c r="U80" s="7">
        <f t="shared" si="7"/>
        <v>-5.5312443330750652E-4</v>
      </c>
    </row>
    <row r="81" spans="1:21" ht="21" x14ac:dyDescent="0.25">
      <c r="A81" s="4" t="s">
        <v>53</v>
      </c>
      <c r="C81" s="1">
        <v>0</v>
      </c>
      <c r="E81" s="1">
        <v>835202425</v>
      </c>
      <c r="G81" s="1">
        <v>0</v>
      </c>
      <c r="I81" s="1">
        <f t="shared" si="4"/>
        <v>835202425</v>
      </c>
      <c r="K81" s="7">
        <f t="shared" si="5"/>
        <v>-7.7883920103867684E-4</v>
      </c>
      <c r="M81" s="1">
        <v>0</v>
      </c>
      <c r="O81" s="1">
        <v>-39419989564</v>
      </c>
      <c r="Q81" s="1">
        <v>0</v>
      </c>
      <c r="S81" s="1">
        <f t="shared" si="6"/>
        <v>-39419989564</v>
      </c>
      <c r="U81" s="7">
        <f t="shared" si="7"/>
        <v>1.250005264990988E-2</v>
      </c>
    </row>
    <row r="82" spans="1:21" ht="21" x14ac:dyDescent="0.25">
      <c r="A82" s="4" t="s">
        <v>82</v>
      </c>
      <c r="C82" s="1">
        <v>0</v>
      </c>
      <c r="E82" s="1">
        <v>-28068559</v>
      </c>
      <c r="G82" s="1">
        <v>0</v>
      </c>
      <c r="I82" s="1">
        <f t="shared" si="4"/>
        <v>-28068559</v>
      </c>
      <c r="K82" s="7">
        <f t="shared" si="5"/>
        <v>2.6174366131500352E-5</v>
      </c>
      <c r="M82" s="1">
        <v>0</v>
      </c>
      <c r="O82" s="1">
        <v>-1936730625</v>
      </c>
      <c r="Q82" s="1">
        <v>0</v>
      </c>
      <c r="S82" s="1">
        <f t="shared" si="6"/>
        <v>-1936730625</v>
      </c>
      <c r="U82" s="7">
        <f t="shared" si="7"/>
        <v>6.1413600178376925E-4</v>
      </c>
    </row>
    <row r="83" spans="1:21" ht="21" x14ac:dyDescent="0.25">
      <c r="A83" s="4" t="s">
        <v>28</v>
      </c>
      <c r="C83" s="1">
        <v>0</v>
      </c>
      <c r="E83" s="1">
        <v>0</v>
      </c>
      <c r="G83" s="1">
        <v>0</v>
      </c>
      <c r="I83" s="1">
        <f t="shared" si="4"/>
        <v>0</v>
      </c>
      <c r="K83" s="7">
        <f t="shared" si="5"/>
        <v>0</v>
      </c>
      <c r="M83" s="1">
        <v>0</v>
      </c>
      <c r="O83" s="1">
        <v>-57332330074</v>
      </c>
      <c r="Q83" s="1">
        <v>0</v>
      </c>
      <c r="S83" s="1">
        <f t="shared" si="6"/>
        <v>-57332330074</v>
      </c>
      <c r="U83" s="7">
        <f t="shared" si="7"/>
        <v>1.818004399274355E-2</v>
      </c>
    </row>
    <row r="84" spans="1:21" ht="21" x14ac:dyDescent="0.25">
      <c r="A84" s="4" t="s">
        <v>88</v>
      </c>
      <c r="C84" s="1">
        <v>0</v>
      </c>
      <c r="E84" s="1">
        <v>751043427</v>
      </c>
      <c r="G84" s="1">
        <v>0</v>
      </c>
      <c r="I84" s="1">
        <f t="shared" si="4"/>
        <v>751043427</v>
      </c>
      <c r="K84" s="7">
        <f t="shared" si="5"/>
        <v>-7.0035963153486987E-4</v>
      </c>
      <c r="M84" s="1">
        <v>0</v>
      </c>
      <c r="O84" s="1">
        <v>-4718820020</v>
      </c>
      <c r="Q84" s="1">
        <v>0</v>
      </c>
      <c r="S84" s="1">
        <f t="shared" si="6"/>
        <v>-4718820020</v>
      </c>
      <c r="U84" s="7">
        <f t="shared" si="7"/>
        <v>1.496334711090762E-3</v>
      </c>
    </row>
    <row r="85" spans="1:21" ht="21" x14ac:dyDescent="0.25">
      <c r="A85" s="4" t="s">
        <v>50</v>
      </c>
      <c r="C85" s="1">
        <v>0</v>
      </c>
      <c r="E85" s="1">
        <v>-1841302288</v>
      </c>
      <c r="G85" s="1">
        <v>0</v>
      </c>
      <c r="I85" s="1">
        <f t="shared" si="4"/>
        <v>-1841302288</v>
      </c>
      <c r="K85" s="7">
        <f t="shared" si="5"/>
        <v>1.7170429107130618E-3</v>
      </c>
      <c r="M85" s="1">
        <v>0</v>
      </c>
      <c r="O85" s="1">
        <v>-10280604446</v>
      </c>
      <c r="Q85" s="1">
        <v>0</v>
      </c>
      <c r="S85" s="1">
        <f t="shared" si="6"/>
        <v>-10280604446</v>
      </c>
      <c r="U85" s="7">
        <f t="shared" si="7"/>
        <v>3.2599728784620638E-3</v>
      </c>
    </row>
    <row r="86" spans="1:21" ht="21" x14ac:dyDescent="0.25">
      <c r="A86" s="4" t="s">
        <v>49</v>
      </c>
      <c r="C86" s="1">
        <v>0</v>
      </c>
      <c r="E86" s="1">
        <v>-94885818</v>
      </c>
      <c r="G86" s="1">
        <v>0</v>
      </c>
      <c r="I86" s="1">
        <f t="shared" si="4"/>
        <v>-94885818</v>
      </c>
      <c r="K86" s="7">
        <f t="shared" si="5"/>
        <v>8.8482495343594468E-5</v>
      </c>
      <c r="M86" s="1">
        <v>0</v>
      </c>
      <c r="O86" s="1">
        <v>-960021224</v>
      </c>
      <c r="Q86" s="1">
        <v>0</v>
      </c>
      <c r="S86" s="1">
        <f t="shared" si="6"/>
        <v>-960021224</v>
      </c>
      <c r="U86" s="7">
        <f t="shared" si="7"/>
        <v>3.0442209594063726E-4</v>
      </c>
    </row>
    <row r="87" spans="1:21" ht="21" x14ac:dyDescent="0.25">
      <c r="A87" s="4" t="s">
        <v>60</v>
      </c>
      <c r="C87" s="1">
        <v>0</v>
      </c>
      <c r="E87" s="1">
        <v>35397770489</v>
      </c>
      <c r="G87" s="1">
        <v>0</v>
      </c>
      <c r="I87" s="1">
        <f t="shared" si="4"/>
        <v>35397770489</v>
      </c>
      <c r="K87" s="7">
        <f t="shared" si="5"/>
        <v>-3.3008969395896107E-2</v>
      </c>
      <c r="M87" s="1">
        <v>0</v>
      </c>
      <c r="O87" s="1">
        <v>22497215913</v>
      </c>
      <c r="Q87" s="1">
        <v>0</v>
      </c>
      <c r="S87" s="1">
        <f t="shared" si="6"/>
        <v>22497215913</v>
      </c>
      <c r="U87" s="7">
        <f t="shared" si="7"/>
        <v>-7.1338523043575092E-3</v>
      </c>
    </row>
    <row r="88" spans="1:21" ht="21" x14ac:dyDescent="0.25">
      <c r="A88" s="4" t="s">
        <v>17</v>
      </c>
      <c r="C88" s="1">
        <v>0</v>
      </c>
      <c r="E88" s="1">
        <v>-569663755</v>
      </c>
      <c r="G88" s="1">
        <v>0</v>
      </c>
      <c r="I88" s="1">
        <f t="shared" si="4"/>
        <v>-569663755</v>
      </c>
      <c r="K88" s="7">
        <f t="shared" si="5"/>
        <v>5.3122027729372617E-4</v>
      </c>
      <c r="M88" s="1">
        <v>0</v>
      </c>
      <c r="O88" s="1">
        <v>-1996177127</v>
      </c>
      <c r="Q88" s="1">
        <v>0</v>
      </c>
      <c r="S88" s="1">
        <f t="shared" si="6"/>
        <v>-1996177127</v>
      </c>
      <c r="U88" s="7">
        <f t="shared" si="7"/>
        <v>6.32986448297626E-4</v>
      </c>
    </row>
    <row r="89" spans="1:21" ht="21" x14ac:dyDescent="0.25">
      <c r="A89" s="4" t="s">
        <v>63</v>
      </c>
      <c r="C89" s="1">
        <v>0</v>
      </c>
      <c r="E89" s="1">
        <v>492590374</v>
      </c>
      <c r="G89" s="1">
        <v>0</v>
      </c>
      <c r="I89" s="1">
        <f t="shared" si="4"/>
        <v>492590374</v>
      </c>
      <c r="K89" s="7">
        <f t="shared" si="5"/>
        <v>-4.5934815541933202E-4</v>
      </c>
      <c r="M89" s="1">
        <v>0</v>
      </c>
      <c r="O89" s="1">
        <v>-8158528058</v>
      </c>
      <c r="Q89" s="1">
        <v>0</v>
      </c>
      <c r="S89" s="1">
        <f t="shared" si="6"/>
        <v>-8158528058</v>
      </c>
      <c r="U89" s="7">
        <f t="shared" si="7"/>
        <v>2.5870638576703559E-3</v>
      </c>
    </row>
    <row r="90" spans="1:21" s="5" customFormat="1" ht="26.25" x14ac:dyDescent="0.25">
      <c r="A90" s="5" t="s">
        <v>93</v>
      </c>
      <c r="C90" s="6">
        <f>SUM(C8:C89)</f>
        <v>32847598727</v>
      </c>
      <c r="E90" s="6">
        <f>SUM(E8:E89)</f>
        <v>-1079034101903</v>
      </c>
      <c r="G90" s="6">
        <f>SUM(G8:G89)</f>
        <v>-26181739057</v>
      </c>
      <c r="I90" s="6">
        <f>SUM(I8:I89)</f>
        <v>-1072368242233</v>
      </c>
      <c r="K90" s="8">
        <f>SUM(K8:K89)</f>
        <v>0.99999999999999933</v>
      </c>
      <c r="M90" s="6">
        <f>SUM(M8:M89)</f>
        <v>90779895614</v>
      </c>
      <c r="O90" s="6">
        <f>SUM(O8:O89)</f>
        <v>-3255786849593</v>
      </c>
      <c r="Q90" s="6">
        <f>SUM(Q8:Q89)</f>
        <v>11421071740</v>
      </c>
      <c r="S90" s="6">
        <f>SUM(S8:S89)</f>
        <v>-3153585882239</v>
      </c>
      <c r="U90" s="8">
        <f>SUM(U8:U89)</f>
        <v>1.0000000000000004</v>
      </c>
    </row>
  </sheetData>
  <mergeCells count="17">
    <mergeCell ref="S7"/>
    <mergeCell ref="U7"/>
    <mergeCell ref="M6:U6"/>
    <mergeCell ref="A2:U2"/>
    <mergeCell ref="A3:U3"/>
    <mergeCell ref="A4:U4"/>
    <mergeCell ref="A5:U5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3"/>
  <sheetViews>
    <sheetView rightToLeft="1" workbookViewId="0">
      <selection activeCell="E93" sqref="E93"/>
    </sheetView>
  </sheetViews>
  <sheetFormatPr defaultRowHeight="18.75" x14ac:dyDescent="0.25"/>
  <cols>
    <col min="1" max="1" width="19.7109375" style="1" customWidth="1"/>
    <col min="2" max="2" width="1" style="1" customWidth="1"/>
    <col min="3" max="3" width="36.85546875" style="1" bestFit="1" customWidth="1"/>
    <col min="4" max="4" width="1" style="1" customWidth="1"/>
    <col min="5" max="5" width="32" style="1" bestFit="1" customWidth="1"/>
    <col min="6" max="6" width="1" style="1" customWidth="1"/>
    <col min="7" max="7" width="36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10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</row>
    <row r="3" spans="1:10" ht="26.25" x14ac:dyDescent="0.25">
      <c r="A3" s="2" t="s">
        <v>107</v>
      </c>
      <c r="B3" s="2" t="s">
        <v>107</v>
      </c>
      <c r="C3" s="2" t="s">
        <v>107</v>
      </c>
      <c r="D3" s="2" t="s">
        <v>107</v>
      </c>
      <c r="E3" s="2" t="s">
        <v>107</v>
      </c>
      <c r="F3" s="2" t="s">
        <v>107</v>
      </c>
      <c r="G3" s="2" t="s">
        <v>107</v>
      </c>
      <c r="H3" s="2" t="s">
        <v>107</v>
      </c>
      <c r="I3" s="2" t="s">
        <v>107</v>
      </c>
    </row>
    <row r="4" spans="1:10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</row>
    <row r="5" spans="1:10" s="13" customFormat="1" ht="28.5" x14ac:dyDescent="0.4">
      <c r="A5" s="10" t="s">
        <v>149</v>
      </c>
      <c r="B5" s="10"/>
      <c r="C5" s="10"/>
      <c r="D5" s="10"/>
      <c r="E5" s="10"/>
      <c r="F5" s="10"/>
      <c r="G5" s="10"/>
      <c r="H5" s="10"/>
      <c r="I5" s="10"/>
      <c r="J5" s="11"/>
    </row>
    <row r="6" spans="1:10" ht="27" thickBot="1" x14ac:dyDescent="0.3">
      <c r="A6" s="9" t="s">
        <v>130</v>
      </c>
      <c r="C6" s="3" t="s">
        <v>139</v>
      </c>
      <c r="D6" s="3" t="s">
        <v>109</v>
      </c>
      <c r="E6" s="3" t="s">
        <v>109</v>
      </c>
      <c r="G6" s="3" t="s">
        <v>140</v>
      </c>
      <c r="H6" s="3" t="s">
        <v>110</v>
      </c>
      <c r="I6" s="3" t="s">
        <v>110</v>
      </c>
    </row>
    <row r="7" spans="1:10" ht="27" thickBot="1" x14ac:dyDescent="0.3">
      <c r="A7" s="3" t="s">
        <v>131</v>
      </c>
      <c r="C7" s="3" t="s">
        <v>132</v>
      </c>
      <c r="E7" s="3" t="s">
        <v>133</v>
      </c>
      <c r="G7" s="3" t="s">
        <v>132</v>
      </c>
      <c r="I7" s="3" t="s">
        <v>133</v>
      </c>
    </row>
    <row r="8" spans="1:10" ht="21" x14ac:dyDescent="0.25">
      <c r="A8" s="4" t="s">
        <v>104</v>
      </c>
      <c r="C8" s="1">
        <v>27901</v>
      </c>
      <c r="E8" s="7">
        <f>C8/$C$12</f>
        <v>6.76578768967784E-6</v>
      </c>
      <c r="G8" s="1">
        <v>123788</v>
      </c>
      <c r="I8" s="7">
        <f>G8/$G$12</f>
        <v>4.3595551839614488E-6</v>
      </c>
    </row>
    <row r="9" spans="1:10" ht="21" x14ac:dyDescent="0.25">
      <c r="A9" s="4" t="s">
        <v>105</v>
      </c>
      <c r="C9" s="1">
        <v>259404027</v>
      </c>
      <c r="E9" s="7">
        <f t="shared" ref="E9:E11" si="0">C9/$C$12</f>
        <v>6.2903572364053542E-2</v>
      </c>
      <c r="G9" s="1">
        <v>24530073434</v>
      </c>
      <c r="I9" s="7">
        <f t="shared" ref="I9:I11" si="1">G9/$G$12</f>
        <v>0.8638980256741341</v>
      </c>
    </row>
    <row r="10" spans="1:10" ht="21" x14ac:dyDescent="0.25">
      <c r="A10" s="4" t="s">
        <v>106</v>
      </c>
      <c r="C10" s="1">
        <v>20680</v>
      </c>
      <c r="E10" s="7">
        <f t="shared" si="0"/>
        <v>5.014748196212958E-6</v>
      </c>
      <c r="G10" s="1">
        <v>59213</v>
      </c>
      <c r="I10" s="7">
        <f t="shared" si="1"/>
        <v>2.0853583635563162E-6</v>
      </c>
    </row>
    <row r="11" spans="1:10" ht="21.75" thickBot="1" x14ac:dyDescent="0.3">
      <c r="A11" s="4" t="s">
        <v>104</v>
      </c>
      <c r="C11" s="1">
        <v>3864383563</v>
      </c>
      <c r="E11" s="7">
        <f t="shared" si="0"/>
        <v>0.93708464710006056</v>
      </c>
      <c r="G11" s="1">
        <v>3864383563</v>
      </c>
      <c r="I11" s="7">
        <f t="shared" si="1"/>
        <v>0.13609552941231834</v>
      </c>
    </row>
    <row r="12" spans="1:10" s="5" customFormat="1" ht="27" thickBot="1" x14ac:dyDescent="0.3">
      <c r="A12" s="5" t="s">
        <v>93</v>
      </c>
      <c r="C12" s="6">
        <f>SUM(C8:C11)</f>
        <v>4123836171</v>
      </c>
      <c r="E12" s="8">
        <f>SUM(E8:E11)</f>
        <v>1</v>
      </c>
      <c r="G12" s="6">
        <f>SUM(G8:G11)</f>
        <v>28394639998</v>
      </c>
      <c r="I12" s="8">
        <f>SUM(I8:I11)</f>
        <v>1</v>
      </c>
    </row>
    <row r="13" spans="1:10" ht="19.5" thickTop="1" x14ac:dyDescent="0.25"/>
  </sheetData>
  <mergeCells count="11">
    <mergeCell ref="G7"/>
    <mergeCell ref="I7"/>
    <mergeCell ref="G6:I6"/>
    <mergeCell ref="A2:I2"/>
    <mergeCell ref="A3:I3"/>
    <mergeCell ref="A4:I4"/>
    <mergeCell ref="A5:I5"/>
    <mergeCell ref="A7"/>
    <mergeCell ref="C7"/>
    <mergeCell ref="E7"/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E93" sqref="E93"/>
    </sheetView>
  </sheetViews>
  <sheetFormatPr defaultRowHeight="18.75" x14ac:dyDescent="0.25"/>
  <cols>
    <col min="1" max="1" width="35.7109375" style="1" bestFit="1" customWidth="1"/>
    <col min="2" max="2" width="1" style="1" customWidth="1"/>
    <col min="3" max="3" width="22" style="1" customWidth="1"/>
    <col min="4" max="4" width="1" style="1" customWidth="1"/>
    <col min="5" max="5" width="4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</row>
    <row r="3" spans="1:5" ht="26.25" x14ac:dyDescent="0.25">
      <c r="A3" s="2" t="s">
        <v>107</v>
      </c>
      <c r="B3" s="2" t="s">
        <v>107</v>
      </c>
      <c r="C3" s="2" t="s">
        <v>107</v>
      </c>
      <c r="D3" s="2" t="s">
        <v>107</v>
      </c>
      <c r="E3" s="2" t="s">
        <v>107</v>
      </c>
    </row>
    <row r="4" spans="1:5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</row>
    <row r="5" spans="1:5" customFormat="1" ht="28.5" x14ac:dyDescent="0.25">
      <c r="A5" s="10" t="s">
        <v>150</v>
      </c>
      <c r="B5" s="10"/>
      <c r="C5" s="10"/>
      <c r="D5" s="10"/>
      <c r="E5" s="10"/>
    </row>
    <row r="6" spans="1:5" ht="26.25" x14ac:dyDescent="0.25">
      <c r="A6" s="3" t="s">
        <v>134</v>
      </c>
      <c r="C6" s="3" t="s">
        <v>139</v>
      </c>
      <c r="E6" s="3" t="s">
        <v>140</v>
      </c>
    </row>
    <row r="7" spans="1:5" ht="26.25" x14ac:dyDescent="0.25">
      <c r="A7" s="3" t="s">
        <v>134</v>
      </c>
      <c r="C7" s="3" t="s">
        <v>101</v>
      </c>
      <c r="E7" s="3" t="s">
        <v>101</v>
      </c>
    </row>
    <row r="8" spans="1:5" ht="21" x14ac:dyDescent="0.25">
      <c r="A8" s="4" t="s">
        <v>134</v>
      </c>
      <c r="C8" s="1">
        <v>0</v>
      </c>
      <c r="E8" s="1">
        <v>7483998317</v>
      </c>
    </row>
    <row r="9" spans="1:5" ht="21" x14ac:dyDescent="0.25">
      <c r="A9" s="4" t="s">
        <v>135</v>
      </c>
      <c r="C9" s="1">
        <v>125254691</v>
      </c>
      <c r="E9" s="1">
        <v>125254691</v>
      </c>
    </row>
    <row r="10" spans="1:5" s="5" customFormat="1" ht="26.25" x14ac:dyDescent="0.25">
      <c r="A10" s="5" t="s">
        <v>93</v>
      </c>
      <c r="C10" s="6">
        <f>SUM(C8:C9)</f>
        <v>125254691</v>
      </c>
      <c r="E10" s="6">
        <f>SUM(E8:E9)</f>
        <v>7609253008</v>
      </c>
    </row>
    <row r="11" spans="1:5" ht="19.5" thickTop="1" x14ac:dyDescent="0.25"/>
  </sheetData>
  <mergeCells count="9">
    <mergeCell ref="A2:E2"/>
    <mergeCell ref="A3:E3"/>
    <mergeCell ref="A4:E4"/>
    <mergeCell ref="A5:E5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8"/>
  <sheetViews>
    <sheetView rightToLeft="1" workbookViewId="0">
      <selection activeCell="E93" sqref="E93"/>
    </sheetView>
  </sheetViews>
  <sheetFormatPr defaultRowHeight="18.75" x14ac:dyDescent="0.25"/>
  <cols>
    <col min="1" max="1" width="30.140625" style="1" bestFit="1" customWidth="1"/>
    <col min="2" max="2" width="1" style="1" customWidth="1"/>
    <col min="3" max="3" width="23" style="1" customWidth="1"/>
    <col min="4" max="4" width="1" style="1" customWidth="1"/>
    <col min="5" max="5" width="22" style="1" customWidth="1"/>
    <col min="6" max="6" width="1" style="1" customWidth="1"/>
    <col min="7" max="7" width="26.140625" style="1" bestFit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6.1406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22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</row>
    <row r="3" spans="1:22" ht="26.25" x14ac:dyDescent="0.25">
      <c r="A3" s="2" t="s">
        <v>107</v>
      </c>
      <c r="B3" s="2" t="s">
        <v>107</v>
      </c>
      <c r="C3" s="2" t="s">
        <v>107</v>
      </c>
      <c r="D3" s="2" t="s">
        <v>107</v>
      </c>
      <c r="E3" s="2" t="s">
        <v>107</v>
      </c>
      <c r="F3" s="2" t="s">
        <v>107</v>
      </c>
      <c r="G3" s="2" t="s">
        <v>107</v>
      </c>
      <c r="H3" s="2" t="s">
        <v>107</v>
      </c>
      <c r="I3" s="2" t="s">
        <v>107</v>
      </c>
      <c r="J3" s="2" t="s">
        <v>107</v>
      </c>
      <c r="K3" s="2" t="s">
        <v>107</v>
      </c>
      <c r="L3" s="2" t="s">
        <v>107</v>
      </c>
      <c r="M3" s="2" t="s">
        <v>107</v>
      </c>
    </row>
    <row r="4" spans="1:22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</row>
    <row r="5" spans="1:22" s="14" customFormat="1" ht="28.5" x14ac:dyDescent="0.25">
      <c r="A5" s="10" t="s">
        <v>126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1"/>
      <c r="U5" s="11"/>
      <c r="V5" s="11"/>
    </row>
    <row r="6" spans="1:22" ht="27" thickBot="1" x14ac:dyDescent="0.3">
      <c r="A6" s="3" t="s">
        <v>3</v>
      </c>
      <c r="C6" s="3" t="s">
        <v>139</v>
      </c>
      <c r="D6" s="3" t="s">
        <v>109</v>
      </c>
      <c r="E6" s="3" t="s">
        <v>109</v>
      </c>
      <c r="F6" s="3" t="s">
        <v>109</v>
      </c>
      <c r="G6" s="3" t="s">
        <v>109</v>
      </c>
      <c r="I6" s="3" t="s">
        <v>140</v>
      </c>
      <c r="J6" s="3" t="s">
        <v>110</v>
      </c>
      <c r="K6" s="3" t="s">
        <v>110</v>
      </c>
      <c r="L6" s="3" t="s">
        <v>110</v>
      </c>
      <c r="M6" s="3" t="s">
        <v>110</v>
      </c>
    </row>
    <row r="7" spans="1:22" ht="27" thickBot="1" x14ac:dyDescent="0.3">
      <c r="A7" s="3" t="s">
        <v>3</v>
      </c>
      <c r="C7" s="3" t="s">
        <v>115</v>
      </c>
      <c r="E7" s="3" t="s">
        <v>113</v>
      </c>
      <c r="G7" s="3" t="s">
        <v>116</v>
      </c>
      <c r="I7" s="3" t="s">
        <v>115</v>
      </c>
      <c r="K7" s="3" t="s">
        <v>113</v>
      </c>
      <c r="M7" s="3" t="s">
        <v>116</v>
      </c>
    </row>
    <row r="8" spans="1:22" ht="21" x14ac:dyDescent="0.25">
      <c r="A8" s="4" t="s">
        <v>55</v>
      </c>
      <c r="C8" s="1">
        <v>0</v>
      </c>
      <c r="E8" s="1">
        <v>0</v>
      </c>
      <c r="G8" s="1">
        <f>C8-E8</f>
        <v>0</v>
      </c>
      <c r="I8" s="1">
        <v>54939522000</v>
      </c>
      <c r="K8" s="1">
        <v>0</v>
      </c>
      <c r="M8" s="1">
        <f>I8-K8</f>
        <v>54939522000</v>
      </c>
    </row>
    <row r="9" spans="1:22" ht="21" x14ac:dyDescent="0.25">
      <c r="A9" s="4" t="s">
        <v>76</v>
      </c>
      <c r="C9" s="1">
        <v>0</v>
      </c>
      <c r="E9" s="1">
        <v>0</v>
      </c>
      <c r="G9" s="1">
        <f t="shared" ref="G9:G16" si="0">C9-E9</f>
        <v>0</v>
      </c>
      <c r="I9" s="1">
        <v>360061000</v>
      </c>
      <c r="K9" s="1">
        <v>41268362</v>
      </c>
      <c r="M9" s="1">
        <f t="shared" ref="M9:M16" si="1">I9-K9</f>
        <v>318792638</v>
      </c>
    </row>
    <row r="10" spans="1:22" ht="21" x14ac:dyDescent="0.25">
      <c r="A10" s="4" t="s">
        <v>84</v>
      </c>
      <c r="C10" s="1">
        <v>7782477600</v>
      </c>
      <c r="E10" s="1">
        <v>604702934</v>
      </c>
      <c r="G10" s="1">
        <f t="shared" si="0"/>
        <v>7177774666</v>
      </c>
      <c r="I10" s="1">
        <v>7782477600</v>
      </c>
      <c r="K10" s="1">
        <v>604702934</v>
      </c>
      <c r="M10" s="1">
        <f t="shared" si="1"/>
        <v>7177774666</v>
      </c>
    </row>
    <row r="11" spans="1:22" ht="21" x14ac:dyDescent="0.25">
      <c r="A11" s="4" t="s">
        <v>83</v>
      </c>
      <c r="C11" s="1">
        <v>9941102860</v>
      </c>
      <c r="E11" s="1">
        <v>1423491255</v>
      </c>
      <c r="G11" s="1">
        <f t="shared" si="0"/>
        <v>8517611605</v>
      </c>
      <c r="I11" s="1">
        <v>9941102860</v>
      </c>
      <c r="K11" s="1">
        <v>1423491255</v>
      </c>
      <c r="M11" s="1">
        <f t="shared" si="1"/>
        <v>8517611605</v>
      </c>
    </row>
    <row r="12" spans="1:22" ht="21" x14ac:dyDescent="0.25">
      <c r="A12" s="4" t="s">
        <v>77</v>
      </c>
      <c r="C12" s="1">
        <v>2384393256</v>
      </c>
      <c r="E12" s="1">
        <v>306056448</v>
      </c>
      <c r="G12" s="1">
        <f t="shared" si="0"/>
        <v>2078336808</v>
      </c>
      <c r="I12" s="1">
        <v>2384393256</v>
      </c>
      <c r="K12" s="1">
        <v>306056448</v>
      </c>
      <c r="M12" s="1">
        <f t="shared" si="1"/>
        <v>2078336808</v>
      </c>
    </row>
    <row r="13" spans="1:22" ht="21" x14ac:dyDescent="0.25">
      <c r="A13" s="4" t="s">
        <v>90</v>
      </c>
      <c r="C13" s="1">
        <v>7094511860</v>
      </c>
      <c r="E13" s="1">
        <v>424848424</v>
      </c>
      <c r="G13" s="1">
        <f t="shared" si="0"/>
        <v>6669663436</v>
      </c>
      <c r="I13" s="1">
        <v>7094511860</v>
      </c>
      <c r="K13" s="1">
        <v>424848424</v>
      </c>
      <c r="M13" s="1">
        <f t="shared" si="1"/>
        <v>6669663436</v>
      </c>
    </row>
    <row r="14" spans="1:22" ht="21" x14ac:dyDescent="0.25">
      <c r="A14" s="4" t="s">
        <v>81</v>
      </c>
      <c r="C14" s="1">
        <v>0</v>
      </c>
      <c r="E14" s="1">
        <v>0</v>
      </c>
      <c r="G14" s="1">
        <f t="shared" si="0"/>
        <v>0</v>
      </c>
      <c r="I14" s="1">
        <v>1995047600</v>
      </c>
      <c r="K14" s="1">
        <v>112197247</v>
      </c>
      <c r="M14" s="1">
        <f t="shared" si="1"/>
        <v>1882850353</v>
      </c>
    </row>
    <row r="15" spans="1:22" ht="21" x14ac:dyDescent="0.25">
      <c r="A15" s="4" t="s">
        <v>33</v>
      </c>
      <c r="C15" s="1">
        <v>8456019000</v>
      </c>
      <c r="E15" s="1">
        <v>51806788</v>
      </c>
      <c r="G15" s="1">
        <f t="shared" si="0"/>
        <v>8404212212</v>
      </c>
      <c r="I15" s="1">
        <v>8456019000</v>
      </c>
      <c r="K15" s="1">
        <v>51806788</v>
      </c>
      <c r="M15" s="1">
        <f t="shared" si="1"/>
        <v>8404212212</v>
      </c>
    </row>
    <row r="16" spans="1:22" ht="21.75" thickBot="1" x14ac:dyDescent="0.3">
      <c r="A16" s="4" t="s">
        <v>41</v>
      </c>
      <c r="C16" s="1">
        <v>0</v>
      </c>
      <c r="E16" s="1">
        <v>0</v>
      </c>
      <c r="G16" s="1">
        <f t="shared" si="0"/>
        <v>0</v>
      </c>
      <c r="I16" s="1">
        <v>900048000</v>
      </c>
      <c r="K16" s="1">
        <v>108916104</v>
      </c>
      <c r="M16" s="1">
        <f t="shared" si="1"/>
        <v>791131896</v>
      </c>
    </row>
    <row r="17" spans="1:13" s="5" customFormat="1" ht="27" thickBot="1" x14ac:dyDescent="0.3">
      <c r="A17" s="5" t="s">
        <v>93</v>
      </c>
      <c r="C17" s="6">
        <f>SUM(C8:C16)</f>
        <v>35658504576</v>
      </c>
      <c r="E17" s="6">
        <f>SUM(E8:E16)</f>
        <v>2810905849</v>
      </c>
      <c r="G17" s="6">
        <f>SUM(G8:G16)</f>
        <v>32847598727</v>
      </c>
      <c r="I17" s="6">
        <f>SUM(I8:I16)</f>
        <v>93853183176</v>
      </c>
      <c r="K17" s="6">
        <f>SUM(K8:K16)</f>
        <v>3073287562</v>
      </c>
      <c r="M17" s="6">
        <f>SUM(M8:M16)</f>
        <v>90779895614</v>
      </c>
    </row>
    <row r="18" spans="1:13" ht="19.5" thickTop="1" x14ac:dyDescent="0.25"/>
  </sheetData>
  <mergeCells count="13">
    <mergeCell ref="K7"/>
    <mergeCell ref="M7"/>
    <mergeCell ref="I6:M6"/>
    <mergeCell ref="A2:M2"/>
    <mergeCell ref="A3:M3"/>
    <mergeCell ref="A4:M4"/>
    <mergeCell ref="A5:S5"/>
    <mergeCell ref="C7"/>
    <mergeCell ref="E7"/>
    <mergeCell ref="G7"/>
    <mergeCell ref="C6:G6"/>
    <mergeCell ref="I7"/>
    <mergeCell ref="A6: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3"/>
  <sheetViews>
    <sheetView rightToLeft="1" workbookViewId="0">
      <selection activeCell="E93" sqref="E93"/>
    </sheetView>
  </sheetViews>
  <sheetFormatPr defaultRowHeight="18.75" x14ac:dyDescent="0.25"/>
  <cols>
    <col min="1" max="1" width="19.7109375" style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</row>
    <row r="3" spans="1:13" ht="26.25" x14ac:dyDescent="0.25">
      <c r="A3" s="2" t="s">
        <v>107</v>
      </c>
      <c r="B3" s="2" t="s">
        <v>107</v>
      </c>
      <c r="C3" s="2" t="s">
        <v>107</v>
      </c>
      <c r="D3" s="2" t="s">
        <v>107</v>
      </c>
      <c r="E3" s="2" t="s">
        <v>107</v>
      </c>
      <c r="F3" s="2" t="s">
        <v>107</v>
      </c>
      <c r="G3" s="2" t="s">
        <v>107</v>
      </c>
      <c r="H3" s="2" t="s">
        <v>107</v>
      </c>
      <c r="I3" s="2" t="s">
        <v>107</v>
      </c>
      <c r="J3" s="2" t="s">
        <v>107</v>
      </c>
      <c r="K3" s="2" t="s">
        <v>107</v>
      </c>
      <c r="L3" s="2" t="s">
        <v>107</v>
      </c>
      <c r="M3" s="2" t="s">
        <v>107</v>
      </c>
    </row>
    <row r="4" spans="1:13" ht="26.25" x14ac:dyDescent="0.25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</row>
    <row r="5" spans="1:13" s="15" customFormat="1" ht="28.5" x14ac:dyDescent="0.3">
      <c r="A5" s="10" t="s">
        <v>151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27" thickBot="1" x14ac:dyDescent="0.3">
      <c r="A6" s="9" t="s">
        <v>108</v>
      </c>
      <c r="C6" s="3" t="s">
        <v>139</v>
      </c>
      <c r="D6" s="3" t="s">
        <v>109</v>
      </c>
      <c r="E6" s="3" t="s">
        <v>109</v>
      </c>
      <c r="F6" s="3" t="s">
        <v>109</v>
      </c>
      <c r="G6" s="3" t="s">
        <v>109</v>
      </c>
      <c r="I6" s="3" t="s">
        <v>140</v>
      </c>
      <c r="J6" s="3" t="s">
        <v>110</v>
      </c>
      <c r="K6" s="3" t="s">
        <v>110</v>
      </c>
      <c r="L6" s="3" t="s">
        <v>110</v>
      </c>
      <c r="M6" s="3" t="s">
        <v>110</v>
      </c>
    </row>
    <row r="7" spans="1:13" ht="27" thickBot="1" x14ac:dyDescent="0.3">
      <c r="A7" s="3" t="s">
        <v>111</v>
      </c>
      <c r="C7" s="3" t="s">
        <v>112</v>
      </c>
      <c r="E7" s="3" t="s">
        <v>113</v>
      </c>
      <c r="G7" s="3" t="s">
        <v>114</v>
      </c>
      <c r="I7" s="3" t="s">
        <v>112</v>
      </c>
      <c r="K7" s="3" t="s">
        <v>113</v>
      </c>
      <c r="M7" s="3" t="s">
        <v>114</v>
      </c>
    </row>
    <row r="8" spans="1:13" ht="21" x14ac:dyDescent="0.25">
      <c r="A8" s="4" t="s">
        <v>104</v>
      </c>
      <c r="C8" s="1">
        <v>27901</v>
      </c>
      <c r="E8" s="1">
        <v>0</v>
      </c>
      <c r="G8" s="1">
        <f>C8-E8</f>
        <v>27901</v>
      </c>
      <c r="I8" s="1">
        <v>123788</v>
      </c>
      <c r="K8" s="1">
        <v>0</v>
      </c>
      <c r="M8" s="1">
        <f>I8-K8</f>
        <v>123788</v>
      </c>
    </row>
    <row r="9" spans="1:13" ht="21" x14ac:dyDescent="0.25">
      <c r="A9" s="4" t="s">
        <v>105</v>
      </c>
      <c r="C9" s="1">
        <v>259404027</v>
      </c>
      <c r="E9" s="1">
        <v>0</v>
      </c>
      <c r="G9" s="1">
        <f t="shared" ref="G9:G11" si="0">C9-E9</f>
        <v>259404027</v>
      </c>
      <c r="I9" s="1">
        <v>24530073434</v>
      </c>
      <c r="K9" s="1">
        <v>0</v>
      </c>
      <c r="M9" s="1">
        <f t="shared" ref="M9:M11" si="1">I9-K9</f>
        <v>24530073434</v>
      </c>
    </row>
    <row r="10" spans="1:13" ht="21" x14ac:dyDescent="0.25">
      <c r="A10" s="4" t="s">
        <v>106</v>
      </c>
      <c r="C10" s="1">
        <v>20680</v>
      </c>
      <c r="E10" s="1">
        <v>0</v>
      </c>
      <c r="G10" s="1">
        <f t="shared" si="0"/>
        <v>20680</v>
      </c>
      <c r="I10" s="1">
        <v>59213</v>
      </c>
      <c r="K10" s="1">
        <v>0</v>
      </c>
      <c r="M10" s="1">
        <f t="shared" si="1"/>
        <v>59213</v>
      </c>
    </row>
    <row r="11" spans="1:13" ht="21.75" thickBot="1" x14ac:dyDescent="0.3">
      <c r="A11" s="4" t="s">
        <v>104</v>
      </c>
      <c r="C11" s="1">
        <v>3864383563</v>
      </c>
      <c r="E11" s="1">
        <v>0</v>
      </c>
      <c r="G11" s="1">
        <f t="shared" si="0"/>
        <v>3864383563</v>
      </c>
      <c r="I11" s="1">
        <v>3864383563</v>
      </c>
      <c r="K11" s="1">
        <v>0</v>
      </c>
      <c r="M11" s="1">
        <f t="shared" si="1"/>
        <v>3864383563</v>
      </c>
    </row>
    <row r="12" spans="1:13" s="5" customFormat="1" ht="27" thickBot="1" x14ac:dyDescent="0.3">
      <c r="A12" s="5" t="s">
        <v>93</v>
      </c>
      <c r="C12" s="6">
        <f>SUM(C8:C11)</f>
        <v>4123836171</v>
      </c>
      <c r="E12" s="6">
        <f>SUM(E8:E11)</f>
        <v>0</v>
      </c>
      <c r="G12" s="6">
        <f>SUM(G8:G11)</f>
        <v>4123836171</v>
      </c>
      <c r="I12" s="6">
        <f>SUM(I8:I11)</f>
        <v>28394639998</v>
      </c>
      <c r="K12" s="6">
        <f>SUM(K8:K11)</f>
        <v>0</v>
      </c>
      <c r="M12" s="6">
        <f>SUM(M8:M11)</f>
        <v>28394639998</v>
      </c>
    </row>
    <row r="13" spans="1:13" ht="19.5" thickTop="1" x14ac:dyDescent="0.25"/>
  </sheetData>
  <mergeCells count="13">
    <mergeCell ref="K7"/>
    <mergeCell ref="M7"/>
    <mergeCell ref="I6:M6"/>
    <mergeCell ref="A2:M2"/>
    <mergeCell ref="A3:M3"/>
    <mergeCell ref="A4:M4"/>
    <mergeCell ref="A5:M5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تعدیل قیمت</vt:lpstr>
      <vt:lpstr>سپرده</vt:lpstr>
      <vt:lpstr>درآمدها</vt:lpstr>
      <vt:lpstr>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Shahbazian, Abbas</cp:lastModifiedBy>
  <dcterms:modified xsi:type="dcterms:W3CDTF">2026-05-23T15:01:11Z</dcterms:modified>
</cp:coreProperties>
</file>