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shahbazian\Desktop\Abbas Shahbazian\Monthly Portfolio Of Investment\Aram\12\"/>
    </mc:Choice>
  </mc:AlternateContent>
  <xr:revisionPtr revIDLastSave="0" documentId="13_ncr:1_{EC4AB41C-C3D5-4BE9-97A0-236015EB361A}" xr6:coauthVersionLast="47" xr6:coauthVersionMax="47" xr10:uidLastSave="{00000000-0000-0000-0000-000000000000}"/>
  <bookViews>
    <workbookView xWindow="-120" yWindow="-120" windowWidth="29040" windowHeight="15720" firstSheet="2" activeTab="9" xr2:uid="{00000000-000D-0000-FFFF-FFFF00000000}"/>
  </bookViews>
  <sheets>
    <sheet name="سهام" sheetId="1" r:id="rId1"/>
    <sheet name="سپرده" sheetId="6" r:id="rId2"/>
    <sheet name="درآمدها" sheetId="15" r:id="rId3"/>
    <sheet name="سرمایه‌گذاری در سهام" sheetId="11" r:id="rId4"/>
    <sheet name="درآمد سپرده بانکی" sheetId="13" r:id="rId5"/>
    <sheet name="سایر درآمدها" sheetId="14" r:id="rId6"/>
    <sheet name="درآمد سود سهام" sheetId="8" r:id="rId7"/>
    <sheet name="سود سپرده بانکی" sheetId="7" r:id="rId8"/>
    <sheet name="درآمد ناشی از فروش" sheetId="10" r:id="rId9"/>
    <sheet name="درآمد ناشی از تغییر قیمت اوراق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5" l="1"/>
  <c r="C10" i="15"/>
  <c r="E7" i="15"/>
  <c r="E8" i="15"/>
  <c r="E10" i="15" s="1"/>
  <c r="E9" i="15"/>
  <c r="C9" i="15"/>
  <c r="C8" i="15"/>
  <c r="C7" i="15"/>
  <c r="E9" i="14"/>
  <c r="C9" i="14"/>
  <c r="I9" i="13"/>
  <c r="I10" i="13"/>
  <c r="I8" i="13"/>
  <c r="E9" i="13"/>
  <c r="E10" i="13"/>
  <c r="E8" i="13"/>
  <c r="C11" i="13"/>
  <c r="U85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" i="11"/>
  <c r="S85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" i="11"/>
  <c r="Q85" i="11"/>
  <c r="O85" i="11"/>
  <c r="M85" i="11"/>
  <c r="K85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" i="11"/>
  <c r="G85" i="11"/>
  <c r="C85" i="11"/>
  <c r="E85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" i="11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8" i="10"/>
  <c r="I22" i="10" s="1"/>
  <c r="Q22" i="10"/>
  <c r="O22" i="10"/>
  <c r="M22" i="10"/>
  <c r="G22" i="10"/>
  <c r="E22" i="10"/>
  <c r="I11" i="13" l="1"/>
  <c r="E11" i="13"/>
  <c r="Q81" i="9"/>
  <c r="O81" i="9"/>
  <c r="M81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" i="9"/>
  <c r="I9" i="9"/>
  <c r="I81" i="9" s="1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" i="9"/>
  <c r="G81" i="9"/>
  <c r="E81" i="9"/>
  <c r="S8" i="8"/>
  <c r="M8" i="8"/>
  <c r="M9" i="8" s="1"/>
  <c r="C11" i="7"/>
  <c r="G11" i="7"/>
  <c r="I11" i="7"/>
  <c r="K11" i="7"/>
  <c r="M11" i="7"/>
  <c r="M9" i="7"/>
  <c r="M10" i="7"/>
  <c r="M8" i="7"/>
  <c r="G9" i="7"/>
  <c r="G10" i="7"/>
  <c r="G8" i="7"/>
  <c r="K11" i="6"/>
  <c r="I11" i="6"/>
  <c r="G11" i="6"/>
  <c r="E11" i="6"/>
  <c r="C11" i="6"/>
  <c r="I9" i="6"/>
  <c r="I10" i="6"/>
  <c r="I8" i="6"/>
  <c r="K31" i="1"/>
  <c r="K84" i="1" s="1"/>
  <c r="Y84" i="1"/>
  <c r="W84" i="1"/>
  <c r="U84" i="1"/>
  <c r="O84" i="1"/>
  <c r="G84" i="1"/>
  <c r="E84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10" i="1"/>
  <c r="G11" i="13"/>
  <c r="I85" i="11"/>
  <c r="S9" i="8"/>
  <c r="Q9" i="8"/>
  <c r="O9" i="8"/>
  <c r="K9" i="8"/>
  <c r="I9" i="8"/>
  <c r="E11" i="7"/>
</calcChain>
</file>

<file path=xl/sharedStrings.xml><?xml version="1.0" encoding="utf-8"?>
<sst xmlns="http://schemas.openxmlformats.org/spreadsheetml/2006/main" count="926" uniqueCount="146">
  <si>
    <t>صندوق سرمایه‌گذاری شاخصی آرام مفید</t>
  </si>
  <si>
    <t>صورت وضعیت پورتفوی</t>
  </si>
  <si>
    <t>برای ماه منتهی به 1404/12/29</t>
  </si>
  <si>
    <t>نام شرکت</t>
  </si>
  <si>
    <t>1404/11/30</t>
  </si>
  <si>
    <t>تغییرات طی دوره</t>
  </si>
  <si>
    <t>1404/12/29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</si>
  <si>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</si>
  <si>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</si>
  <si>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</si>
  <si>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</si>
  <si>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</si>
  <si>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</si>
  <si>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</si>
  <si>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</si>
  <si>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آریان کیمیا تک</t>
  </si>
  <si>
    <t>آلومینیوم‌ایران‌</t>
  </si>
  <si>
    <t>انتقال داده های آسیاتک</t>
  </si>
  <si>
    <t>ایران‌ خودرو</t>
  </si>
  <si>
    <t>بانک اقتصادنوین</t>
  </si>
  <si>
    <t>بانک تجارت</t>
  </si>
  <si>
    <t>بانک سینا</t>
  </si>
  <si>
    <t>بانک صادرات ایران</t>
  </si>
  <si>
    <t>بانک ملت</t>
  </si>
  <si>
    <t>بین المللی توسعه ص. معادن غدیر</t>
  </si>
  <si>
    <t>پالایش نفت اصفهان</t>
  </si>
  <si>
    <t>پالایش نفت بندرعباس</t>
  </si>
  <si>
    <t>پالایش نفت تبریز</t>
  </si>
  <si>
    <t>پالایش نفت تهران</t>
  </si>
  <si>
    <t>پتروشیمی بوعلی سینا</t>
  </si>
  <si>
    <t>پتروشیمی پارس</t>
  </si>
  <si>
    <t>پتروشیمی پردیس</t>
  </si>
  <si>
    <t>پتروشیمی جم</t>
  </si>
  <si>
    <t>پتروشیمی جم پیلن</t>
  </si>
  <si>
    <t>پتروشیمی شیراز</t>
  </si>
  <si>
    <t>پتروشیمی نوری</t>
  </si>
  <si>
    <t>پخش البرز</t>
  </si>
  <si>
    <t>پست بانک ایران</t>
  </si>
  <si>
    <t>تراکتورسازی‌ایران‌</t>
  </si>
  <si>
    <t>توسعه معادن وفلزات</t>
  </si>
  <si>
    <t>توسعه معدنی و صنعتی صبانور</t>
  </si>
  <si>
    <t>توسعه نیشکر و  صنایع جانبی</t>
  </si>
  <si>
    <t>تولیدی چدن سازان</t>
  </si>
  <si>
    <t>ح. پخش البرز</t>
  </si>
  <si>
    <t>داروسازی‌ سینا</t>
  </si>
  <si>
    <t>رادیاتور ایران‌</t>
  </si>
  <si>
    <t>زغال سنگ پروده طبس</t>
  </si>
  <si>
    <t>س. نفت و گاز و پتروشیمی تأمین</t>
  </si>
  <si>
    <t>س. و توسعه صنایع لاستیک</t>
  </si>
  <si>
    <t>سایپا</t>
  </si>
  <si>
    <t>سرمایه گذاری تامین اجتماعی</t>
  </si>
  <si>
    <t>سرمایه گذاری دارویی تامین</t>
  </si>
  <si>
    <t>سرمایه گذاری صدرتامین</t>
  </si>
  <si>
    <t>سرمایه‌گذاری‌صندوق‌بازنشستگی‌</t>
  </si>
  <si>
    <t>سرمایه‌گذاری‌غدیر(هلدینگ‌</t>
  </si>
  <si>
    <t>سیمان آبیک</t>
  </si>
  <si>
    <t>سیمان فارس و خوزستان</t>
  </si>
  <si>
    <t>سیمان‌ تهران‌</t>
  </si>
  <si>
    <t>شرکت ارتباطات سیار ایران</t>
  </si>
  <si>
    <t>صنایع الکترونیک مادیران</t>
  </si>
  <si>
    <t>صنایع پتروشیمی خلیج فارس</t>
  </si>
  <si>
    <t>صنایع فروآلیاژ ایران</t>
  </si>
  <si>
    <t>فجر انرژی خلیج فارس</t>
  </si>
  <si>
    <t>فروسیلیسیم خمین</t>
  </si>
  <si>
    <t>فولاد  خوزستان</t>
  </si>
  <si>
    <t>فولاد آلیاژی ایران</t>
  </si>
  <si>
    <t>فولاد خراسان</t>
  </si>
  <si>
    <t>فولاد مبارکه اصفهان</t>
  </si>
  <si>
    <t>قطعات‌ اتومبیل‌ ایران‌</t>
  </si>
  <si>
    <t>گروه دارویی سبحان</t>
  </si>
  <si>
    <t>گروه مالی صبا تامین</t>
  </si>
  <si>
    <t>گروه مپنا (سهامی عام)</t>
  </si>
  <si>
    <t>گروه مدیریت سرمایه گذاری امید</t>
  </si>
  <si>
    <t>گسترش نفت و گاز پارسیان</t>
  </si>
  <si>
    <t>گلتاش‌</t>
  </si>
  <si>
    <t>لابراتوارداروسازی‌  دکترعبیدی‌</t>
  </si>
  <si>
    <t>مبین انرژی خلیج فارس</t>
  </si>
  <si>
    <t>مجتمع کاشی و سنگ پرسپولیس یزد</t>
  </si>
  <si>
    <t>مخابرات ایران</t>
  </si>
  <si>
    <t>مدیریت صنعت شوینده ت.ص.بهشهر</t>
  </si>
  <si>
    <t>مدیریت نیروگاهی ایرانیان مپنا</t>
  </si>
  <si>
    <t>معدنی و صنعتی گل گهر</t>
  </si>
  <si>
    <t>معدنی وصنعتی چادرملو</t>
  </si>
  <si>
    <t>ملی  صنایع  مس  ایران</t>
  </si>
  <si>
    <t>نیان باتری خاوران</t>
  </si>
  <si>
    <t>کارخانجات‌داروپخش‌</t>
  </si>
  <si>
    <t>کاشی‌ وسرامیک‌ حافظ‌</t>
  </si>
  <si>
    <t>کشتیرانی جمهوری اسلامی ایران</t>
  </si>
  <si>
    <t>کویر تایر</t>
  </si>
  <si>
    <t/>
  </si>
  <si>
    <t>درصد به کل دارایی‌ها</t>
  </si>
  <si>
    <t>سپرده</t>
  </si>
  <si>
    <t>مبلغ</t>
  </si>
  <si>
    <t>افزایش</t>
  </si>
  <si>
    <t>کاهش</t>
  </si>
  <si>
    <t>بانک پاسارگاد هفت تیر</t>
  </si>
  <si>
    <t xml:space="preserve">بانک خاورمیانه ظفر </t>
  </si>
  <si>
    <t>بانک ملت مستقل مرکزی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</si>
  <si>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</si>
  <si>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</si>
  <si>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</si>
  <si>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</si>
  <si>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</si>
  <si>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</si>
  <si>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</si>
  <si>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</si>
  <si>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</si>
  <si>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</si>
  <si>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</si>
  <si>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</si>
  <si>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</si>
  <si>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</si>
  <si>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1404/12/18</t>
  </si>
  <si>
    <t>بهای فروش</t>
  </si>
  <si>
    <t>ارزش دفتری</t>
  </si>
  <si>
    <t>سود و زیان ناشی از تغییر قیمت</t>
  </si>
  <si>
    <t>سود و زیان ناشی از فروش</t>
  </si>
  <si>
    <t>ح.گروه مدیریت سرمایه گذار امید</t>
  </si>
  <si>
    <t>سپید ماکیان</t>
  </si>
  <si>
    <t>سرمایه گذاری مهر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</si>
  <si>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</si>
  <si>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</si>
  <si>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</si>
  <si>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</si>
  <si>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</si>
  <si>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</si>
  <si>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</si>
  <si>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</si>
  <si>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</si>
  <si>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</si>
  <si>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درآمد سپرده بانکی</t>
  </si>
  <si>
    <t>1404/12/01</t>
  </si>
  <si>
    <t>طی اسفند ماه</t>
  </si>
  <si>
    <t>از ابتدای سال مالی تا پایان اسفند ماه</t>
  </si>
  <si>
    <t>سایر درآمدها برای تنزیل سود سهام</t>
  </si>
  <si>
    <t>1- سرمایه گذاری ها</t>
  </si>
  <si>
    <t>1-1-سرمایه‌گذاری در سهام و حق تقدم سهام</t>
  </si>
  <si>
    <t>2-1- سرمایه‌گذاری در  سپرده‌ بانکی</t>
  </si>
  <si>
    <t>2- درآمد حاصل از سرمایه گذاری ها</t>
  </si>
  <si>
    <t>1-2-درآمد حاصل از سرمایه­گذاری در سهام و حق تقدم سهام:</t>
  </si>
  <si>
    <t>2-2-درآمد حاصل از سرمایه­گذاری در سپرده بانکی و گواهی سپرده:</t>
  </si>
  <si>
    <t>3-2-سایر درآمدها:</t>
  </si>
  <si>
    <t>از ابتدای سال مالی تا پایان بهمن ماه</t>
  </si>
  <si>
    <t>سود سپرده بانکی</t>
  </si>
  <si>
    <t>سود(زیان) حاصل از فروش اوراق بهادار</t>
  </si>
  <si>
    <t>درآمد ناشی از تغییر قیمت اوراق بهادار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</si>
</sst>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-;\(#,##0\)"/>
    <numFmt numFmtId="165" formatCode="0.000%"/>
    <numFmt numFmtId="166" formatCode="0.0000%"/>
  </numFmts>
  <fonts count="12" x14ac:knownFonts="1">
    <font>
      <sz val="11"/>
      <name val="Calibri"/>
    </font>
    <font>
      <sz val="11"/>
      <name val="Calibri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0"/>
      <color rgb="FFFFFFFF"/>
      <name val="IRANSans"/>
      <family val="2"/>
    </font>
    <font>
      <b/>
      <sz val="14"/>
      <name val="B Nazanin"/>
      <charset val="178"/>
    </font>
    <font>
      <b/>
      <sz val="14"/>
      <color rgb="FF0062AC"/>
      <name val="B Titr"/>
      <charset val="178"/>
    </font>
    <font>
      <sz val="14"/>
      <color theme="1"/>
      <name val="B Nazanin"/>
      <charset val="178"/>
    </font>
    <font>
      <sz val="14"/>
      <name val="Calibri"/>
      <family val="2"/>
    </font>
    <font>
      <sz val="10"/>
      <color theme="1"/>
      <name val="B Nazanin"/>
      <charset val="178"/>
    </font>
    <font>
      <sz val="14"/>
      <color theme="1"/>
      <name val="Arial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164" fontId="2" fillId="0" borderId="0" xfId="0" applyNumberFormat="1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3" fontId="5" fillId="0" borderId="0" xfId="0" applyNumberFormat="1" applyFont="1"/>
    <xf numFmtId="10" fontId="2" fillId="0" borderId="0" xfId="1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0" fontId="6" fillId="0" borderId="2" xfId="1" applyNumberFormat="1" applyFont="1" applyBorder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166" fontId="2" fillId="0" borderId="0" xfId="1" applyNumberFormat="1" applyFont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vertical="center" readingOrder="2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7" fillId="0" borderId="0" xfId="0" applyFont="1" applyAlignment="1">
      <alignment horizontal="right" vertical="center" readingOrder="2"/>
    </xf>
    <xf numFmtId="164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85"/>
  <sheetViews>
    <sheetView rightToLeft="1" topLeftCell="G1" zoomScaleNormal="100" workbookViewId="0">
      <selection activeCell="I18" sqref="I18"/>
    </sheetView>
  </sheetViews>
  <sheetFormatPr defaultRowHeight="18.75" x14ac:dyDescent="0.25"/>
  <cols>
    <col min="1" max="1" width="30.7109375" style="1" bestFit="1" customWidth="1"/>
    <col min="2" max="2" width="1" style="1" customWidth="1"/>
    <col min="3" max="3" width="19" style="1" customWidth="1"/>
    <col min="4" max="4" width="1" style="1" customWidth="1"/>
    <col min="5" max="5" width="23.42578125" style="1" bestFit="1" customWidth="1"/>
    <col min="6" max="6" width="1" style="1" customWidth="1"/>
    <col min="7" max="7" width="23" style="1" customWidth="1"/>
    <col min="8" max="8" width="1" style="1" customWidth="1"/>
    <col min="9" max="9" width="18" style="1" customWidth="1"/>
    <col min="10" max="10" width="1" style="1" customWidth="1"/>
    <col min="11" max="11" width="22" style="1" customWidth="1"/>
    <col min="12" max="12" width="1" style="1" customWidth="1"/>
    <col min="13" max="13" width="18" style="1" customWidth="1"/>
    <col min="14" max="14" width="1" style="1" customWidth="1"/>
    <col min="15" max="15" width="22" style="1" customWidth="1"/>
    <col min="16" max="16" width="1" style="1" customWidth="1"/>
    <col min="17" max="17" width="19" style="1" customWidth="1"/>
    <col min="18" max="18" width="1" style="1" customWidth="1"/>
    <col min="19" max="19" width="16" style="1" customWidth="1"/>
    <col min="20" max="20" width="1" style="1" customWidth="1"/>
    <col min="21" max="21" width="22" style="1" customWidth="1"/>
    <col min="22" max="22" width="1" style="1" customWidth="1"/>
    <col min="23" max="23" width="23" style="1" customWidth="1"/>
    <col min="24" max="24" width="1" style="1" customWidth="1"/>
    <col min="25" max="25" width="34.28515625" style="1" bestFit="1" customWidth="1"/>
    <col min="26" max="26" width="1" style="1" customWidth="1"/>
    <col min="27" max="27" width="11.85546875" style="1" bestFit="1" customWidth="1"/>
    <col min="28" max="16384" width="9.140625" style="1"/>
  </cols>
  <sheetData>
    <row r="2" spans="1:25" ht="26.25" x14ac:dyDescent="0.25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  <c r="L2" s="18" t="s">
        <v>0</v>
      </c>
      <c r="M2" s="18" t="s">
        <v>0</v>
      </c>
      <c r="N2" s="18" t="s">
        <v>0</v>
      </c>
      <c r="O2" s="18" t="s">
        <v>0</v>
      </c>
      <c r="P2" s="18" t="s">
        <v>0</v>
      </c>
      <c r="Q2" s="18" t="s">
        <v>0</v>
      </c>
      <c r="R2" s="18" t="s">
        <v>0</v>
      </c>
      <c r="S2" s="18" t="s">
        <v>0</v>
      </c>
      <c r="T2" s="18" t="s">
        <v>0</v>
      </c>
      <c r="U2" s="18" t="s">
        <v>0</v>
      </c>
      <c r="V2" s="18" t="s">
        <v>0</v>
      </c>
      <c r="W2" s="18" t="s">
        <v>0</v>
      </c>
      <c r="X2" s="18" t="s">
        <v>0</v>
      </c>
      <c r="Y2" s="18" t="s">
        <v>0</v>
      </c>
    </row>
    <row r="3" spans="1:25" ht="26.25" x14ac:dyDescent="0.25">
      <c r="A3" s="18" t="s">
        <v>1</v>
      </c>
      <c r="B3" s="18" t="s">
        <v>1</v>
      </c>
      <c r="C3" s="18" t="s">
        <v>1</v>
      </c>
      <c r="D3" s="18" t="s">
        <v>1</v>
      </c>
      <c r="E3" s="18" t="s">
        <v>1</v>
      </c>
      <c r="F3" s="18" t="s">
        <v>1</v>
      </c>
      <c r="G3" s="18" t="s">
        <v>1</v>
      </c>
      <c r="H3" s="18" t="s">
        <v>1</v>
      </c>
      <c r="I3" s="18" t="s">
        <v>1</v>
      </c>
      <c r="J3" s="18" t="s">
        <v>1</v>
      </c>
      <c r="K3" s="18" t="s">
        <v>1</v>
      </c>
      <c r="L3" s="18" t="s">
        <v>1</v>
      </c>
      <c r="M3" s="18" t="s">
        <v>1</v>
      </c>
      <c r="N3" s="18" t="s">
        <v>1</v>
      </c>
      <c r="O3" s="18" t="s">
        <v>1</v>
      </c>
      <c r="P3" s="18" t="s">
        <v>1</v>
      </c>
      <c r="Q3" s="18" t="s">
        <v>1</v>
      </c>
      <c r="R3" s="18" t="s">
        <v>1</v>
      </c>
      <c r="S3" s="18" t="s">
        <v>1</v>
      </c>
      <c r="T3" s="18" t="s">
        <v>1</v>
      </c>
      <c r="U3" s="18" t="s">
        <v>1</v>
      </c>
      <c r="V3" s="18" t="s">
        <v>1</v>
      </c>
      <c r="W3" s="18" t="s">
        <v>1</v>
      </c>
      <c r="X3" s="18" t="s">
        <v>1</v>
      </c>
      <c r="Y3" s="18" t="s">
        <v>1</v>
      </c>
    </row>
    <row r="4" spans="1:25" ht="26.25" x14ac:dyDescent="0.25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  <c r="L4" s="18" t="s">
        <v>2</v>
      </c>
      <c r="M4" s="18" t="s">
        <v>2</v>
      </c>
      <c r="N4" s="18" t="s">
        <v>2</v>
      </c>
      <c r="O4" s="18" t="s">
        <v>2</v>
      </c>
      <c r="P4" s="18" t="s">
        <v>2</v>
      </c>
      <c r="Q4" s="18" t="s">
        <v>2</v>
      </c>
      <c r="R4" s="18" t="s">
        <v>2</v>
      </c>
      <c r="S4" s="18" t="s">
        <v>2</v>
      </c>
      <c r="T4" s="18" t="s">
        <v>2</v>
      </c>
      <c r="U4" s="18" t="s">
        <v>2</v>
      </c>
      <c r="V4" s="18" t="s">
        <v>2</v>
      </c>
      <c r="W4" s="18" t="s">
        <v>2</v>
      </c>
      <c r="X4" s="18" t="s">
        <v>2</v>
      </c>
      <c r="Y4" s="18" t="s">
        <v>2</v>
      </c>
    </row>
    <row r="5" spans="1:25" s="11" customFormat="1" ht="28.5" x14ac:dyDescent="0.55000000000000004">
      <c r="A5" s="16" t="s">
        <v>135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</row>
    <row r="6" spans="1:25" s="11" customFormat="1" ht="28.5" x14ac:dyDescent="0.55000000000000004">
      <c r="A6" s="16" t="s">
        <v>136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spans="1:25" ht="27" thickBot="1" x14ac:dyDescent="0.3">
      <c r="A7" s="17" t="s">
        <v>3</v>
      </c>
      <c r="C7" s="17" t="s">
        <v>131</v>
      </c>
      <c r="D7" s="17" t="s">
        <v>4</v>
      </c>
      <c r="E7" s="17" t="s">
        <v>4</v>
      </c>
      <c r="F7" s="17" t="s">
        <v>4</v>
      </c>
      <c r="G7" s="17" t="s">
        <v>4</v>
      </c>
      <c r="I7" s="17" t="s">
        <v>5</v>
      </c>
      <c r="J7" s="17" t="s">
        <v>5</v>
      </c>
      <c r="K7" s="17" t="s">
        <v>5</v>
      </c>
      <c r="L7" s="17" t="s">
        <v>5</v>
      </c>
      <c r="M7" s="17" t="s">
        <v>5</v>
      </c>
      <c r="N7" s="17" t="s">
        <v>5</v>
      </c>
      <c r="O7" s="17" t="s">
        <v>5</v>
      </c>
      <c r="Q7" s="17" t="s">
        <v>6</v>
      </c>
      <c r="R7" s="17" t="s">
        <v>6</v>
      </c>
      <c r="S7" s="17" t="s">
        <v>6</v>
      </c>
      <c r="T7" s="17" t="s">
        <v>6</v>
      </c>
      <c r="U7" s="17" t="s">
        <v>6</v>
      </c>
      <c r="V7" s="17" t="s">
        <v>6</v>
      </c>
      <c r="W7" s="17" t="s">
        <v>6</v>
      </c>
      <c r="X7" s="17" t="s">
        <v>6</v>
      </c>
      <c r="Y7" s="17" t="s">
        <v>6</v>
      </c>
    </row>
    <row r="8" spans="1:25" ht="26.25" x14ac:dyDescent="0.25">
      <c r="A8" s="17" t="s">
        <v>3</v>
      </c>
      <c r="C8" s="17" t="s">
        <v>7</v>
      </c>
      <c r="E8" s="17" t="s">
        <v>8</v>
      </c>
      <c r="G8" s="17" t="s">
        <v>9</v>
      </c>
      <c r="I8" s="17" t="s">
        <v>10</v>
      </c>
      <c r="J8" s="17" t="s">
        <v>10</v>
      </c>
      <c r="K8" s="17" t="s">
        <v>10</v>
      </c>
      <c r="M8" s="17" t="s">
        <v>11</v>
      </c>
      <c r="N8" s="17" t="s">
        <v>11</v>
      </c>
      <c r="O8" s="17" t="s">
        <v>11</v>
      </c>
      <c r="Q8" s="17" t="s">
        <v>7</v>
      </c>
      <c r="S8" s="17" t="s">
        <v>12</v>
      </c>
      <c r="U8" s="17" t="s">
        <v>8</v>
      </c>
      <c r="W8" s="17" t="s">
        <v>9</v>
      </c>
      <c r="Y8" s="17" t="s">
        <v>13</v>
      </c>
    </row>
    <row r="9" spans="1:25" ht="26.25" x14ac:dyDescent="0.25">
      <c r="A9" s="17" t="s">
        <v>3</v>
      </c>
      <c r="C9" s="17" t="s">
        <v>7</v>
      </c>
      <c r="E9" s="17" t="s">
        <v>8</v>
      </c>
      <c r="G9" s="17" t="s">
        <v>9</v>
      </c>
      <c r="I9" s="17" t="s">
        <v>7</v>
      </c>
      <c r="K9" s="17" t="s">
        <v>8</v>
      </c>
      <c r="M9" s="17" t="s">
        <v>7</v>
      </c>
      <c r="O9" s="17" t="s">
        <v>14</v>
      </c>
      <c r="Q9" s="17" t="s">
        <v>7</v>
      </c>
      <c r="S9" s="17" t="s">
        <v>12</v>
      </c>
      <c r="U9" s="17" t="s">
        <v>8</v>
      </c>
      <c r="W9" s="17" t="s">
        <v>9</v>
      </c>
      <c r="Y9" s="17" t="s">
        <v>13</v>
      </c>
    </row>
    <row r="10" spans="1:25" ht="21" x14ac:dyDescent="0.25">
      <c r="A10" s="3" t="s">
        <v>15</v>
      </c>
      <c r="C10" s="1">
        <v>10141812</v>
      </c>
      <c r="E10" s="1">
        <v>52270213907</v>
      </c>
      <c r="G10" s="1">
        <v>72054057080</v>
      </c>
      <c r="I10" s="1">
        <v>0</v>
      </c>
      <c r="K10" s="1">
        <v>0</v>
      </c>
      <c r="M10" s="1">
        <v>0</v>
      </c>
      <c r="O10" s="1">
        <v>0</v>
      </c>
      <c r="Q10" s="1">
        <f>C10+I10+M10</f>
        <v>10141812</v>
      </c>
      <c r="S10" s="1">
        <v>7240</v>
      </c>
      <c r="U10" s="1">
        <v>52270213907</v>
      </c>
      <c r="W10" s="1">
        <v>72859130343</v>
      </c>
      <c r="Y10" s="5">
        <v>7.0990147573274697E-3</v>
      </c>
    </row>
    <row r="11" spans="1:25" ht="21" x14ac:dyDescent="0.25">
      <c r="A11" s="3" t="s">
        <v>16</v>
      </c>
      <c r="C11" s="1">
        <v>7555314</v>
      </c>
      <c r="E11" s="1">
        <v>42456565578</v>
      </c>
      <c r="G11" s="1">
        <v>44381715623</v>
      </c>
      <c r="I11" s="1">
        <v>0</v>
      </c>
      <c r="K11" s="1">
        <v>0</v>
      </c>
      <c r="M11" s="1">
        <v>0</v>
      </c>
      <c r="O11" s="1">
        <v>0</v>
      </c>
      <c r="Q11" s="1">
        <f t="shared" ref="Q11:Q74" si="0">C11+I11+M11</f>
        <v>7555314</v>
      </c>
      <c r="S11" s="1">
        <v>5570</v>
      </c>
      <c r="U11" s="1">
        <v>42456565578</v>
      </c>
      <c r="W11" s="1">
        <v>41757796625</v>
      </c>
      <c r="Y11" s="5">
        <v>4.0686625420699226E-3</v>
      </c>
    </row>
    <row r="12" spans="1:25" ht="21" x14ac:dyDescent="0.25">
      <c r="A12" s="3" t="s">
        <v>17</v>
      </c>
      <c r="C12" s="1">
        <v>4744641</v>
      </c>
      <c r="E12" s="1">
        <v>11765188274</v>
      </c>
      <c r="G12" s="1">
        <v>10701204275</v>
      </c>
      <c r="I12" s="1">
        <v>0</v>
      </c>
      <c r="K12" s="1">
        <v>0</v>
      </c>
      <c r="M12" s="1">
        <v>0</v>
      </c>
      <c r="O12" s="1">
        <v>0</v>
      </c>
      <c r="Q12" s="1">
        <f t="shared" si="0"/>
        <v>4744641</v>
      </c>
      <c r="S12" s="1">
        <v>2213</v>
      </c>
      <c r="U12" s="1">
        <v>11765188274</v>
      </c>
      <c r="W12" s="1">
        <v>10418726379</v>
      </c>
      <c r="Y12" s="5">
        <v>1.0151465158708694E-3</v>
      </c>
    </row>
    <row r="13" spans="1:25" ht="21" x14ac:dyDescent="0.25">
      <c r="A13" s="3" t="s">
        <v>18</v>
      </c>
      <c r="C13" s="1">
        <v>298080289</v>
      </c>
      <c r="E13" s="1">
        <v>106377481087</v>
      </c>
      <c r="G13" s="1">
        <v>148479616440</v>
      </c>
      <c r="I13" s="1">
        <v>0</v>
      </c>
      <c r="K13" s="1">
        <v>0</v>
      </c>
      <c r="M13" s="1">
        <v>0</v>
      </c>
      <c r="O13" s="1">
        <v>0</v>
      </c>
      <c r="Q13" s="1">
        <f t="shared" si="0"/>
        <v>298080289</v>
      </c>
      <c r="S13" s="1">
        <v>475</v>
      </c>
      <c r="U13" s="1">
        <v>106377481087</v>
      </c>
      <c r="W13" s="1">
        <v>140493660974</v>
      </c>
      <c r="Y13" s="5">
        <v>1.3688971689204511E-2</v>
      </c>
    </row>
    <row r="14" spans="1:25" ht="21" x14ac:dyDescent="0.25">
      <c r="A14" s="3" t="s">
        <v>19</v>
      </c>
      <c r="C14" s="1">
        <v>52819649</v>
      </c>
      <c r="E14" s="1">
        <v>59802748199</v>
      </c>
      <c r="G14" s="1">
        <v>102831074808</v>
      </c>
      <c r="I14" s="1">
        <v>0</v>
      </c>
      <c r="K14" s="1">
        <v>0</v>
      </c>
      <c r="M14" s="1">
        <v>0</v>
      </c>
      <c r="O14" s="1">
        <v>0</v>
      </c>
      <c r="Q14" s="1">
        <f t="shared" si="0"/>
        <v>52819649</v>
      </c>
      <c r="S14" s="1">
        <v>2024</v>
      </c>
      <c r="U14" s="1">
        <v>59802748199</v>
      </c>
      <c r="W14" s="1">
        <v>106080578701</v>
      </c>
      <c r="Y14" s="5">
        <v>1.0335939917468265E-2</v>
      </c>
    </row>
    <row r="15" spans="1:25" ht="21" x14ac:dyDescent="0.25">
      <c r="A15" s="3" t="s">
        <v>20</v>
      </c>
      <c r="C15" s="1">
        <v>103997796</v>
      </c>
      <c r="E15" s="1">
        <v>47935938248</v>
      </c>
      <c r="G15" s="1">
        <v>41999914466</v>
      </c>
      <c r="I15" s="1">
        <v>0</v>
      </c>
      <c r="K15" s="1">
        <v>0</v>
      </c>
      <c r="M15" s="1">
        <v>0</v>
      </c>
      <c r="O15" s="1">
        <v>0</v>
      </c>
      <c r="Q15" s="1">
        <f t="shared" si="0"/>
        <v>103997796</v>
      </c>
      <c r="S15" s="1">
        <v>404</v>
      </c>
      <c r="U15" s="1">
        <v>47935938248</v>
      </c>
      <c r="W15" s="1">
        <v>41690332787</v>
      </c>
      <c r="Y15" s="5">
        <v>4.0620892165403244E-3</v>
      </c>
    </row>
    <row r="16" spans="1:25" ht="21" x14ac:dyDescent="0.25">
      <c r="A16" s="3" t="s">
        <v>21</v>
      </c>
      <c r="C16" s="1">
        <v>13147564</v>
      </c>
      <c r="E16" s="1">
        <v>41837907257</v>
      </c>
      <c r="G16" s="1">
        <v>35954592258</v>
      </c>
      <c r="I16" s="1">
        <v>0</v>
      </c>
      <c r="K16" s="1">
        <v>0</v>
      </c>
      <c r="M16" s="1">
        <v>0</v>
      </c>
      <c r="O16" s="1">
        <v>0</v>
      </c>
      <c r="Q16" s="1">
        <f t="shared" si="0"/>
        <v>13147564</v>
      </c>
      <c r="S16" s="1">
        <v>2680</v>
      </c>
      <c r="U16" s="1">
        <v>41837907257</v>
      </c>
      <c r="W16" s="1">
        <v>34963101325</v>
      </c>
      <c r="Y16" s="5">
        <v>3.4066227677936726E-3</v>
      </c>
    </row>
    <row r="17" spans="1:25" ht="21" x14ac:dyDescent="0.25">
      <c r="A17" s="3" t="s">
        <v>22</v>
      </c>
      <c r="C17" s="1">
        <v>175245003</v>
      </c>
      <c r="E17" s="1">
        <v>102719137764</v>
      </c>
      <c r="G17" s="1">
        <v>87640741000</v>
      </c>
      <c r="I17" s="1">
        <v>0</v>
      </c>
      <c r="K17" s="1">
        <v>0</v>
      </c>
      <c r="M17" s="1">
        <v>0</v>
      </c>
      <c r="O17" s="1">
        <v>0</v>
      </c>
      <c r="Q17" s="1">
        <f t="shared" si="0"/>
        <v>175245003</v>
      </c>
      <c r="S17" s="1">
        <v>487</v>
      </c>
      <c r="U17" s="1">
        <v>102719137764</v>
      </c>
      <c r="W17" s="1">
        <v>84684604895</v>
      </c>
      <c r="Y17" s="5">
        <v>8.2512274993934188E-3</v>
      </c>
    </row>
    <row r="18" spans="1:25" ht="21" x14ac:dyDescent="0.25">
      <c r="A18" s="3" t="s">
        <v>23</v>
      </c>
      <c r="C18" s="1">
        <v>292431239</v>
      </c>
      <c r="E18" s="1">
        <v>244516241222</v>
      </c>
      <c r="G18" s="1">
        <v>364744627122</v>
      </c>
      <c r="I18" s="1">
        <v>0</v>
      </c>
      <c r="K18" s="1">
        <v>0</v>
      </c>
      <c r="M18" s="1">
        <v>0</v>
      </c>
      <c r="O18" s="1">
        <v>0</v>
      </c>
      <c r="Q18" s="1">
        <f t="shared" si="0"/>
        <v>292431239</v>
      </c>
      <c r="S18" s="1">
        <v>1241</v>
      </c>
      <c r="U18" s="1">
        <v>244516241222</v>
      </c>
      <c r="W18" s="1">
        <v>360101895193</v>
      </c>
      <c r="Y18" s="5">
        <v>3.5086455960729179E-2</v>
      </c>
    </row>
    <row r="19" spans="1:25" ht="21" x14ac:dyDescent="0.25">
      <c r="A19" s="3" t="s">
        <v>24</v>
      </c>
      <c r="C19" s="1">
        <v>7583253</v>
      </c>
      <c r="E19" s="1">
        <v>40467315855</v>
      </c>
      <c r="G19" s="1">
        <v>21294715506</v>
      </c>
      <c r="I19" s="1">
        <v>0</v>
      </c>
      <c r="K19" s="1">
        <v>0</v>
      </c>
      <c r="M19" s="1">
        <v>0</v>
      </c>
      <c r="O19" s="1">
        <v>0</v>
      </c>
      <c r="Q19" s="1">
        <f t="shared" si="0"/>
        <v>7583253</v>
      </c>
      <c r="S19" s="1">
        <v>2767</v>
      </c>
      <c r="U19" s="1">
        <v>40467315855</v>
      </c>
      <c r="W19" s="1">
        <v>20820663535</v>
      </c>
      <c r="Y19" s="5">
        <v>2.0286571771648315E-3</v>
      </c>
    </row>
    <row r="20" spans="1:25" ht="21" x14ac:dyDescent="0.25">
      <c r="A20" s="3" t="s">
        <v>25</v>
      </c>
      <c r="C20" s="1">
        <v>60661193</v>
      </c>
      <c r="E20" s="1">
        <v>192361671223</v>
      </c>
      <c r="G20" s="1">
        <v>381017144921</v>
      </c>
      <c r="I20" s="1">
        <v>0</v>
      </c>
      <c r="K20" s="1">
        <v>0</v>
      </c>
      <c r="M20" s="1">
        <v>0</v>
      </c>
      <c r="O20" s="1">
        <v>0</v>
      </c>
      <c r="Q20" s="1">
        <f t="shared" si="0"/>
        <v>60661193</v>
      </c>
      <c r="S20" s="1">
        <v>6150</v>
      </c>
      <c r="U20" s="1">
        <v>192361671223</v>
      </c>
      <c r="W20" s="1">
        <v>370182534165</v>
      </c>
      <c r="Y20" s="5">
        <v>3.6068660997882689E-2</v>
      </c>
    </row>
    <row r="21" spans="1:25" ht="21" x14ac:dyDescent="0.25">
      <c r="A21" s="3" t="s">
        <v>26</v>
      </c>
      <c r="C21" s="1">
        <v>48810613</v>
      </c>
      <c r="E21" s="1">
        <v>151582170901</v>
      </c>
      <c r="G21" s="1">
        <v>365187134490</v>
      </c>
      <c r="I21" s="1">
        <v>0</v>
      </c>
      <c r="K21" s="1">
        <v>0</v>
      </c>
      <c r="M21" s="1">
        <v>0</v>
      </c>
      <c r="O21" s="1">
        <v>0</v>
      </c>
      <c r="Q21" s="1">
        <f t="shared" si="0"/>
        <v>48810613</v>
      </c>
      <c r="S21" s="1">
        <v>6940</v>
      </c>
      <c r="U21" s="1">
        <v>151582170901</v>
      </c>
      <c r="W21" s="1">
        <v>336127150313</v>
      </c>
      <c r="Y21" s="5">
        <v>3.2750481500081051E-2</v>
      </c>
    </row>
    <row r="22" spans="1:25" ht="21" x14ac:dyDescent="0.25">
      <c r="A22" s="3" t="s">
        <v>27</v>
      </c>
      <c r="C22" s="1">
        <v>2007323</v>
      </c>
      <c r="E22" s="1">
        <v>32610618857</v>
      </c>
      <c r="G22" s="1">
        <v>54336478407</v>
      </c>
      <c r="I22" s="1">
        <v>0</v>
      </c>
      <c r="K22" s="1">
        <v>0</v>
      </c>
      <c r="M22" s="1">
        <v>0</v>
      </c>
      <c r="O22" s="1">
        <v>0</v>
      </c>
      <c r="Q22" s="1">
        <f t="shared" si="0"/>
        <v>2007323</v>
      </c>
      <c r="S22" s="1">
        <v>25900</v>
      </c>
      <c r="U22" s="1">
        <v>32610618857</v>
      </c>
      <c r="W22" s="1">
        <v>51587785584</v>
      </c>
      <c r="Y22" s="5">
        <v>5.0264455454599923E-3</v>
      </c>
    </row>
    <row r="23" spans="1:25" ht="21" x14ac:dyDescent="0.25">
      <c r="A23" s="3" t="s">
        <v>28</v>
      </c>
      <c r="C23" s="1">
        <v>54643995</v>
      </c>
      <c r="E23" s="1">
        <v>146668521348</v>
      </c>
      <c r="G23" s="1">
        <v>212331773533</v>
      </c>
      <c r="I23" s="1">
        <v>0</v>
      </c>
      <c r="K23" s="1">
        <v>0</v>
      </c>
      <c r="M23" s="1">
        <v>0</v>
      </c>
      <c r="O23" s="1">
        <v>0</v>
      </c>
      <c r="Q23" s="1">
        <f t="shared" si="0"/>
        <v>54643995</v>
      </c>
      <c r="S23" s="1">
        <v>3740</v>
      </c>
      <c r="U23" s="1">
        <v>146668521348</v>
      </c>
      <c r="W23" s="1">
        <v>202788772476</v>
      </c>
      <c r="Y23" s="5">
        <v>1.9758683388756058E-2</v>
      </c>
    </row>
    <row r="24" spans="1:25" ht="21" x14ac:dyDescent="0.25">
      <c r="A24" s="3" t="s">
        <v>29</v>
      </c>
      <c r="C24" s="1">
        <v>989224</v>
      </c>
      <c r="E24" s="1">
        <v>42330320612</v>
      </c>
      <c r="G24" s="1">
        <v>36730622509</v>
      </c>
      <c r="I24" s="1">
        <v>0</v>
      </c>
      <c r="K24" s="1">
        <v>0</v>
      </c>
      <c r="M24" s="1">
        <v>0</v>
      </c>
      <c r="O24" s="1">
        <v>0</v>
      </c>
      <c r="Q24" s="1">
        <f t="shared" si="0"/>
        <v>989224</v>
      </c>
      <c r="S24" s="1">
        <v>34320</v>
      </c>
      <c r="U24" s="1">
        <v>42330320612</v>
      </c>
      <c r="W24" s="1">
        <v>33687732884</v>
      </c>
      <c r="Y24" s="5">
        <v>3.2823574994454811E-3</v>
      </c>
    </row>
    <row r="25" spans="1:25" ht="21" x14ac:dyDescent="0.25">
      <c r="A25" s="3" t="s">
        <v>30</v>
      </c>
      <c r="C25" s="1">
        <v>36489332</v>
      </c>
      <c r="E25" s="1">
        <v>110243825121</v>
      </c>
      <c r="G25" s="1">
        <v>102104499887</v>
      </c>
      <c r="I25" s="1">
        <v>0</v>
      </c>
      <c r="K25" s="1">
        <v>0</v>
      </c>
      <c r="M25" s="1">
        <v>0</v>
      </c>
      <c r="O25" s="1">
        <v>0</v>
      </c>
      <c r="Q25" s="1">
        <f t="shared" si="0"/>
        <v>36489332</v>
      </c>
      <c r="S25" s="1">
        <v>2740</v>
      </c>
      <c r="U25" s="1">
        <v>110243825121</v>
      </c>
      <c r="W25" s="1">
        <v>99207918330</v>
      </c>
      <c r="Y25" s="5">
        <v>9.6663036321304723E-3</v>
      </c>
    </row>
    <row r="26" spans="1:25" ht="21" x14ac:dyDescent="0.25">
      <c r="A26" s="3" t="s">
        <v>31</v>
      </c>
      <c r="C26" s="1">
        <v>976748</v>
      </c>
      <c r="E26" s="1">
        <v>200683962337</v>
      </c>
      <c r="G26" s="1">
        <v>509536326778</v>
      </c>
      <c r="I26" s="1">
        <v>37046875</v>
      </c>
      <c r="K26" s="1">
        <v>0</v>
      </c>
      <c r="M26" s="1">
        <v>0</v>
      </c>
      <c r="O26" s="1">
        <v>0</v>
      </c>
      <c r="Q26" s="1">
        <f t="shared" si="0"/>
        <v>38023623</v>
      </c>
      <c r="S26" s="1">
        <v>13032</v>
      </c>
      <c r="U26" s="1">
        <v>200683962337</v>
      </c>
      <c r="W26" s="1">
        <v>491693455537</v>
      </c>
      <c r="Y26" s="5">
        <v>4.7908053259845935E-2</v>
      </c>
    </row>
    <row r="27" spans="1:25" ht="21" x14ac:dyDescent="0.25">
      <c r="A27" s="3" t="s">
        <v>32</v>
      </c>
      <c r="C27" s="1">
        <v>2687392</v>
      </c>
      <c r="E27" s="1">
        <v>133316782407</v>
      </c>
      <c r="G27" s="1">
        <v>124851076290</v>
      </c>
      <c r="I27" s="1">
        <v>0</v>
      </c>
      <c r="K27" s="1">
        <v>0</v>
      </c>
      <c r="M27" s="1">
        <v>0</v>
      </c>
      <c r="O27" s="1">
        <v>0</v>
      </c>
      <c r="Q27" s="1">
        <f t="shared" si="0"/>
        <v>2687392</v>
      </c>
      <c r="S27" s="1">
        <v>43800</v>
      </c>
      <c r="U27" s="1">
        <v>133316782407</v>
      </c>
      <c r="W27" s="1">
        <v>116797888541</v>
      </c>
      <c r="Y27" s="5">
        <v>1.1380178852998198E-2</v>
      </c>
    </row>
    <row r="28" spans="1:25" ht="21" x14ac:dyDescent="0.25">
      <c r="A28" s="3" t="s">
        <v>33</v>
      </c>
      <c r="C28" s="1">
        <v>256243</v>
      </c>
      <c r="E28" s="1">
        <v>46914600634</v>
      </c>
      <c r="G28" s="1">
        <v>50722774579</v>
      </c>
      <c r="I28" s="1">
        <v>0</v>
      </c>
      <c r="K28" s="1">
        <v>0</v>
      </c>
      <c r="M28" s="1">
        <v>0</v>
      </c>
      <c r="O28" s="1">
        <v>0</v>
      </c>
      <c r="Q28" s="1">
        <f t="shared" si="0"/>
        <v>256243</v>
      </c>
      <c r="S28" s="1">
        <v>194720</v>
      </c>
      <c r="U28" s="1">
        <v>46914600634</v>
      </c>
      <c r="W28" s="1">
        <v>49509943686</v>
      </c>
      <c r="Y28" s="5">
        <v>4.8239914367181839E-3</v>
      </c>
    </row>
    <row r="29" spans="1:25" ht="21" x14ac:dyDescent="0.25">
      <c r="A29" s="3" t="s">
        <v>34</v>
      </c>
      <c r="C29" s="1">
        <v>3366086</v>
      </c>
      <c r="E29" s="1">
        <v>108600583649</v>
      </c>
      <c r="G29" s="1">
        <v>201539591806</v>
      </c>
      <c r="I29" s="1">
        <v>0</v>
      </c>
      <c r="K29" s="1">
        <v>0</v>
      </c>
      <c r="M29" s="1">
        <v>0</v>
      </c>
      <c r="O29" s="1">
        <v>0</v>
      </c>
      <c r="Q29" s="1">
        <f t="shared" si="0"/>
        <v>3366086</v>
      </c>
      <c r="S29" s="1">
        <v>60730</v>
      </c>
      <c r="U29" s="1">
        <v>108600583649</v>
      </c>
      <c r="W29" s="1">
        <v>202842217607</v>
      </c>
      <c r="Y29" s="5">
        <v>1.9763890804379743E-2</v>
      </c>
    </row>
    <row r="30" spans="1:25" ht="21" x14ac:dyDescent="0.25">
      <c r="A30" s="3" t="s">
        <v>35</v>
      </c>
      <c r="C30" s="1">
        <v>5798944</v>
      </c>
      <c r="E30" s="1">
        <v>148980646964</v>
      </c>
      <c r="G30" s="1">
        <v>265495012035</v>
      </c>
      <c r="I30" s="1">
        <v>0</v>
      </c>
      <c r="K30" s="1">
        <v>0</v>
      </c>
      <c r="M30" s="1">
        <v>0</v>
      </c>
      <c r="O30" s="1">
        <v>0</v>
      </c>
      <c r="Q30" s="1">
        <f t="shared" si="0"/>
        <v>5798944</v>
      </c>
      <c r="S30" s="1">
        <v>45600</v>
      </c>
      <c r="U30" s="1">
        <v>148980646964</v>
      </c>
      <c r="W30" s="1">
        <v>262387788227</v>
      </c>
      <c r="Y30" s="5">
        <v>2.5565701539353437E-2</v>
      </c>
    </row>
    <row r="31" spans="1:25" ht="21" x14ac:dyDescent="0.25">
      <c r="A31" s="3" t="s">
        <v>36</v>
      </c>
      <c r="C31" s="1">
        <v>4799638</v>
      </c>
      <c r="E31" s="1">
        <v>28967498605</v>
      </c>
      <c r="G31" s="1">
        <v>27670338798</v>
      </c>
      <c r="I31" s="1">
        <v>1220590</v>
      </c>
      <c r="K31" s="1">
        <f>U31-E31</f>
        <v>7366260650</v>
      </c>
      <c r="M31" s="1">
        <v>0</v>
      </c>
      <c r="O31" s="1">
        <v>0</v>
      </c>
      <c r="Q31" s="1">
        <f t="shared" si="0"/>
        <v>6020228</v>
      </c>
      <c r="S31" s="1">
        <v>5840</v>
      </c>
      <c r="U31" s="1">
        <v>36333759255</v>
      </c>
      <c r="W31" s="1">
        <v>34886359163</v>
      </c>
      <c r="Y31" s="5">
        <v>3.3991454106253602E-3</v>
      </c>
    </row>
    <row r="32" spans="1:25" ht="21" x14ac:dyDescent="0.25">
      <c r="A32" s="3" t="s">
        <v>37</v>
      </c>
      <c r="C32" s="1">
        <v>10418826</v>
      </c>
      <c r="E32" s="1">
        <v>61436352018</v>
      </c>
      <c r="G32" s="1">
        <v>72678167979</v>
      </c>
      <c r="I32" s="1">
        <v>0</v>
      </c>
      <c r="K32" s="1">
        <v>0</v>
      </c>
      <c r="M32" s="1">
        <v>0</v>
      </c>
      <c r="O32" s="1">
        <v>0</v>
      </c>
      <c r="Q32" s="1">
        <f t="shared" si="0"/>
        <v>10418826</v>
      </c>
      <c r="S32" s="1">
        <v>6680</v>
      </c>
      <c r="U32" s="1">
        <v>61436352018</v>
      </c>
      <c r="W32" s="1">
        <v>69059767013</v>
      </c>
      <c r="Y32" s="5">
        <v>6.7288245530093063E-3</v>
      </c>
    </row>
    <row r="33" spans="1:25" ht="21" x14ac:dyDescent="0.25">
      <c r="A33" s="3" t="s">
        <v>38</v>
      </c>
      <c r="C33" s="1">
        <v>22625881</v>
      </c>
      <c r="E33" s="1">
        <v>59437496680</v>
      </c>
      <c r="G33" s="1">
        <v>63783242532</v>
      </c>
      <c r="I33" s="1">
        <v>0</v>
      </c>
      <c r="K33" s="1">
        <v>0</v>
      </c>
      <c r="M33" s="1">
        <v>0</v>
      </c>
      <c r="O33" s="1">
        <v>0</v>
      </c>
      <c r="Q33" s="1">
        <f t="shared" si="0"/>
        <v>22625881</v>
      </c>
      <c r="S33" s="1">
        <v>2600</v>
      </c>
      <c r="U33" s="1">
        <v>59437496680</v>
      </c>
      <c r="W33" s="1">
        <v>58372555644</v>
      </c>
      <c r="Y33" s="5">
        <v>5.6875182559667694E-3</v>
      </c>
    </row>
    <row r="34" spans="1:25" ht="21" x14ac:dyDescent="0.25">
      <c r="A34" s="3" t="s">
        <v>39</v>
      </c>
      <c r="C34" s="1">
        <v>51015246</v>
      </c>
      <c r="E34" s="1">
        <v>127592684123</v>
      </c>
      <c r="G34" s="1">
        <v>108885551917</v>
      </c>
      <c r="I34" s="1">
        <v>0</v>
      </c>
      <c r="K34" s="1">
        <v>0</v>
      </c>
      <c r="M34" s="1">
        <v>0</v>
      </c>
      <c r="O34" s="1">
        <v>0</v>
      </c>
      <c r="Q34" s="1">
        <f t="shared" si="0"/>
        <v>51015246</v>
      </c>
      <c r="S34" s="1">
        <v>2049</v>
      </c>
      <c r="U34" s="1">
        <v>127592684123</v>
      </c>
      <c r="W34" s="1">
        <v>103722220306</v>
      </c>
      <c r="Y34" s="5">
        <v>1.010615374008246E-2</v>
      </c>
    </row>
    <row r="35" spans="1:25" ht="21" x14ac:dyDescent="0.25">
      <c r="A35" s="3" t="s">
        <v>40</v>
      </c>
      <c r="C35" s="1">
        <v>15663950</v>
      </c>
      <c r="E35" s="1">
        <v>73281921062</v>
      </c>
      <c r="G35" s="1">
        <v>47514546456</v>
      </c>
      <c r="I35" s="1">
        <v>0</v>
      </c>
      <c r="K35" s="1">
        <v>0</v>
      </c>
      <c r="M35" s="1">
        <v>0</v>
      </c>
      <c r="O35" s="1">
        <v>0</v>
      </c>
      <c r="Q35" s="1">
        <f t="shared" si="0"/>
        <v>15663950</v>
      </c>
      <c r="S35" s="1">
        <v>2940</v>
      </c>
      <c r="U35" s="1">
        <v>73281921062</v>
      </c>
      <c r="W35" s="1">
        <v>45696030940</v>
      </c>
      <c r="Y35" s="5">
        <v>4.4523836129690963E-3</v>
      </c>
    </row>
    <row r="36" spans="1:25" ht="21" x14ac:dyDescent="0.25">
      <c r="A36" s="3" t="s">
        <v>41</v>
      </c>
      <c r="C36" s="1">
        <v>225012</v>
      </c>
      <c r="E36" s="1">
        <v>9571918431</v>
      </c>
      <c r="G36" s="1">
        <v>12860505057</v>
      </c>
      <c r="I36" s="1">
        <v>0</v>
      </c>
      <c r="K36" s="1">
        <v>0</v>
      </c>
      <c r="M36" s="1">
        <v>0</v>
      </c>
      <c r="O36" s="1">
        <v>0</v>
      </c>
      <c r="Q36" s="1">
        <f t="shared" si="0"/>
        <v>225012</v>
      </c>
      <c r="S36" s="1">
        <v>52750</v>
      </c>
      <c r="U36" s="1">
        <v>9571918431</v>
      </c>
      <c r="W36" s="1">
        <v>11777632669</v>
      </c>
      <c r="Y36" s="5">
        <v>1.1475512777877396E-3</v>
      </c>
    </row>
    <row r="37" spans="1:25" ht="21" x14ac:dyDescent="0.25">
      <c r="A37" s="3" t="s">
        <v>42</v>
      </c>
      <c r="C37" s="1">
        <v>38657528</v>
      </c>
      <c r="E37" s="1">
        <v>75630918690</v>
      </c>
      <c r="G37" s="1">
        <v>69084028261</v>
      </c>
      <c r="I37" s="1">
        <v>0</v>
      </c>
      <c r="K37" s="1">
        <v>0</v>
      </c>
      <c r="M37" s="1">
        <v>0</v>
      </c>
      <c r="O37" s="1">
        <v>0</v>
      </c>
      <c r="Q37" s="1">
        <f t="shared" si="0"/>
        <v>38657528</v>
      </c>
      <c r="S37" s="1">
        <v>1724</v>
      </c>
      <c r="U37" s="1">
        <v>75630918690</v>
      </c>
      <c r="W37" s="1">
        <v>66130407952</v>
      </c>
      <c r="Y37" s="5">
        <v>6.4434030402126209E-3</v>
      </c>
    </row>
    <row r="38" spans="1:25" ht="21" x14ac:dyDescent="0.25">
      <c r="A38" s="3" t="s">
        <v>43</v>
      </c>
      <c r="C38" s="1">
        <v>1220590</v>
      </c>
      <c r="E38" s="1">
        <v>6145670650</v>
      </c>
      <c r="G38" s="1">
        <v>5406595203</v>
      </c>
      <c r="I38" s="1">
        <v>0</v>
      </c>
      <c r="K38" s="1">
        <v>0</v>
      </c>
      <c r="M38" s="1">
        <v>-1220590</v>
      </c>
      <c r="O38" s="1">
        <v>0</v>
      </c>
      <c r="Q38" s="1">
        <f t="shared" si="0"/>
        <v>0</v>
      </c>
      <c r="S38" s="1">
        <v>0</v>
      </c>
      <c r="U38" s="1">
        <v>0</v>
      </c>
      <c r="W38" s="1">
        <v>0</v>
      </c>
      <c r="Y38" s="5">
        <v>0</v>
      </c>
    </row>
    <row r="39" spans="1:25" ht="21" x14ac:dyDescent="0.25">
      <c r="A39" s="3" t="s">
        <v>44</v>
      </c>
      <c r="C39" s="1">
        <v>1840989</v>
      </c>
      <c r="E39" s="1">
        <v>31643194626</v>
      </c>
      <c r="G39" s="1">
        <v>72905917967</v>
      </c>
      <c r="I39" s="1">
        <v>0</v>
      </c>
      <c r="K39" s="1">
        <v>0</v>
      </c>
      <c r="M39" s="1">
        <v>0</v>
      </c>
      <c r="O39" s="1">
        <v>0</v>
      </c>
      <c r="Q39" s="1">
        <f t="shared" si="0"/>
        <v>1840989</v>
      </c>
      <c r="S39" s="1">
        <v>40620</v>
      </c>
      <c r="U39" s="1">
        <v>31643194626</v>
      </c>
      <c r="W39" s="1">
        <v>74202916257</v>
      </c>
      <c r="Y39" s="5">
        <v>7.2299462684402875E-3</v>
      </c>
    </row>
    <row r="40" spans="1:25" ht="21" x14ac:dyDescent="0.25">
      <c r="A40" s="3" t="s">
        <v>45</v>
      </c>
      <c r="C40" s="1">
        <v>31297279</v>
      </c>
      <c r="E40" s="1">
        <v>92767131404</v>
      </c>
      <c r="G40" s="1">
        <v>49378008143</v>
      </c>
      <c r="I40" s="1">
        <v>0</v>
      </c>
      <c r="K40" s="1">
        <v>0</v>
      </c>
      <c r="M40" s="1">
        <v>0</v>
      </c>
      <c r="O40" s="1">
        <v>0</v>
      </c>
      <c r="Q40" s="1">
        <f t="shared" si="0"/>
        <v>31297279</v>
      </c>
      <c r="S40" s="1">
        <v>1538</v>
      </c>
      <c r="U40" s="1">
        <v>92767131404</v>
      </c>
      <c r="W40" s="1">
        <v>47763129889</v>
      </c>
      <c r="Y40" s="5">
        <v>4.6537909846289605E-3</v>
      </c>
    </row>
    <row r="41" spans="1:25" ht="21" x14ac:dyDescent="0.25">
      <c r="A41" s="3" t="s">
        <v>46</v>
      </c>
      <c r="C41" s="1">
        <v>19871364</v>
      </c>
      <c r="E41" s="1">
        <v>128548369066</v>
      </c>
      <c r="G41" s="1">
        <v>72561350751</v>
      </c>
      <c r="I41" s="1">
        <v>0</v>
      </c>
      <c r="K41" s="1">
        <v>0</v>
      </c>
      <c r="M41" s="1">
        <v>0</v>
      </c>
      <c r="O41" s="1">
        <v>0</v>
      </c>
      <c r="Q41" s="1">
        <f t="shared" si="0"/>
        <v>19871364</v>
      </c>
      <c r="S41" s="1">
        <v>3444</v>
      </c>
      <c r="U41" s="1">
        <v>128548369066</v>
      </c>
      <c r="W41" s="1">
        <v>67907959779</v>
      </c>
      <c r="Y41" s="5">
        <v>6.6165984460921775E-3</v>
      </c>
    </row>
    <row r="42" spans="1:25" ht="21" x14ac:dyDescent="0.25">
      <c r="A42" s="3" t="s">
        <v>47</v>
      </c>
      <c r="C42" s="1">
        <v>9183517</v>
      </c>
      <c r="E42" s="1">
        <v>133419872535</v>
      </c>
      <c r="G42" s="1">
        <v>179243433895</v>
      </c>
      <c r="I42" s="1">
        <v>0</v>
      </c>
      <c r="K42" s="1">
        <v>0</v>
      </c>
      <c r="M42" s="1">
        <v>0</v>
      </c>
      <c r="O42" s="1">
        <v>0</v>
      </c>
      <c r="Q42" s="1">
        <f t="shared" si="0"/>
        <v>9183517</v>
      </c>
      <c r="S42" s="1">
        <v>18970</v>
      </c>
      <c r="U42" s="1">
        <v>133419872535</v>
      </c>
      <c r="W42" s="1">
        <v>172864664006</v>
      </c>
      <c r="Y42" s="5">
        <v>1.6843033879513632E-2</v>
      </c>
    </row>
    <row r="43" spans="1:25" ht="21" x14ac:dyDescent="0.25">
      <c r="A43" s="3" t="s">
        <v>48</v>
      </c>
      <c r="C43" s="1">
        <v>562500</v>
      </c>
      <c r="E43" s="1">
        <v>4923529005</v>
      </c>
      <c r="G43" s="1">
        <v>4906154981</v>
      </c>
      <c r="I43" s="1">
        <v>0</v>
      </c>
      <c r="K43" s="1">
        <v>0</v>
      </c>
      <c r="M43" s="1">
        <v>0</v>
      </c>
      <c r="O43" s="1">
        <v>0</v>
      </c>
      <c r="Q43" s="1">
        <f t="shared" si="0"/>
        <v>562500</v>
      </c>
      <c r="S43" s="1">
        <v>8300</v>
      </c>
      <c r="U43" s="1">
        <v>4923529005</v>
      </c>
      <c r="W43" s="1">
        <v>4632660563</v>
      </c>
      <c r="Y43" s="5">
        <v>4.5138235314643252E-4</v>
      </c>
    </row>
    <row r="44" spans="1:25" ht="21" x14ac:dyDescent="0.25">
      <c r="A44" s="3" t="s">
        <v>49</v>
      </c>
      <c r="C44" s="1">
        <v>154637203</v>
      </c>
      <c r="E44" s="1">
        <v>47421985825</v>
      </c>
      <c r="G44" s="1">
        <v>79022556572</v>
      </c>
      <c r="I44" s="1">
        <v>0</v>
      </c>
      <c r="K44" s="1">
        <v>0</v>
      </c>
      <c r="M44" s="1">
        <v>0</v>
      </c>
      <c r="O44" s="1">
        <v>0</v>
      </c>
      <c r="Q44" s="1">
        <f t="shared" si="0"/>
        <v>154637203</v>
      </c>
      <c r="S44" s="1">
        <v>504</v>
      </c>
      <c r="U44" s="1">
        <v>47421985825</v>
      </c>
      <c r="W44" s="1">
        <v>77334696140</v>
      </c>
      <c r="Y44" s="5">
        <v>7.5350906134448708E-3</v>
      </c>
    </row>
    <row r="45" spans="1:25" ht="21" x14ac:dyDescent="0.25">
      <c r="A45" s="3" t="s">
        <v>50</v>
      </c>
      <c r="C45" s="1">
        <v>196296163</v>
      </c>
      <c r="E45" s="1">
        <v>241240025212</v>
      </c>
      <c r="G45" s="1">
        <v>320800673158</v>
      </c>
      <c r="I45" s="1">
        <v>0</v>
      </c>
      <c r="K45" s="1">
        <v>0</v>
      </c>
      <c r="M45" s="1">
        <v>0</v>
      </c>
      <c r="O45" s="1">
        <v>0</v>
      </c>
      <c r="Q45" s="1">
        <f t="shared" si="0"/>
        <v>196296163</v>
      </c>
      <c r="S45" s="1">
        <v>1639</v>
      </c>
      <c r="U45" s="1">
        <v>241240025212</v>
      </c>
      <c r="W45" s="1">
        <v>319242442809</v>
      </c>
      <c r="Y45" s="5">
        <v>3.1105323409670631E-2</v>
      </c>
    </row>
    <row r="46" spans="1:25" ht="21" x14ac:dyDescent="0.25">
      <c r="A46" s="3" t="s">
        <v>51</v>
      </c>
      <c r="C46" s="1">
        <v>3599012</v>
      </c>
      <c r="E46" s="1">
        <v>105787594052</v>
      </c>
      <c r="G46" s="1">
        <v>132491209742</v>
      </c>
      <c r="I46" s="1">
        <v>0</v>
      </c>
      <c r="K46" s="1">
        <v>0</v>
      </c>
      <c r="M46" s="1">
        <v>0</v>
      </c>
      <c r="O46" s="1">
        <v>0</v>
      </c>
      <c r="Q46" s="1">
        <f t="shared" si="0"/>
        <v>3599012</v>
      </c>
      <c r="S46" s="1">
        <v>35000</v>
      </c>
      <c r="U46" s="1">
        <v>105787594052</v>
      </c>
      <c r="W46" s="1">
        <v>124991707303</v>
      </c>
      <c r="Y46" s="5">
        <v>1.2178541941281934E-2</v>
      </c>
    </row>
    <row r="47" spans="1:25" ht="21" x14ac:dyDescent="0.25">
      <c r="A47" s="3" t="s">
        <v>52</v>
      </c>
      <c r="C47" s="1">
        <v>10885209</v>
      </c>
      <c r="E47" s="1">
        <v>103419516747</v>
      </c>
      <c r="G47" s="1">
        <v>145274342198</v>
      </c>
      <c r="I47" s="1">
        <v>0</v>
      </c>
      <c r="K47" s="1">
        <v>0</v>
      </c>
      <c r="M47" s="1">
        <v>0</v>
      </c>
      <c r="O47" s="1">
        <v>0</v>
      </c>
      <c r="Q47" s="1">
        <f t="shared" si="0"/>
        <v>10885209</v>
      </c>
      <c r="S47" s="1">
        <v>13690</v>
      </c>
      <c r="U47" s="1">
        <v>103419516747</v>
      </c>
      <c r="W47" s="1">
        <v>147866598118</v>
      </c>
      <c r="Y47" s="5">
        <v>1.4407352341618275E-2</v>
      </c>
    </row>
    <row r="48" spans="1:25" ht="21" x14ac:dyDescent="0.25">
      <c r="A48" s="3" t="s">
        <v>53</v>
      </c>
      <c r="C48" s="1">
        <v>5773421</v>
      </c>
      <c r="E48" s="1">
        <v>97988979725</v>
      </c>
      <c r="G48" s="1">
        <v>102258945334</v>
      </c>
      <c r="I48" s="1">
        <v>0</v>
      </c>
      <c r="K48" s="1">
        <v>0</v>
      </c>
      <c r="M48" s="1">
        <v>0</v>
      </c>
      <c r="O48" s="1">
        <v>0</v>
      </c>
      <c r="Q48" s="1">
        <f t="shared" si="0"/>
        <v>5773421</v>
      </c>
      <c r="S48" s="1">
        <v>16990</v>
      </c>
      <c r="U48" s="1">
        <v>97988979725</v>
      </c>
      <c r="W48" s="1">
        <v>97332183822</v>
      </c>
      <c r="Y48" s="5">
        <v>9.4835418164124809E-3</v>
      </c>
    </row>
    <row r="49" spans="1:25" ht="21" x14ac:dyDescent="0.25">
      <c r="A49" s="3" t="s">
        <v>54</v>
      </c>
      <c r="C49" s="1">
        <v>36626348</v>
      </c>
      <c r="E49" s="1">
        <v>312988725625</v>
      </c>
      <c r="G49" s="1">
        <v>545148394949</v>
      </c>
      <c r="I49" s="1">
        <v>0</v>
      </c>
      <c r="K49" s="1">
        <v>0</v>
      </c>
      <c r="M49" s="1">
        <v>0</v>
      </c>
      <c r="O49" s="1">
        <v>0</v>
      </c>
      <c r="Q49" s="1">
        <f t="shared" si="0"/>
        <v>36626348</v>
      </c>
      <c r="S49" s="1">
        <v>13580</v>
      </c>
      <c r="U49" s="1">
        <v>312988725625</v>
      </c>
      <c r="W49" s="1">
        <v>493541013561</v>
      </c>
      <c r="Y49" s="5">
        <v>4.8088069705494535E-2</v>
      </c>
    </row>
    <row r="50" spans="1:25" ht="21" x14ac:dyDescent="0.25">
      <c r="A50" s="3" t="s">
        <v>55</v>
      </c>
      <c r="C50" s="1">
        <v>1308354</v>
      </c>
      <c r="E50" s="1">
        <v>39222028013</v>
      </c>
      <c r="G50" s="1">
        <v>57771698849</v>
      </c>
      <c r="I50" s="1">
        <v>0</v>
      </c>
      <c r="K50" s="1">
        <v>0</v>
      </c>
      <c r="M50" s="1">
        <v>0</v>
      </c>
      <c r="O50" s="1">
        <v>0</v>
      </c>
      <c r="Q50" s="1">
        <f t="shared" si="0"/>
        <v>1308354</v>
      </c>
      <c r="S50" s="1">
        <v>43220</v>
      </c>
      <c r="U50" s="1">
        <v>39222028013</v>
      </c>
      <c r="W50" s="1">
        <v>56109951107</v>
      </c>
      <c r="Y50" s="5">
        <v>5.4670618365373503E-3</v>
      </c>
    </row>
    <row r="51" spans="1:25" ht="21" x14ac:dyDescent="0.25">
      <c r="A51" s="3" t="s">
        <v>56</v>
      </c>
      <c r="C51" s="1">
        <v>6633055</v>
      </c>
      <c r="E51" s="1">
        <v>49669176253</v>
      </c>
      <c r="G51" s="1">
        <v>102149248645</v>
      </c>
      <c r="I51" s="1">
        <v>0</v>
      </c>
      <c r="K51" s="1">
        <v>0</v>
      </c>
      <c r="M51" s="1">
        <v>0</v>
      </c>
      <c r="O51" s="1">
        <v>0</v>
      </c>
      <c r="Q51" s="1">
        <f t="shared" si="0"/>
        <v>6633055</v>
      </c>
      <c r="S51" s="1">
        <v>15700</v>
      </c>
      <c r="U51" s="1">
        <v>49669176253</v>
      </c>
      <c r="W51" s="1">
        <v>103333969312</v>
      </c>
      <c r="Y51" s="5">
        <v>1.0068324582323129E-2</v>
      </c>
    </row>
    <row r="52" spans="1:25" ht="21" x14ac:dyDescent="0.25">
      <c r="A52" s="3" t="s">
        <v>57</v>
      </c>
      <c r="C52" s="1">
        <v>5683484</v>
      </c>
      <c r="E52" s="1">
        <v>43683810518</v>
      </c>
      <c r="G52" s="1">
        <v>46357106497</v>
      </c>
      <c r="I52" s="1">
        <v>0</v>
      </c>
      <c r="K52" s="1">
        <v>0</v>
      </c>
      <c r="M52" s="1">
        <v>0</v>
      </c>
      <c r="O52" s="1">
        <v>0</v>
      </c>
      <c r="Q52" s="1">
        <f t="shared" si="0"/>
        <v>5683484</v>
      </c>
      <c r="S52" s="1">
        <v>7960</v>
      </c>
      <c r="U52" s="1">
        <v>43683810518</v>
      </c>
      <c r="W52" s="1">
        <v>44890823323</v>
      </c>
      <c r="Y52" s="5">
        <v>4.373928370244055E-3</v>
      </c>
    </row>
    <row r="53" spans="1:25" ht="21" x14ac:dyDescent="0.25">
      <c r="A53" s="3" t="s">
        <v>58</v>
      </c>
      <c r="C53" s="1">
        <v>17887918</v>
      </c>
      <c r="E53" s="1">
        <v>84923137005</v>
      </c>
      <c r="G53" s="1">
        <v>68158634472</v>
      </c>
      <c r="I53" s="1">
        <v>0</v>
      </c>
      <c r="K53" s="1">
        <v>0</v>
      </c>
      <c r="M53" s="1">
        <v>0</v>
      </c>
      <c r="O53" s="1">
        <v>0</v>
      </c>
      <c r="Q53" s="1">
        <f t="shared" si="0"/>
        <v>17887918</v>
      </c>
      <c r="S53" s="1">
        <v>3762</v>
      </c>
      <c r="U53" s="1">
        <v>84923137005</v>
      </c>
      <c r="W53" s="1">
        <v>66774162210</v>
      </c>
      <c r="Y53" s="5">
        <v>6.5061271072735377E-3</v>
      </c>
    </row>
    <row r="54" spans="1:25" ht="21" x14ac:dyDescent="0.25">
      <c r="A54" s="3" t="s">
        <v>59</v>
      </c>
      <c r="C54" s="1">
        <v>705600</v>
      </c>
      <c r="E54" s="1">
        <v>1271704059</v>
      </c>
      <c r="G54" s="1">
        <v>1941504059</v>
      </c>
      <c r="I54" s="1">
        <v>0</v>
      </c>
      <c r="K54" s="1">
        <v>0</v>
      </c>
      <c r="M54" s="1">
        <v>0</v>
      </c>
      <c r="O54" s="1">
        <v>0</v>
      </c>
      <c r="Q54" s="1">
        <f t="shared" si="0"/>
        <v>705600</v>
      </c>
      <c r="S54" s="1">
        <v>2621</v>
      </c>
      <c r="U54" s="1">
        <v>1271704059</v>
      </c>
      <c r="W54" s="1">
        <v>1835081911</v>
      </c>
      <c r="Y54" s="5">
        <v>1.7880083807979874E-4</v>
      </c>
    </row>
    <row r="55" spans="1:25" ht="21" x14ac:dyDescent="0.25">
      <c r="A55" s="3" t="s">
        <v>60</v>
      </c>
      <c r="C55" s="1">
        <v>85199111</v>
      </c>
      <c r="E55" s="1">
        <v>668373120789</v>
      </c>
      <c r="G55" s="1">
        <v>913037636217</v>
      </c>
      <c r="I55" s="1">
        <v>0</v>
      </c>
      <c r="K55" s="1">
        <v>0</v>
      </c>
      <c r="M55" s="1">
        <v>0</v>
      </c>
      <c r="O55" s="1">
        <v>0</v>
      </c>
      <c r="Q55" s="1">
        <f t="shared" si="0"/>
        <v>85199111</v>
      </c>
      <c r="S55" s="1">
        <v>10500</v>
      </c>
      <c r="U55" s="1">
        <v>668373120789</v>
      </c>
      <c r="W55" s="1">
        <v>887675479656</v>
      </c>
      <c r="Y55" s="5">
        <v>8.6490482388815904E-2</v>
      </c>
    </row>
    <row r="56" spans="1:25" ht="21" x14ac:dyDescent="0.25">
      <c r="A56" s="3" t="s">
        <v>61</v>
      </c>
      <c r="C56" s="1">
        <v>31026735</v>
      </c>
      <c r="E56" s="1">
        <v>100643220059</v>
      </c>
      <c r="G56" s="1">
        <v>27369552623</v>
      </c>
      <c r="I56" s="1">
        <v>0</v>
      </c>
      <c r="K56" s="1">
        <v>0</v>
      </c>
      <c r="M56" s="1">
        <v>0</v>
      </c>
      <c r="O56" s="1">
        <v>0</v>
      </c>
      <c r="Q56" s="1">
        <f t="shared" si="0"/>
        <v>31026735</v>
      </c>
      <c r="S56" s="1">
        <v>844</v>
      </c>
      <c r="U56" s="1">
        <v>100643220059</v>
      </c>
      <c r="W56" s="1">
        <v>25984142198</v>
      </c>
      <c r="Y56" s="5">
        <v>2.5317596854602005E-3</v>
      </c>
    </row>
    <row r="57" spans="1:25" ht="21" x14ac:dyDescent="0.25">
      <c r="A57" s="3" t="s">
        <v>62</v>
      </c>
      <c r="C57" s="1">
        <v>3324243</v>
      </c>
      <c r="E57" s="1">
        <v>33332344241</v>
      </c>
      <c r="G57" s="1">
        <v>42881105821</v>
      </c>
      <c r="I57" s="1">
        <v>0</v>
      </c>
      <c r="K57" s="1">
        <v>0</v>
      </c>
      <c r="M57" s="1">
        <v>0</v>
      </c>
      <c r="O57" s="1">
        <v>0</v>
      </c>
      <c r="Q57" s="1">
        <f t="shared" si="0"/>
        <v>3324243</v>
      </c>
      <c r="S57" s="1">
        <v>12780</v>
      </c>
      <c r="U57" s="1">
        <v>33332344241</v>
      </c>
      <c r="W57" s="1">
        <v>42155425569</v>
      </c>
      <c r="Y57" s="5">
        <v>4.107405438507304E-3</v>
      </c>
    </row>
    <row r="58" spans="1:25" ht="21" x14ac:dyDescent="0.25">
      <c r="A58" s="3" t="s">
        <v>63</v>
      </c>
      <c r="C58" s="1">
        <v>705566</v>
      </c>
      <c r="E58" s="1">
        <v>12630115558</v>
      </c>
      <c r="G58" s="1">
        <v>5061809578</v>
      </c>
      <c r="I58" s="1">
        <v>0</v>
      </c>
      <c r="K58" s="1">
        <v>0</v>
      </c>
      <c r="M58" s="1">
        <v>0</v>
      </c>
      <c r="O58" s="1">
        <v>0</v>
      </c>
      <c r="Q58" s="1">
        <f t="shared" si="0"/>
        <v>705566</v>
      </c>
      <c r="S58" s="1">
        <v>6970</v>
      </c>
      <c r="U58" s="1">
        <v>12630115558</v>
      </c>
      <c r="W58" s="1">
        <v>4879780464</v>
      </c>
      <c r="Y58" s="5">
        <v>4.7546043115490619E-4</v>
      </c>
    </row>
    <row r="59" spans="1:25" ht="21" x14ac:dyDescent="0.25">
      <c r="A59" s="3" t="s">
        <v>64</v>
      </c>
      <c r="C59" s="1">
        <v>45407658</v>
      </c>
      <c r="E59" s="1">
        <v>114310314878</v>
      </c>
      <c r="G59" s="1">
        <v>90158370264</v>
      </c>
      <c r="I59" s="1">
        <v>0</v>
      </c>
      <c r="K59" s="1">
        <v>0</v>
      </c>
      <c r="M59" s="1">
        <v>0</v>
      </c>
      <c r="O59" s="1">
        <v>0</v>
      </c>
      <c r="Q59" s="1">
        <f t="shared" si="0"/>
        <v>45407658</v>
      </c>
      <c r="S59" s="1">
        <v>2000</v>
      </c>
      <c r="U59" s="1">
        <v>114310314878</v>
      </c>
      <c r="W59" s="1">
        <v>90113313607</v>
      </c>
      <c r="Y59" s="5">
        <v>8.7801726443367083E-3</v>
      </c>
    </row>
    <row r="60" spans="1:25" ht="21" x14ac:dyDescent="0.25">
      <c r="A60" s="3" t="s">
        <v>65</v>
      </c>
      <c r="C60" s="1">
        <v>3330224</v>
      </c>
      <c r="E60" s="1">
        <v>21793459707</v>
      </c>
      <c r="G60" s="1">
        <v>11446723460</v>
      </c>
      <c r="I60" s="1">
        <v>0</v>
      </c>
      <c r="K60" s="1">
        <v>0</v>
      </c>
      <c r="M60" s="1">
        <v>0</v>
      </c>
      <c r="O60" s="1">
        <v>0</v>
      </c>
      <c r="Q60" s="1">
        <f t="shared" si="0"/>
        <v>3330224</v>
      </c>
      <c r="S60" s="1">
        <v>3200</v>
      </c>
      <c r="U60" s="1">
        <v>21793459707</v>
      </c>
      <c r="W60" s="1">
        <v>10574340379</v>
      </c>
      <c r="Y60" s="5">
        <v>1.0303087347615714E-3</v>
      </c>
    </row>
    <row r="61" spans="1:25" ht="21" x14ac:dyDescent="0.25">
      <c r="A61" s="3" t="s">
        <v>66</v>
      </c>
      <c r="C61" s="1">
        <v>18920630</v>
      </c>
      <c r="E61" s="1">
        <v>56559655476</v>
      </c>
      <c r="G61" s="1">
        <v>41172201152</v>
      </c>
      <c r="I61" s="1">
        <v>0</v>
      </c>
      <c r="K61" s="1">
        <v>0</v>
      </c>
      <c r="M61" s="1">
        <v>0</v>
      </c>
      <c r="O61" s="1">
        <v>0</v>
      </c>
      <c r="Q61" s="1">
        <f t="shared" si="0"/>
        <v>18920630</v>
      </c>
      <c r="S61" s="1">
        <v>2107</v>
      </c>
      <c r="U61" s="1">
        <v>56559655476</v>
      </c>
      <c r="W61" s="1">
        <v>39557605028</v>
      </c>
      <c r="Y61" s="5">
        <v>3.8542873149361345E-3</v>
      </c>
    </row>
    <row r="62" spans="1:25" ht="21" x14ac:dyDescent="0.25">
      <c r="A62" s="3" t="s">
        <v>67</v>
      </c>
      <c r="C62" s="1">
        <v>168686365</v>
      </c>
      <c r="E62" s="1">
        <v>522581077563</v>
      </c>
      <c r="G62" s="1">
        <v>564078753373</v>
      </c>
      <c r="I62" s="1">
        <v>0</v>
      </c>
      <c r="K62" s="1">
        <v>0</v>
      </c>
      <c r="M62" s="1">
        <v>0</v>
      </c>
      <c r="O62" s="1">
        <v>0</v>
      </c>
      <c r="Q62" s="1">
        <f t="shared" si="0"/>
        <v>168686365</v>
      </c>
      <c r="S62" s="1">
        <v>3367</v>
      </c>
      <c r="U62" s="1">
        <v>522581077563</v>
      </c>
      <c r="W62" s="1">
        <v>563576606115</v>
      </c>
      <c r="Y62" s="5">
        <v>5.4911973624446359E-2</v>
      </c>
    </row>
    <row r="63" spans="1:25" ht="21" x14ac:dyDescent="0.25">
      <c r="A63" s="3" t="s">
        <v>68</v>
      </c>
      <c r="C63" s="1">
        <v>2176171</v>
      </c>
      <c r="E63" s="1">
        <v>12685898311</v>
      </c>
      <c r="G63" s="1">
        <v>7330990528</v>
      </c>
      <c r="I63" s="1">
        <v>0</v>
      </c>
      <c r="K63" s="1">
        <v>0</v>
      </c>
      <c r="M63" s="1">
        <v>0</v>
      </c>
      <c r="O63" s="1">
        <v>0</v>
      </c>
      <c r="Q63" s="1">
        <f t="shared" si="0"/>
        <v>2176171</v>
      </c>
      <c r="S63" s="1">
        <v>3490</v>
      </c>
      <c r="U63" s="1">
        <v>12685898311</v>
      </c>
      <c r="W63" s="1">
        <v>7536128702</v>
      </c>
      <c r="Y63" s="5">
        <v>7.3428118914895988E-4</v>
      </c>
    </row>
    <row r="64" spans="1:25" ht="21" x14ac:dyDescent="0.25">
      <c r="A64" s="3" t="s">
        <v>69</v>
      </c>
      <c r="C64" s="1">
        <v>12361079</v>
      </c>
      <c r="E64" s="1">
        <v>38791738673</v>
      </c>
      <c r="G64" s="1">
        <v>30295853813</v>
      </c>
      <c r="I64" s="1">
        <v>0</v>
      </c>
      <c r="K64" s="1">
        <v>0</v>
      </c>
      <c r="M64" s="1">
        <v>0</v>
      </c>
      <c r="O64" s="1">
        <v>0</v>
      </c>
      <c r="Q64" s="1">
        <f t="shared" si="0"/>
        <v>12361079</v>
      </c>
      <c r="S64" s="1">
        <v>2372</v>
      </c>
      <c r="U64" s="1">
        <v>38791738673</v>
      </c>
      <c r="W64" s="1">
        <v>29093832082</v>
      </c>
      <c r="Y64" s="5">
        <v>2.8347516958410778E-3</v>
      </c>
    </row>
    <row r="65" spans="1:25" ht="21" x14ac:dyDescent="0.25">
      <c r="A65" s="3" t="s">
        <v>70</v>
      </c>
      <c r="C65" s="1">
        <v>29135987</v>
      </c>
      <c r="E65" s="1">
        <v>103937773918</v>
      </c>
      <c r="G65" s="1">
        <v>106333796688</v>
      </c>
      <c r="I65" s="1">
        <v>0</v>
      </c>
      <c r="K65" s="1">
        <v>0</v>
      </c>
      <c r="M65" s="1">
        <v>0</v>
      </c>
      <c r="O65" s="1">
        <v>0</v>
      </c>
      <c r="Q65" s="1">
        <f t="shared" si="0"/>
        <v>29135987</v>
      </c>
      <c r="S65" s="1">
        <v>3551</v>
      </c>
      <c r="U65" s="1">
        <v>103937773918</v>
      </c>
      <c r="W65" s="1">
        <v>102662129429</v>
      </c>
      <c r="Y65" s="5">
        <v>1.0002863998021269E-2</v>
      </c>
    </row>
    <row r="66" spans="1:25" ht="21" x14ac:dyDescent="0.25">
      <c r="A66" s="3" t="s">
        <v>71</v>
      </c>
      <c r="C66" s="1">
        <v>8437116</v>
      </c>
      <c r="E66" s="1">
        <v>97269939123</v>
      </c>
      <c r="G66" s="1">
        <v>106741687940</v>
      </c>
      <c r="I66" s="1">
        <v>0</v>
      </c>
      <c r="K66" s="1">
        <v>0</v>
      </c>
      <c r="M66" s="1">
        <v>0</v>
      </c>
      <c r="O66" s="1">
        <v>0</v>
      </c>
      <c r="Q66" s="1">
        <f t="shared" si="0"/>
        <v>8437116</v>
      </c>
      <c r="S66" s="1">
        <v>12510</v>
      </c>
      <c r="U66" s="1">
        <v>97269939123</v>
      </c>
      <c r="W66" s="1">
        <v>104732432637</v>
      </c>
      <c r="Y66" s="5">
        <v>1.0204583576014371E-2</v>
      </c>
    </row>
    <row r="67" spans="1:25" ht="21" x14ac:dyDescent="0.25">
      <c r="A67" s="3" t="s">
        <v>72</v>
      </c>
      <c r="C67" s="1">
        <v>27515474</v>
      </c>
      <c r="E67" s="1">
        <v>120537525065</v>
      </c>
      <c r="G67" s="1">
        <v>149346203241</v>
      </c>
      <c r="I67" s="1">
        <v>0</v>
      </c>
      <c r="K67" s="1">
        <v>0</v>
      </c>
      <c r="M67" s="1">
        <v>0</v>
      </c>
      <c r="O67" s="1">
        <v>0</v>
      </c>
      <c r="Q67" s="1">
        <f t="shared" si="0"/>
        <v>27515474</v>
      </c>
      <c r="S67" s="1">
        <v>5420</v>
      </c>
      <c r="U67" s="1">
        <v>120537525065</v>
      </c>
      <c r="W67" s="1">
        <v>147981064272</v>
      </c>
      <c r="Y67" s="5">
        <v>1.4418505328383764E-2</v>
      </c>
    </row>
    <row r="68" spans="1:25" ht="21" x14ac:dyDescent="0.25">
      <c r="A68" s="3" t="s">
        <v>73</v>
      </c>
      <c r="C68" s="1">
        <v>15170436</v>
      </c>
      <c r="E68" s="1">
        <v>237461697715</v>
      </c>
      <c r="G68" s="1">
        <v>420284465350</v>
      </c>
      <c r="I68" s="1">
        <v>0</v>
      </c>
      <c r="K68" s="1">
        <v>0</v>
      </c>
      <c r="M68" s="1">
        <v>0</v>
      </c>
      <c r="O68" s="1">
        <v>0</v>
      </c>
      <c r="Q68" s="1">
        <f t="shared" si="0"/>
        <v>15170436</v>
      </c>
      <c r="S68" s="1">
        <v>27010</v>
      </c>
      <c r="U68" s="1">
        <v>237461697715</v>
      </c>
      <c r="W68" s="1">
        <v>406586081988</v>
      </c>
      <c r="Y68" s="5">
        <v>3.961563338141158E-2</v>
      </c>
    </row>
    <row r="69" spans="1:25" ht="21" x14ac:dyDescent="0.25">
      <c r="A69" s="3" t="s">
        <v>74</v>
      </c>
      <c r="C69" s="1">
        <v>9001525</v>
      </c>
      <c r="E69" s="1">
        <v>29059111606</v>
      </c>
      <c r="G69" s="1">
        <v>26590394941</v>
      </c>
      <c r="I69" s="1">
        <v>0</v>
      </c>
      <c r="K69" s="1">
        <v>0</v>
      </c>
      <c r="M69" s="1">
        <v>0</v>
      </c>
      <c r="O69" s="1">
        <v>0</v>
      </c>
      <c r="Q69" s="1">
        <f t="shared" si="0"/>
        <v>9001525</v>
      </c>
      <c r="S69" s="1">
        <v>2850</v>
      </c>
      <c r="U69" s="1">
        <v>29059111606</v>
      </c>
      <c r="W69" s="1">
        <v>25456038153</v>
      </c>
      <c r="Y69" s="5">
        <v>2.4803039737160441E-3</v>
      </c>
    </row>
    <row r="70" spans="1:25" ht="21" x14ac:dyDescent="0.25">
      <c r="A70" s="3" t="s">
        <v>75</v>
      </c>
      <c r="C70" s="1">
        <v>7404948</v>
      </c>
      <c r="E70" s="1">
        <v>59197996111</v>
      </c>
      <c r="G70" s="1">
        <v>69656269489</v>
      </c>
      <c r="I70" s="1">
        <v>0</v>
      </c>
      <c r="K70" s="1">
        <v>0</v>
      </c>
      <c r="M70" s="1">
        <v>0</v>
      </c>
      <c r="O70" s="1">
        <v>0</v>
      </c>
      <c r="Q70" s="1">
        <f t="shared" si="0"/>
        <v>7404948</v>
      </c>
      <c r="S70" s="1">
        <v>8570</v>
      </c>
      <c r="U70" s="1">
        <v>59197996111</v>
      </c>
      <c r="W70" s="1">
        <v>62969855434</v>
      </c>
      <c r="Y70" s="5">
        <v>6.1354552392854844E-3</v>
      </c>
    </row>
    <row r="71" spans="1:25" ht="21" x14ac:dyDescent="0.25">
      <c r="A71" s="3" t="s">
        <v>76</v>
      </c>
      <c r="C71" s="1">
        <v>5726052</v>
      </c>
      <c r="E71" s="1">
        <v>58823000849</v>
      </c>
      <c r="G71" s="1">
        <v>86079112713</v>
      </c>
      <c r="I71" s="1">
        <v>0</v>
      </c>
      <c r="K71" s="1">
        <v>0</v>
      </c>
      <c r="M71" s="1">
        <v>0</v>
      </c>
      <c r="O71" s="1">
        <v>0</v>
      </c>
      <c r="Q71" s="1">
        <f t="shared" si="0"/>
        <v>5726052</v>
      </c>
      <c r="S71" s="1">
        <v>14860</v>
      </c>
      <c r="U71" s="1">
        <v>58823000849</v>
      </c>
      <c r="W71" s="1">
        <v>84431393724</v>
      </c>
      <c r="Y71" s="5">
        <v>8.2265559197137444E-3</v>
      </c>
    </row>
    <row r="72" spans="1:25" ht="21" x14ac:dyDescent="0.25">
      <c r="A72" s="3" t="s">
        <v>77</v>
      </c>
      <c r="C72" s="1">
        <v>1256498</v>
      </c>
      <c r="E72" s="1">
        <v>8001117968</v>
      </c>
      <c r="G72" s="1">
        <v>8166443522</v>
      </c>
      <c r="I72" s="1">
        <v>0</v>
      </c>
      <c r="K72" s="1">
        <v>0</v>
      </c>
      <c r="M72" s="1">
        <v>0</v>
      </c>
      <c r="O72" s="1">
        <v>0</v>
      </c>
      <c r="Q72" s="1">
        <f t="shared" si="0"/>
        <v>1256498</v>
      </c>
      <c r="S72" s="1">
        <v>6120</v>
      </c>
      <c r="U72" s="1">
        <v>8001117968</v>
      </c>
      <c r="W72" s="1">
        <v>7630325855</v>
      </c>
      <c r="Y72" s="5">
        <v>7.4345926986577808E-4</v>
      </c>
    </row>
    <row r="73" spans="1:25" ht="21" x14ac:dyDescent="0.25">
      <c r="A73" s="3" t="s">
        <v>78</v>
      </c>
      <c r="C73" s="1">
        <v>150219234</v>
      </c>
      <c r="E73" s="1">
        <v>80957742969</v>
      </c>
      <c r="G73" s="1">
        <v>60219447886</v>
      </c>
      <c r="I73" s="1">
        <v>0</v>
      </c>
      <c r="K73" s="1">
        <v>0</v>
      </c>
      <c r="M73" s="1">
        <v>0</v>
      </c>
      <c r="O73" s="1">
        <v>0</v>
      </c>
      <c r="Q73" s="1">
        <f t="shared" si="0"/>
        <v>150219234</v>
      </c>
      <c r="S73" s="1">
        <v>423</v>
      </c>
      <c r="U73" s="1">
        <v>80957742969</v>
      </c>
      <c r="W73" s="1">
        <v>63051550633</v>
      </c>
      <c r="Y73" s="5">
        <v>6.1434151946208491E-3</v>
      </c>
    </row>
    <row r="74" spans="1:25" ht="21" x14ac:dyDescent="0.25">
      <c r="A74" s="3" t="s">
        <v>79</v>
      </c>
      <c r="C74" s="1">
        <v>3069304</v>
      </c>
      <c r="E74" s="1">
        <v>62343494432</v>
      </c>
      <c r="G74" s="1">
        <v>69469640569</v>
      </c>
      <c r="I74" s="1">
        <v>0</v>
      </c>
      <c r="K74" s="1">
        <v>0</v>
      </c>
      <c r="M74" s="1">
        <v>0</v>
      </c>
      <c r="O74" s="1">
        <v>0</v>
      </c>
      <c r="Q74" s="1">
        <f t="shared" si="0"/>
        <v>3069304</v>
      </c>
      <c r="S74" s="1">
        <v>21400</v>
      </c>
      <c r="U74" s="1">
        <v>62343494432</v>
      </c>
      <c r="W74" s="1">
        <v>65175375194</v>
      </c>
      <c r="Y74" s="5">
        <v>6.3503496149129252E-3</v>
      </c>
    </row>
    <row r="75" spans="1:25" ht="21" x14ac:dyDescent="0.25">
      <c r="A75" s="3" t="s">
        <v>80</v>
      </c>
      <c r="C75" s="1">
        <v>1414361</v>
      </c>
      <c r="E75" s="1">
        <v>21084407333</v>
      </c>
      <c r="G75" s="1">
        <v>25149429571</v>
      </c>
      <c r="I75" s="1">
        <v>0</v>
      </c>
      <c r="K75" s="1">
        <v>0</v>
      </c>
      <c r="M75" s="1">
        <v>0</v>
      </c>
      <c r="O75" s="1">
        <v>0</v>
      </c>
      <c r="Q75" s="1">
        <f t="shared" ref="Q75:Q83" si="1">C75+I75+M75</f>
        <v>1414361</v>
      </c>
      <c r="S75" s="1">
        <v>17340</v>
      </c>
      <c r="U75" s="1">
        <v>21084407333</v>
      </c>
      <c r="W75" s="1">
        <v>24335441337</v>
      </c>
      <c r="Y75" s="5">
        <v>2.3711188476193191E-3</v>
      </c>
    </row>
    <row r="76" spans="1:25" ht="21" x14ac:dyDescent="0.25">
      <c r="A76" s="3" t="s">
        <v>81</v>
      </c>
      <c r="C76" s="1">
        <v>52321595</v>
      </c>
      <c r="E76" s="1">
        <v>184621761464</v>
      </c>
      <c r="G76" s="1">
        <v>107572332874</v>
      </c>
      <c r="I76" s="1">
        <v>0</v>
      </c>
      <c r="K76" s="1">
        <v>0</v>
      </c>
      <c r="M76" s="1">
        <v>0</v>
      </c>
      <c r="O76" s="1">
        <v>0</v>
      </c>
      <c r="Q76" s="1">
        <f t="shared" si="1"/>
        <v>52321595</v>
      </c>
      <c r="S76" s="1">
        <v>1995</v>
      </c>
      <c r="U76" s="1">
        <v>184621761464</v>
      </c>
      <c r="W76" s="1">
        <v>103574712396</v>
      </c>
      <c r="Y76" s="5">
        <v>1.0091781336445706E-2</v>
      </c>
    </row>
    <row r="77" spans="1:25" ht="21" x14ac:dyDescent="0.25">
      <c r="A77" s="3" t="s">
        <v>82</v>
      </c>
      <c r="C77" s="1">
        <v>35625614</v>
      </c>
      <c r="E77" s="1">
        <v>134997752878</v>
      </c>
      <c r="G77" s="1">
        <v>88941173658</v>
      </c>
      <c r="I77" s="1">
        <v>0</v>
      </c>
      <c r="K77" s="1">
        <v>0</v>
      </c>
      <c r="M77" s="1">
        <v>0</v>
      </c>
      <c r="O77" s="1">
        <v>0</v>
      </c>
      <c r="Q77" s="1">
        <f t="shared" si="1"/>
        <v>35625614</v>
      </c>
      <c r="S77" s="1">
        <v>2485</v>
      </c>
      <c r="U77" s="1">
        <v>134997752878</v>
      </c>
      <c r="W77" s="1">
        <v>87845316589</v>
      </c>
      <c r="Y77" s="5">
        <v>8.5591908096022025E-3</v>
      </c>
    </row>
    <row r="78" spans="1:25" ht="21" x14ac:dyDescent="0.25">
      <c r="A78" s="3" t="s">
        <v>83</v>
      </c>
      <c r="C78" s="1">
        <v>86562113</v>
      </c>
      <c r="E78" s="1">
        <v>465393648288</v>
      </c>
      <c r="G78" s="1">
        <v>1162991055713</v>
      </c>
      <c r="I78" s="1">
        <v>0</v>
      </c>
      <c r="K78" s="1">
        <v>0</v>
      </c>
      <c r="M78" s="1">
        <v>0</v>
      </c>
      <c r="O78" s="1">
        <v>0</v>
      </c>
      <c r="Q78" s="1">
        <f t="shared" si="1"/>
        <v>86562113</v>
      </c>
      <c r="S78" s="1">
        <v>13700</v>
      </c>
      <c r="U78" s="1">
        <v>465393648288</v>
      </c>
      <c r="W78" s="1">
        <v>1176733933771</v>
      </c>
      <c r="Y78" s="5">
        <v>0.11465483491172247</v>
      </c>
    </row>
    <row r="79" spans="1:25" ht="21" x14ac:dyDescent="0.25">
      <c r="A79" s="3" t="s">
        <v>84</v>
      </c>
      <c r="C79" s="1">
        <v>257500</v>
      </c>
      <c r="E79" s="1">
        <v>4221514748</v>
      </c>
      <c r="G79" s="1">
        <v>4203131686</v>
      </c>
      <c r="I79" s="1">
        <v>0</v>
      </c>
      <c r="K79" s="1">
        <v>0</v>
      </c>
      <c r="M79" s="1">
        <v>0</v>
      </c>
      <c r="O79" s="1">
        <v>0</v>
      </c>
      <c r="Q79" s="1">
        <f t="shared" si="1"/>
        <v>257500</v>
      </c>
      <c r="S79" s="1">
        <v>15480</v>
      </c>
      <c r="U79" s="1">
        <v>4221514748</v>
      </c>
      <c r="W79" s="1">
        <v>3955287447</v>
      </c>
      <c r="Y79" s="5">
        <v>3.8538263939658416E-4</v>
      </c>
    </row>
    <row r="80" spans="1:25" ht="21" x14ac:dyDescent="0.25">
      <c r="A80" s="3" t="s">
        <v>85</v>
      </c>
      <c r="C80" s="1">
        <v>21795532</v>
      </c>
      <c r="E80" s="1">
        <v>21992055491</v>
      </c>
      <c r="G80" s="1">
        <v>54240647764</v>
      </c>
      <c r="I80" s="1">
        <v>0</v>
      </c>
      <c r="K80" s="1">
        <v>0</v>
      </c>
      <c r="M80" s="1">
        <v>0</v>
      </c>
      <c r="O80" s="1">
        <v>0</v>
      </c>
      <c r="Q80" s="1">
        <f t="shared" si="1"/>
        <v>21795532</v>
      </c>
      <c r="S80" s="1">
        <v>2407</v>
      </c>
      <c r="U80" s="1">
        <v>21992055491</v>
      </c>
      <c r="W80" s="1">
        <v>52056315458</v>
      </c>
      <c r="Y80" s="5">
        <v>5.0720966597968837E-3</v>
      </c>
    </row>
    <row r="81" spans="1:25" ht="21" x14ac:dyDescent="0.25">
      <c r="A81" s="3" t="s">
        <v>86</v>
      </c>
      <c r="C81" s="1">
        <v>14281023</v>
      </c>
      <c r="E81" s="1">
        <v>24116572560</v>
      </c>
      <c r="G81" s="1">
        <v>18280113593</v>
      </c>
      <c r="I81" s="1">
        <v>0</v>
      </c>
      <c r="K81" s="1">
        <v>0</v>
      </c>
      <c r="M81" s="1">
        <v>0</v>
      </c>
      <c r="O81" s="1">
        <v>0</v>
      </c>
      <c r="Q81" s="1">
        <f t="shared" si="1"/>
        <v>14281023</v>
      </c>
      <c r="S81" s="1">
        <v>1225</v>
      </c>
      <c r="U81" s="1">
        <v>24116572560</v>
      </c>
      <c r="W81" s="1">
        <v>17359022598</v>
      </c>
      <c r="Y81" s="5">
        <v>1.6913728864981249E-3</v>
      </c>
    </row>
    <row r="82" spans="1:25" ht="21" x14ac:dyDescent="0.25">
      <c r="A82" s="3" t="s">
        <v>87</v>
      </c>
      <c r="C82" s="1">
        <v>10980156</v>
      </c>
      <c r="E82" s="1">
        <v>72802935581</v>
      </c>
      <c r="G82" s="1">
        <v>60577753431</v>
      </c>
      <c r="I82" s="1">
        <v>0</v>
      </c>
      <c r="K82" s="1">
        <v>0</v>
      </c>
      <c r="M82" s="1">
        <v>0</v>
      </c>
      <c r="O82" s="1">
        <v>0</v>
      </c>
      <c r="Q82" s="1">
        <f t="shared" si="1"/>
        <v>10980156</v>
      </c>
      <c r="S82" s="1">
        <v>5750</v>
      </c>
      <c r="U82" s="1">
        <v>72802935581</v>
      </c>
      <c r="W82" s="1">
        <v>62647856516</v>
      </c>
      <c r="Y82" s="5">
        <v>6.1040813392682289E-3</v>
      </c>
    </row>
    <row r="83" spans="1:25" ht="21" x14ac:dyDescent="0.25">
      <c r="A83" s="3" t="s">
        <v>88</v>
      </c>
      <c r="C83" s="1">
        <v>12231917</v>
      </c>
      <c r="E83" s="1">
        <v>44842216034</v>
      </c>
      <c r="G83" s="1">
        <v>81441714329</v>
      </c>
      <c r="I83" s="1">
        <v>0</v>
      </c>
      <c r="K83" s="1">
        <v>0</v>
      </c>
      <c r="M83" s="1">
        <v>0</v>
      </c>
      <c r="O83" s="1">
        <v>0</v>
      </c>
      <c r="Q83" s="1">
        <f t="shared" si="1"/>
        <v>12231917</v>
      </c>
      <c r="S83" s="1">
        <v>6210</v>
      </c>
      <c r="U83" s="1">
        <v>44842216034</v>
      </c>
      <c r="W83" s="1">
        <v>75373032189</v>
      </c>
      <c r="Y83" s="5">
        <v>7.3439562796763069E-3</v>
      </c>
    </row>
    <row r="84" spans="1:25" s="6" customFormat="1" ht="24.75" thickBot="1" x14ac:dyDescent="0.3">
      <c r="A84" s="6" t="s">
        <v>89</v>
      </c>
      <c r="C84" s="6" t="s">
        <v>89</v>
      </c>
      <c r="E84" s="7">
        <f>SUM(E10:E83)</f>
        <v>7438788890761</v>
      </c>
      <c r="G84" s="7">
        <f>SUM(G10:G83)</f>
        <v>10061304662015</v>
      </c>
      <c r="I84" s="6" t="s">
        <v>89</v>
      </c>
      <c r="K84" s="7">
        <f>SUM(K10:K83)</f>
        <v>7366260650</v>
      </c>
      <c r="M84" s="6" t="s">
        <v>89</v>
      </c>
      <c r="O84" s="7">
        <f>SUM(O10:O83)</f>
        <v>0</v>
      </c>
      <c r="Q84" s="6" t="s">
        <v>89</v>
      </c>
      <c r="S84" s="6" t="s">
        <v>89</v>
      </c>
      <c r="U84" s="7">
        <f>SUM(U10:U83)</f>
        <v>7440009480761</v>
      </c>
      <c r="W84" s="7">
        <f>SUM(W10:W83)</f>
        <v>9796656431324</v>
      </c>
      <c r="Y84" s="8">
        <f>SUM(Y10:Y83)</f>
        <v>0.95453525523884986</v>
      </c>
    </row>
    <row r="85" spans="1:25" ht="19.5" thickTop="1" x14ac:dyDescent="0.45">
      <c r="W85" s="4"/>
    </row>
  </sheetData>
  <mergeCells count="23">
    <mergeCell ref="A2:Y2"/>
    <mergeCell ref="A3:Y3"/>
    <mergeCell ref="A4:Y4"/>
    <mergeCell ref="I7:O7"/>
    <mergeCell ref="Q8:Q9"/>
    <mergeCell ref="S8:S9"/>
    <mergeCell ref="U8:U9"/>
    <mergeCell ref="W8:W9"/>
    <mergeCell ref="I9"/>
    <mergeCell ref="K9"/>
    <mergeCell ref="I8:K8"/>
    <mergeCell ref="M9"/>
    <mergeCell ref="O9"/>
    <mergeCell ref="M8:O8"/>
    <mergeCell ref="A5:Y5"/>
    <mergeCell ref="A6:Y6"/>
    <mergeCell ref="A7:A9"/>
    <mergeCell ref="C8:C9"/>
    <mergeCell ref="E8:E9"/>
    <mergeCell ref="G8:G9"/>
    <mergeCell ref="C7:G7"/>
    <mergeCell ref="Y8:Y9"/>
    <mergeCell ref="Q7:Y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82"/>
  <sheetViews>
    <sheetView rightToLeft="1" tabSelected="1" workbookViewId="0">
      <selection activeCell="V4" sqref="V4:V5"/>
    </sheetView>
  </sheetViews>
  <sheetFormatPr defaultRowHeight="18.75" x14ac:dyDescent="0.25"/>
  <cols>
    <col min="1" max="1" width="30.7109375" style="1" bestFit="1" customWidth="1"/>
    <col min="2" max="2" width="1" style="1" customWidth="1"/>
    <col min="3" max="3" width="13.140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23.5703125" style="1" bestFit="1" customWidth="1"/>
    <col min="8" max="8" width="1" style="1" customWidth="1"/>
    <col min="9" max="9" width="34.85546875" style="1" bestFit="1" customWidth="1"/>
    <col min="10" max="10" width="1" style="1" customWidth="1"/>
    <col min="11" max="11" width="13.140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23.5703125" style="1" bestFit="1" customWidth="1"/>
    <col min="16" max="16" width="1" style="1" customWidth="1"/>
    <col min="17" max="17" width="34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6.25" x14ac:dyDescent="0.25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  <c r="L2" s="18" t="s">
        <v>0</v>
      </c>
      <c r="M2" s="18" t="s">
        <v>0</v>
      </c>
      <c r="N2" s="18" t="s">
        <v>0</v>
      </c>
      <c r="O2" s="18" t="s">
        <v>0</v>
      </c>
      <c r="P2" s="18" t="s">
        <v>0</v>
      </c>
      <c r="Q2" s="18" t="s">
        <v>0</v>
      </c>
    </row>
    <row r="3" spans="1:17" ht="26.25" x14ac:dyDescent="0.25">
      <c r="A3" s="18" t="s">
        <v>98</v>
      </c>
      <c r="B3" s="18" t="s">
        <v>98</v>
      </c>
      <c r="C3" s="18" t="s">
        <v>98</v>
      </c>
      <c r="D3" s="18" t="s">
        <v>98</v>
      </c>
      <c r="E3" s="18" t="s">
        <v>98</v>
      </c>
      <c r="F3" s="18" t="s">
        <v>98</v>
      </c>
      <c r="G3" s="18" t="s">
        <v>98</v>
      </c>
      <c r="H3" s="18" t="s">
        <v>98</v>
      </c>
      <c r="I3" s="18" t="s">
        <v>98</v>
      </c>
      <c r="J3" s="18" t="s">
        <v>98</v>
      </c>
      <c r="K3" s="18" t="s">
        <v>98</v>
      </c>
      <c r="L3" s="18" t="s">
        <v>98</v>
      </c>
      <c r="M3" s="18" t="s">
        <v>98</v>
      </c>
      <c r="N3" s="18" t="s">
        <v>98</v>
      </c>
      <c r="O3" s="18" t="s">
        <v>98</v>
      </c>
      <c r="P3" s="18" t="s">
        <v>98</v>
      </c>
      <c r="Q3" s="18" t="s">
        <v>98</v>
      </c>
    </row>
    <row r="4" spans="1:17" ht="26.25" x14ac:dyDescent="0.25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  <c r="L4" s="18" t="s">
        <v>2</v>
      </c>
      <c r="M4" s="18" t="s">
        <v>2</v>
      </c>
      <c r="N4" s="18" t="s">
        <v>2</v>
      </c>
      <c r="O4" s="18" t="s">
        <v>2</v>
      </c>
      <c r="P4" s="18" t="s">
        <v>2</v>
      </c>
      <c r="Q4" s="18" t="s">
        <v>2</v>
      </c>
    </row>
    <row r="5" spans="1:17" customFormat="1" ht="28.5" x14ac:dyDescent="0.25">
      <c r="A5" s="16" t="s">
        <v>145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1:17" ht="27" thickBot="1" x14ac:dyDescent="0.3">
      <c r="A6" s="17" t="s">
        <v>3</v>
      </c>
      <c r="C6" s="17" t="s">
        <v>132</v>
      </c>
      <c r="D6" s="17" t="s">
        <v>100</v>
      </c>
      <c r="E6" s="17" t="s">
        <v>100</v>
      </c>
      <c r="F6" s="17" t="s">
        <v>100</v>
      </c>
      <c r="G6" s="17" t="s">
        <v>100</v>
      </c>
      <c r="H6" s="17" t="s">
        <v>100</v>
      </c>
      <c r="I6" s="17" t="s">
        <v>100</v>
      </c>
      <c r="K6" s="17" t="s">
        <v>133</v>
      </c>
      <c r="L6" s="17" t="s">
        <v>101</v>
      </c>
      <c r="M6" s="17" t="s">
        <v>101</v>
      </c>
      <c r="N6" s="17" t="s">
        <v>101</v>
      </c>
      <c r="O6" s="17" t="s">
        <v>101</v>
      </c>
      <c r="P6" s="17" t="s">
        <v>101</v>
      </c>
      <c r="Q6" s="17" t="s">
        <v>101</v>
      </c>
    </row>
    <row r="7" spans="1:17" ht="26.25" x14ac:dyDescent="0.25">
      <c r="A7" s="17" t="s">
        <v>3</v>
      </c>
      <c r="C7" s="17" t="s">
        <v>7</v>
      </c>
      <c r="E7" s="17" t="s">
        <v>113</v>
      </c>
      <c r="G7" s="17" t="s">
        <v>114</v>
      </c>
      <c r="I7" s="17" t="s">
        <v>115</v>
      </c>
      <c r="K7" s="17" t="s">
        <v>7</v>
      </c>
      <c r="M7" s="17" t="s">
        <v>113</v>
      </c>
      <c r="O7" s="17" t="s">
        <v>114</v>
      </c>
      <c r="Q7" s="17" t="s">
        <v>115</v>
      </c>
    </row>
    <row r="8" spans="1:17" ht="21" x14ac:dyDescent="0.25">
      <c r="A8" s="3" t="s">
        <v>66</v>
      </c>
      <c r="C8" s="1">
        <v>18920630</v>
      </c>
      <c r="E8" s="1">
        <v>39557605027</v>
      </c>
      <c r="G8" s="1">
        <v>41172201151</v>
      </c>
      <c r="I8" s="1">
        <f>E8-G8</f>
        <v>-1614596124</v>
      </c>
      <c r="K8" s="1">
        <v>18920630</v>
      </c>
      <c r="M8" s="1">
        <v>39557605027</v>
      </c>
      <c r="O8" s="1">
        <v>47480390657</v>
      </c>
      <c r="Q8" s="1">
        <f>M8-O8</f>
        <v>-7922785630</v>
      </c>
    </row>
    <row r="9" spans="1:17" ht="21" x14ac:dyDescent="0.25">
      <c r="A9" s="3" t="s">
        <v>78</v>
      </c>
      <c r="C9" s="1">
        <v>150219234</v>
      </c>
      <c r="E9" s="1">
        <v>63051550632</v>
      </c>
      <c r="G9" s="1">
        <v>60219447885</v>
      </c>
      <c r="I9" s="1">
        <f t="shared" ref="I9:I72" si="0">E9-G9</f>
        <v>2832102747</v>
      </c>
      <c r="K9" s="1">
        <v>150219234</v>
      </c>
      <c r="M9" s="1">
        <v>63051550632</v>
      </c>
      <c r="O9" s="1">
        <v>76764890250</v>
      </c>
      <c r="Q9" s="1">
        <f t="shared" ref="Q9:Q72" si="1">M9-O9</f>
        <v>-13713339618</v>
      </c>
    </row>
    <row r="10" spans="1:17" ht="21" x14ac:dyDescent="0.25">
      <c r="A10" s="3" t="s">
        <v>53</v>
      </c>
      <c r="C10" s="1">
        <v>5773421</v>
      </c>
      <c r="E10" s="1">
        <v>97332183821</v>
      </c>
      <c r="G10" s="1">
        <v>102258945333</v>
      </c>
      <c r="I10" s="1">
        <f t="shared" si="0"/>
        <v>-4926761512</v>
      </c>
      <c r="K10" s="1">
        <v>5773421</v>
      </c>
      <c r="M10" s="1">
        <v>97332183821</v>
      </c>
      <c r="O10" s="1">
        <v>138636777427</v>
      </c>
      <c r="Q10" s="1">
        <f t="shared" si="1"/>
        <v>-41304593606</v>
      </c>
    </row>
    <row r="11" spans="1:17" ht="21" x14ac:dyDescent="0.25">
      <c r="A11" s="3" t="s">
        <v>70</v>
      </c>
      <c r="C11" s="1">
        <v>29135987</v>
      </c>
      <c r="E11" s="1">
        <v>102662129428</v>
      </c>
      <c r="G11" s="1">
        <v>106333796687</v>
      </c>
      <c r="I11" s="1">
        <f t="shared" si="0"/>
        <v>-3671667259</v>
      </c>
      <c r="K11" s="1">
        <v>29135987</v>
      </c>
      <c r="M11" s="1">
        <v>102662129428</v>
      </c>
      <c r="O11" s="1">
        <v>127803262038</v>
      </c>
      <c r="Q11" s="1">
        <f t="shared" si="1"/>
        <v>-25141132610</v>
      </c>
    </row>
    <row r="12" spans="1:17" ht="21" x14ac:dyDescent="0.25">
      <c r="A12" s="3" t="s">
        <v>63</v>
      </c>
      <c r="C12" s="1">
        <v>705566</v>
      </c>
      <c r="E12" s="1">
        <v>4879780464</v>
      </c>
      <c r="G12" s="1">
        <v>5061809577</v>
      </c>
      <c r="I12" s="1">
        <f t="shared" si="0"/>
        <v>-182029113</v>
      </c>
      <c r="K12" s="1">
        <v>705566</v>
      </c>
      <c r="M12" s="1">
        <v>4879780464</v>
      </c>
      <c r="O12" s="1">
        <v>5733917073</v>
      </c>
      <c r="Q12" s="1">
        <f t="shared" si="1"/>
        <v>-854136609</v>
      </c>
    </row>
    <row r="13" spans="1:17" ht="21" x14ac:dyDescent="0.25">
      <c r="A13" s="3" t="s">
        <v>69</v>
      </c>
      <c r="C13" s="1">
        <v>12361079</v>
      </c>
      <c r="E13" s="1">
        <v>29093832082</v>
      </c>
      <c r="G13" s="1">
        <v>30295853812</v>
      </c>
      <c r="I13" s="1">
        <f t="shared" si="0"/>
        <v>-1202021730</v>
      </c>
      <c r="K13" s="1">
        <v>12361079</v>
      </c>
      <c r="M13" s="1">
        <v>29093832082</v>
      </c>
      <c r="O13" s="1">
        <v>36134245073</v>
      </c>
      <c r="Q13" s="1">
        <f t="shared" si="1"/>
        <v>-7040412991</v>
      </c>
    </row>
    <row r="14" spans="1:17" ht="21" x14ac:dyDescent="0.25">
      <c r="A14" s="3" t="s">
        <v>35</v>
      </c>
      <c r="C14" s="1">
        <v>5798944</v>
      </c>
      <c r="E14" s="1">
        <v>262387788227</v>
      </c>
      <c r="G14" s="1">
        <v>265495012035</v>
      </c>
      <c r="I14" s="1">
        <f t="shared" si="0"/>
        <v>-3107223808</v>
      </c>
      <c r="K14" s="1">
        <v>5798944</v>
      </c>
      <c r="M14" s="1">
        <v>262387788227</v>
      </c>
      <c r="O14" s="1">
        <v>349217431305</v>
      </c>
      <c r="Q14" s="1">
        <f t="shared" si="1"/>
        <v>-86829643078</v>
      </c>
    </row>
    <row r="15" spans="1:17" ht="21" x14ac:dyDescent="0.25">
      <c r="A15" s="3" t="s">
        <v>76</v>
      </c>
      <c r="C15" s="1">
        <v>5726052</v>
      </c>
      <c r="E15" s="1">
        <v>84431393724</v>
      </c>
      <c r="G15" s="1">
        <v>86079112713</v>
      </c>
      <c r="I15" s="1">
        <f t="shared" si="0"/>
        <v>-1647718989</v>
      </c>
      <c r="K15" s="1">
        <v>5726052</v>
      </c>
      <c r="M15" s="1">
        <v>84431393724</v>
      </c>
      <c r="O15" s="1">
        <v>105851740584</v>
      </c>
      <c r="Q15" s="1">
        <f t="shared" si="1"/>
        <v>-21420346860</v>
      </c>
    </row>
    <row r="16" spans="1:17" ht="21" x14ac:dyDescent="0.25">
      <c r="A16" s="3" t="s">
        <v>62</v>
      </c>
      <c r="C16" s="1">
        <v>3324243</v>
      </c>
      <c r="E16" s="1">
        <v>42155425568</v>
      </c>
      <c r="G16" s="1">
        <v>42881105820</v>
      </c>
      <c r="I16" s="1">
        <f t="shared" si="0"/>
        <v>-725680252</v>
      </c>
      <c r="K16" s="1">
        <v>3324243</v>
      </c>
      <c r="M16" s="1">
        <v>42155425568</v>
      </c>
      <c r="O16" s="1">
        <v>54821844518</v>
      </c>
      <c r="Q16" s="1">
        <f t="shared" si="1"/>
        <v>-12666418950</v>
      </c>
    </row>
    <row r="17" spans="1:17" ht="21" x14ac:dyDescent="0.25">
      <c r="A17" s="3" t="s">
        <v>71</v>
      </c>
      <c r="C17" s="1">
        <v>8437116</v>
      </c>
      <c r="E17" s="1">
        <v>104732432637</v>
      </c>
      <c r="G17" s="1">
        <v>106741687939</v>
      </c>
      <c r="I17" s="1">
        <f t="shared" si="0"/>
        <v>-2009255302</v>
      </c>
      <c r="K17" s="1">
        <v>8437116</v>
      </c>
      <c r="M17" s="1">
        <v>104732432637</v>
      </c>
      <c r="O17" s="1">
        <v>125411018457</v>
      </c>
      <c r="Q17" s="1">
        <f t="shared" si="1"/>
        <v>-20678585820</v>
      </c>
    </row>
    <row r="18" spans="1:17" ht="21" x14ac:dyDescent="0.25">
      <c r="A18" s="3" t="s">
        <v>27</v>
      </c>
      <c r="C18" s="1">
        <v>2007323</v>
      </c>
      <c r="E18" s="1">
        <v>51587785584</v>
      </c>
      <c r="G18" s="1">
        <v>54336478406</v>
      </c>
      <c r="I18" s="1">
        <f t="shared" si="0"/>
        <v>-2748692822</v>
      </c>
      <c r="K18" s="1">
        <v>2007323</v>
      </c>
      <c r="M18" s="1">
        <v>51587785584</v>
      </c>
      <c r="O18" s="1">
        <v>74593149425</v>
      </c>
      <c r="Q18" s="1">
        <f t="shared" si="1"/>
        <v>-23005363841</v>
      </c>
    </row>
    <row r="19" spans="1:17" ht="21" x14ac:dyDescent="0.25">
      <c r="A19" s="3" t="s">
        <v>33</v>
      </c>
      <c r="C19" s="1">
        <v>256243</v>
      </c>
      <c r="E19" s="1">
        <v>49509943686</v>
      </c>
      <c r="G19" s="1">
        <v>50722774578</v>
      </c>
      <c r="I19" s="1">
        <f t="shared" si="0"/>
        <v>-1212830892</v>
      </c>
      <c r="K19" s="1">
        <v>256243</v>
      </c>
      <c r="M19" s="1">
        <v>49509943686</v>
      </c>
      <c r="O19" s="1">
        <v>58635415537</v>
      </c>
      <c r="Q19" s="1">
        <f t="shared" si="1"/>
        <v>-9125471851</v>
      </c>
    </row>
    <row r="20" spans="1:17" ht="21" x14ac:dyDescent="0.25">
      <c r="A20" s="3" t="s">
        <v>74</v>
      </c>
      <c r="C20" s="1">
        <v>9001525</v>
      </c>
      <c r="E20" s="1">
        <v>25456038153</v>
      </c>
      <c r="G20" s="1">
        <v>26590394941</v>
      </c>
      <c r="I20" s="1">
        <f t="shared" si="0"/>
        <v>-1134356788</v>
      </c>
      <c r="K20" s="1">
        <v>9001525</v>
      </c>
      <c r="M20" s="1">
        <v>25456038153</v>
      </c>
      <c r="O20" s="1">
        <v>32146063619</v>
      </c>
      <c r="Q20" s="1">
        <f t="shared" si="1"/>
        <v>-6690025466</v>
      </c>
    </row>
    <row r="21" spans="1:17" ht="21" x14ac:dyDescent="0.25">
      <c r="A21" s="3" t="s">
        <v>38</v>
      </c>
      <c r="C21" s="1">
        <v>22625881</v>
      </c>
      <c r="E21" s="1">
        <v>58372555643</v>
      </c>
      <c r="G21" s="1">
        <v>63783242532</v>
      </c>
      <c r="I21" s="1">
        <f t="shared" si="0"/>
        <v>-5410686889</v>
      </c>
      <c r="K21" s="1">
        <v>22625881</v>
      </c>
      <c r="M21" s="1">
        <v>58372555643</v>
      </c>
      <c r="O21" s="1">
        <v>81160303327</v>
      </c>
      <c r="Q21" s="1">
        <f t="shared" si="1"/>
        <v>-22787747684</v>
      </c>
    </row>
    <row r="22" spans="1:17" ht="21" x14ac:dyDescent="0.25">
      <c r="A22" s="3" t="s">
        <v>56</v>
      </c>
      <c r="C22" s="1">
        <v>6633055</v>
      </c>
      <c r="E22" s="1">
        <v>103333969312</v>
      </c>
      <c r="G22" s="1">
        <v>102149248644</v>
      </c>
      <c r="I22" s="1">
        <f t="shared" si="0"/>
        <v>1184720668</v>
      </c>
      <c r="K22" s="1">
        <v>6633055</v>
      </c>
      <c r="M22" s="1">
        <v>103333969312</v>
      </c>
      <c r="O22" s="1">
        <v>117024074800</v>
      </c>
      <c r="Q22" s="1">
        <f t="shared" si="1"/>
        <v>-13690105488</v>
      </c>
    </row>
    <row r="23" spans="1:17" ht="21" x14ac:dyDescent="0.25">
      <c r="A23" s="3" t="s">
        <v>44</v>
      </c>
      <c r="C23" s="1">
        <v>1840989</v>
      </c>
      <c r="E23" s="1">
        <v>74202916257</v>
      </c>
      <c r="G23" s="1">
        <v>72905917967</v>
      </c>
      <c r="I23" s="1">
        <f t="shared" si="0"/>
        <v>1296998290</v>
      </c>
      <c r="K23" s="1">
        <v>1840989</v>
      </c>
      <c r="M23" s="1">
        <v>74202916257</v>
      </c>
      <c r="O23" s="1">
        <v>91611921474</v>
      </c>
      <c r="Q23" s="1">
        <f t="shared" si="1"/>
        <v>-17409005217</v>
      </c>
    </row>
    <row r="24" spans="1:17" ht="21" x14ac:dyDescent="0.25">
      <c r="A24" s="3" t="s">
        <v>73</v>
      </c>
      <c r="C24" s="1">
        <v>15170436</v>
      </c>
      <c r="E24" s="1">
        <v>406586081987</v>
      </c>
      <c r="G24" s="1">
        <v>420284465349</v>
      </c>
      <c r="I24" s="1">
        <f t="shared" si="0"/>
        <v>-13698383362</v>
      </c>
      <c r="K24" s="1">
        <v>15170436</v>
      </c>
      <c r="M24" s="1">
        <v>406586081987</v>
      </c>
      <c r="O24" s="1">
        <v>385812709548</v>
      </c>
      <c r="Q24" s="1">
        <f t="shared" si="1"/>
        <v>20773372439</v>
      </c>
    </row>
    <row r="25" spans="1:17" ht="21" x14ac:dyDescent="0.25">
      <c r="A25" s="3" t="s">
        <v>58</v>
      </c>
      <c r="C25" s="1">
        <v>17887918</v>
      </c>
      <c r="E25" s="1">
        <v>66774162209</v>
      </c>
      <c r="G25" s="1">
        <v>68158634472</v>
      </c>
      <c r="I25" s="1">
        <f t="shared" si="0"/>
        <v>-1384472263</v>
      </c>
      <c r="K25" s="1">
        <v>17887918</v>
      </c>
      <c r="M25" s="1">
        <v>66774162209</v>
      </c>
      <c r="O25" s="1">
        <v>82713342875</v>
      </c>
      <c r="Q25" s="1">
        <f t="shared" si="1"/>
        <v>-15939180666</v>
      </c>
    </row>
    <row r="26" spans="1:17" ht="21" x14ac:dyDescent="0.25">
      <c r="A26" s="3" t="s">
        <v>25</v>
      </c>
      <c r="C26" s="1">
        <v>60661193</v>
      </c>
      <c r="E26" s="1">
        <v>370182534165</v>
      </c>
      <c r="G26" s="1">
        <v>381017144921</v>
      </c>
      <c r="I26" s="1">
        <f t="shared" si="0"/>
        <v>-10834610756</v>
      </c>
      <c r="K26" s="1">
        <v>60661193</v>
      </c>
      <c r="M26" s="1">
        <v>370182534165</v>
      </c>
      <c r="O26" s="1">
        <v>483344024284</v>
      </c>
      <c r="Q26" s="1">
        <f t="shared" si="1"/>
        <v>-113161490119</v>
      </c>
    </row>
    <row r="27" spans="1:17" ht="21" x14ac:dyDescent="0.25">
      <c r="A27" s="3" t="s">
        <v>41</v>
      </c>
      <c r="C27" s="1">
        <v>225012</v>
      </c>
      <c r="E27" s="1">
        <v>11777632669</v>
      </c>
      <c r="G27" s="1">
        <v>12860505057</v>
      </c>
      <c r="I27" s="1">
        <f t="shared" si="0"/>
        <v>-1082872388</v>
      </c>
      <c r="K27" s="1">
        <v>225012</v>
      </c>
      <c r="M27" s="1">
        <v>11777632669</v>
      </c>
      <c r="O27" s="1">
        <v>15026249832</v>
      </c>
      <c r="Q27" s="1">
        <f t="shared" si="1"/>
        <v>-3248617163</v>
      </c>
    </row>
    <row r="28" spans="1:17" ht="21" x14ac:dyDescent="0.25">
      <c r="A28" s="3" t="s">
        <v>37</v>
      </c>
      <c r="C28" s="1">
        <v>10418826</v>
      </c>
      <c r="E28" s="1">
        <v>69059767013</v>
      </c>
      <c r="G28" s="1">
        <v>72678167979</v>
      </c>
      <c r="I28" s="1">
        <f t="shared" si="0"/>
        <v>-3618400966</v>
      </c>
      <c r="K28" s="1">
        <v>10418826</v>
      </c>
      <c r="M28" s="1">
        <v>69059767013</v>
      </c>
      <c r="O28" s="1">
        <v>77123632023</v>
      </c>
      <c r="Q28" s="1">
        <f t="shared" si="1"/>
        <v>-8063865010</v>
      </c>
    </row>
    <row r="29" spans="1:17" ht="21" x14ac:dyDescent="0.25">
      <c r="A29" s="3" t="s">
        <v>77</v>
      </c>
      <c r="C29" s="1">
        <v>1256498</v>
      </c>
      <c r="E29" s="1">
        <v>7630325855</v>
      </c>
      <c r="G29" s="1">
        <v>8166443521</v>
      </c>
      <c r="I29" s="1">
        <f t="shared" si="0"/>
        <v>-536117666</v>
      </c>
      <c r="K29" s="1">
        <v>1256498</v>
      </c>
      <c r="M29" s="1">
        <v>7630325855</v>
      </c>
      <c r="O29" s="1">
        <v>9151403892</v>
      </c>
      <c r="Q29" s="1">
        <f t="shared" si="1"/>
        <v>-1521078037</v>
      </c>
    </row>
    <row r="30" spans="1:17" ht="21" x14ac:dyDescent="0.25">
      <c r="A30" s="3" t="s">
        <v>83</v>
      </c>
      <c r="C30" s="1">
        <v>86562113</v>
      </c>
      <c r="E30" s="1">
        <v>1176733933771</v>
      </c>
      <c r="G30" s="1">
        <v>1162991055712</v>
      </c>
      <c r="I30" s="1">
        <f t="shared" si="0"/>
        <v>13742878059</v>
      </c>
      <c r="K30" s="1">
        <v>86562113</v>
      </c>
      <c r="M30" s="1">
        <v>1176733933771</v>
      </c>
      <c r="O30" s="1">
        <v>1363121717441</v>
      </c>
      <c r="Q30" s="1">
        <f t="shared" si="1"/>
        <v>-186387783670</v>
      </c>
    </row>
    <row r="31" spans="1:17" ht="21" x14ac:dyDescent="0.25">
      <c r="A31" s="3" t="s">
        <v>29</v>
      </c>
      <c r="C31" s="1">
        <v>989224</v>
      </c>
      <c r="E31" s="1">
        <v>33687732883</v>
      </c>
      <c r="G31" s="1">
        <v>36730622509</v>
      </c>
      <c r="I31" s="1">
        <f t="shared" si="0"/>
        <v>-3042889626</v>
      </c>
      <c r="K31" s="1">
        <v>989224</v>
      </c>
      <c r="M31" s="1">
        <v>33687732883</v>
      </c>
      <c r="O31" s="1">
        <v>54094724919</v>
      </c>
      <c r="Q31" s="1">
        <f t="shared" si="1"/>
        <v>-20406992036</v>
      </c>
    </row>
    <row r="32" spans="1:17" ht="21" x14ac:dyDescent="0.25">
      <c r="A32" s="3" t="s">
        <v>54</v>
      </c>
      <c r="C32" s="1">
        <v>36626348</v>
      </c>
      <c r="E32" s="1">
        <v>493541013560</v>
      </c>
      <c r="G32" s="1">
        <v>545148394949</v>
      </c>
      <c r="I32" s="1">
        <f t="shared" si="0"/>
        <v>-51607381389</v>
      </c>
      <c r="K32" s="1">
        <v>36626348</v>
      </c>
      <c r="M32" s="1">
        <v>493541013560</v>
      </c>
      <c r="O32" s="1">
        <v>598209505416</v>
      </c>
      <c r="Q32" s="1">
        <f t="shared" si="1"/>
        <v>-104668491856</v>
      </c>
    </row>
    <row r="33" spans="1:17" ht="21" x14ac:dyDescent="0.25">
      <c r="A33" s="3" t="s">
        <v>79</v>
      </c>
      <c r="C33" s="1">
        <v>3069304</v>
      </c>
      <c r="E33" s="1">
        <v>65175375193</v>
      </c>
      <c r="G33" s="1">
        <v>69469640568</v>
      </c>
      <c r="I33" s="1">
        <f t="shared" si="0"/>
        <v>-4294265375</v>
      </c>
      <c r="K33" s="1">
        <v>3069304</v>
      </c>
      <c r="M33" s="1">
        <v>65175375193</v>
      </c>
      <c r="O33" s="1">
        <v>79306858413</v>
      </c>
      <c r="Q33" s="1">
        <f t="shared" si="1"/>
        <v>-14131483220</v>
      </c>
    </row>
    <row r="34" spans="1:17" ht="21" x14ac:dyDescent="0.25">
      <c r="A34" s="3" t="s">
        <v>65</v>
      </c>
      <c r="C34" s="1">
        <v>3330224</v>
      </c>
      <c r="E34" s="1">
        <v>10574340379</v>
      </c>
      <c r="G34" s="1">
        <v>11446723460</v>
      </c>
      <c r="I34" s="1">
        <f t="shared" si="0"/>
        <v>-872383081</v>
      </c>
      <c r="K34" s="1">
        <v>3330224</v>
      </c>
      <c r="M34" s="1">
        <v>10574340379</v>
      </c>
      <c r="O34" s="1">
        <v>12150577991</v>
      </c>
      <c r="Q34" s="1">
        <f t="shared" si="1"/>
        <v>-1576237612</v>
      </c>
    </row>
    <row r="35" spans="1:17" ht="21" x14ac:dyDescent="0.25">
      <c r="A35" s="3" t="s">
        <v>68</v>
      </c>
      <c r="C35" s="1">
        <v>2176171</v>
      </c>
      <c r="E35" s="1">
        <v>7536128701</v>
      </c>
      <c r="G35" s="1">
        <v>7330990527</v>
      </c>
      <c r="I35" s="1">
        <f t="shared" si="0"/>
        <v>205138174</v>
      </c>
      <c r="K35" s="1">
        <v>2176171</v>
      </c>
      <c r="M35" s="1">
        <v>7536128701</v>
      </c>
      <c r="O35" s="1">
        <v>8298378968</v>
      </c>
      <c r="Q35" s="1">
        <f t="shared" si="1"/>
        <v>-762250267</v>
      </c>
    </row>
    <row r="36" spans="1:17" ht="21" x14ac:dyDescent="0.25">
      <c r="A36" s="3" t="s">
        <v>32</v>
      </c>
      <c r="C36" s="1">
        <v>2687392</v>
      </c>
      <c r="E36" s="1">
        <v>116797888540</v>
      </c>
      <c r="G36" s="1">
        <v>124851076289</v>
      </c>
      <c r="I36" s="1">
        <f t="shared" si="0"/>
        <v>-8053187749</v>
      </c>
      <c r="K36" s="1">
        <v>2687392</v>
      </c>
      <c r="M36" s="1">
        <v>116797888540</v>
      </c>
      <c r="O36" s="1">
        <v>161437081558</v>
      </c>
      <c r="Q36" s="1">
        <f t="shared" si="1"/>
        <v>-44639193018</v>
      </c>
    </row>
    <row r="37" spans="1:17" ht="21" x14ac:dyDescent="0.25">
      <c r="A37" s="3" t="s">
        <v>24</v>
      </c>
      <c r="C37" s="1">
        <v>7583253</v>
      </c>
      <c r="E37" s="1">
        <v>20820663535</v>
      </c>
      <c r="G37" s="1">
        <v>21294715505</v>
      </c>
      <c r="I37" s="1">
        <f t="shared" si="0"/>
        <v>-474051970</v>
      </c>
      <c r="K37" s="1">
        <v>7583253</v>
      </c>
      <c r="M37" s="1">
        <v>20820663535</v>
      </c>
      <c r="O37" s="1">
        <v>26554434989</v>
      </c>
      <c r="Q37" s="1">
        <f t="shared" si="1"/>
        <v>-5733771454</v>
      </c>
    </row>
    <row r="38" spans="1:17" ht="21" x14ac:dyDescent="0.25">
      <c r="A38" s="3" t="s">
        <v>85</v>
      </c>
      <c r="C38" s="1">
        <v>21795532</v>
      </c>
      <c r="E38" s="1">
        <v>52056315458</v>
      </c>
      <c r="G38" s="1">
        <v>54240647764</v>
      </c>
      <c r="I38" s="1">
        <f t="shared" si="0"/>
        <v>-2184332306</v>
      </c>
      <c r="K38" s="1">
        <v>21795532</v>
      </c>
      <c r="M38" s="1">
        <v>52056315458</v>
      </c>
      <c r="O38" s="1">
        <v>59041853427</v>
      </c>
      <c r="Q38" s="1">
        <f t="shared" si="1"/>
        <v>-6985537969</v>
      </c>
    </row>
    <row r="39" spans="1:17" ht="21" x14ac:dyDescent="0.25">
      <c r="A39" s="3" t="s">
        <v>45</v>
      </c>
      <c r="C39" s="1">
        <v>31297279</v>
      </c>
      <c r="E39" s="1">
        <v>47763129889</v>
      </c>
      <c r="G39" s="1">
        <v>49378008142</v>
      </c>
      <c r="I39" s="1">
        <f t="shared" si="0"/>
        <v>-1614878253</v>
      </c>
      <c r="K39" s="1">
        <v>31297279</v>
      </c>
      <c r="M39" s="1">
        <v>47763129889</v>
      </c>
      <c r="O39" s="1">
        <v>59657329335</v>
      </c>
      <c r="Q39" s="1">
        <f t="shared" si="1"/>
        <v>-11894199446</v>
      </c>
    </row>
    <row r="40" spans="1:17" ht="21" x14ac:dyDescent="0.25">
      <c r="A40" s="3" t="s">
        <v>42</v>
      </c>
      <c r="C40" s="1">
        <v>38657528</v>
      </c>
      <c r="E40" s="1">
        <v>66130407951</v>
      </c>
      <c r="G40" s="1">
        <v>69084028260</v>
      </c>
      <c r="I40" s="1">
        <f t="shared" si="0"/>
        <v>-2953620309</v>
      </c>
      <c r="K40" s="1">
        <v>38657528</v>
      </c>
      <c r="M40" s="1">
        <v>66130407951</v>
      </c>
      <c r="O40" s="1">
        <v>80553281147</v>
      </c>
      <c r="Q40" s="1">
        <f t="shared" si="1"/>
        <v>-14422873196</v>
      </c>
    </row>
    <row r="41" spans="1:17" ht="21" x14ac:dyDescent="0.25">
      <c r="A41" s="3" t="s">
        <v>88</v>
      </c>
      <c r="C41" s="1">
        <v>12231917</v>
      </c>
      <c r="E41" s="1">
        <v>75373032188</v>
      </c>
      <c r="G41" s="1">
        <v>81441714329</v>
      </c>
      <c r="I41" s="1">
        <f t="shared" si="0"/>
        <v>-6068682141</v>
      </c>
      <c r="K41" s="1">
        <v>12231917</v>
      </c>
      <c r="M41" s="1">
        <v>75373032188</v>
      </c>
      <c r="O41" s="1">
        <v>90180616612</v>
      </c>
      <c r="Q41" s="1">
        <f t="shared" si="1"/>
        <v>-14807584424</v>
      </c>
    </row>
    <row r="42" spans="1:17" ht="21" x14ac:dyDescent="0.25">
      <c r="A42" s="3" t="s">
        <v>64</v>
      </c>
      <c r="C42" s="1">
        <v>45407658</v>
      </c>
      <c r="E42" s="1">
        <v>90113313607</v>
      </c>
      <c r="G42" s="1">
        <v>90158370264</v>
      </c>
      <c r="I42" s="1">
        <f t="shared" si="0"/>
        <v>-45056657</v>
      </c>
      <c r="K42" s="1">
        <v>45407658</v>
      </c>
      <c r="M42" s="1">
        <v>90113313607</v>
      </c>
      <c r="O42" s="1">
        <v>106649106654</v>
      </c>
      <c r="Q42" s="1">
        <f t="shared" si="1"/>
        <v>-16535793047</v>
      </c>
    </row>
    <row r="43" spans="1:17" ht="21" x14ac:dyDescent="0.25">
      <c r="A43" s="3" t="s">
        <v>19</v>
      </c>
      <c r="C43" s="1">
        <v>52819649</v>
      </c>
      <c r="E43" s="1">
        <v>106080578701</v>
      </c>
      <c r="G43" s="1">
        <v>102831074808</v>
      </c>
      <c r="I43" s="1">
        <f t="shared" si="0"/>
        <v>3249503893</v>
      </c>
      <c r="K43" s="1">
        <v>52819649</v>
      </c>
      <c r="M43" s="1">
        <v>106080578701</v>
      </c>
      <c r="O43" s="1">
        <v>117086962854</v>
      </c>
      <c r="Q43" s="1">
        <f t="shared" si="1"/>
        <v>-11006384153</v>
      </c>
    </row>
    <row r="44" spans="1:17" ht="21" x14ac:dyDescent="0.25">
      <c r="A44" s="3" t="s">
        <v>55</v>
      </c>
      <c r="C44" s="1">
        <v>1308354</v>
      </c>
      <c r="E44" s="1">
        <v>56109951107</v>
      </c>
      <c r="G44" s="1">
        <v>57771698849</v>
      </c>
      <c r="I44" s="1">
        <f t="shared" si="0"/>
        <v>-1661747742</v>
      </c>
      <c r="K44" s="1">
        <v>1308354</v>
      </c>
      <c r="M44" s="1">
        <v>56109951107</v>
      </c>
      <c r="O44" s="1">
        <v>69585686703</v>
      </c>
      <c r="Q44" s="1">
        <f t="shared" si="1"/>
        <v>-13475735596</v>
      </c>
    </row>
    <row r="45" spans="1:17" ht="21" x14ac:dyDescent="0.25">
      <c r="A45" s="3" t="s">
        <v>23</v>
      </c>
      <c r="C45" s="1">
        <v>292431239</v>
      </c>
      <c r="E45" s="1">
        <v>360101895193</v>
      </c>
      <c r="G45" s="1">
        <v>364744627121</v>
      </c>
      <c r="I45" s="1">
        <f t="shared" si="0"/>
        <v>-4642731928</v>
      </c>
      <c r="K45" s="1">
        <v>292431239</v>
      </c>
      <c r="M45" s="1">
        <v>360101895193</v>
      </c>
      <c r="O45" s="1">
        <v>445379499066</v>
      </c>
      <c r="Q45" s="1">
        <f t="shared" si="1"/>
        <v>-85277603873</v>
      </c>
    </row>
    <row r="46" spans="1:17" ht="21" x14ac:dyDescent="0.25">
      <c r="A46" s="3" t="s">
        <v>87</v>
      </c>
      <c r="C46" s="1">
        <v>10980156</v>
      </c>
      <c r="E46" s="1">
        <v>62647856516</v>
      </c>
      <c r="G46" s="1">
        <v>60577753431</v>
      </c>
      <c r="I46" s="1">
        <f t="shared" si="0"/>
        <v>2070103085</v>
      </c>
      <c r="K46" s="1">
        <v>10980156</v>
      </c>
      <c r="M46" s="1">
        <v>62647856516</v>
      </c>
      <c r="O46" s="1">
        <v>80080303546</v>
      </c>
      <c r="Q46" s="1">
        <f t="shared" si="1"/>
        <v>-17432447030</v>
      </c>
    </row>
    <row r="47" spans="1:17" ht="21" x14ac:dyDescent="0.25">
      <c r="A47" s="3" t="s">
        <v>22</v>
      </c>
      <c r="C47" s="1">
        <v>175245003</v>
      </c>
      <c r="E47" s="1">
        <v>84684604894</v>
      </c>
      <c r="G47" s="1">
        <v>87640740999</v>
      </c>
      <c r="I47" s="1">
        <f t="shared" si="0"/>
        <v>-2956136105</v>
      </c>
      <c r="K47" s="1">
        <v>175245003</v>
      </c>
      <c r="M47" s="1">
        <v>84684604894</v>
      </c>
      <c r="O47" s="1">
        <v>117028211692</v>
      </c>
      <c r="Q47" s="1">
        <f t="shared" si="1"/>
        <v>-32343606798</v>
      </c>
    </row>
    <row r="48" spans="1:17" ht="21" x14ac:dyDescent="0.25">
      <c r="A48" s="3" t="s">
        <v>36</v>
      </c>
      <c r="C48" s="1">
        <v>6020228</v>
      </c>
      <c r="E48" s="1">
        <v>34886359163</v>
      </c>
      <c r="G48" s="1">
        <v>35036599447</v>
      </c>
      <c r="I48" s="1">
        <f t="shared" si="0"/>
        <v>-150240284</v>
      </c>
      <c r="K48" s="1">
        <v>6020228</v>
      </c>
      <c r="M48" s="1">
        <v>34886359163</v>
      </c>
      <c r="O48" s="1">
        <v>43418664212</v>
      </c>
      <c r="Q48" s="1">
        <f t="shared" si="1"/>
        <v>-8532305049</v>
      </c>
    </row>
    <row r="49" spans="1:17" ht="21" x14ac:dyDescent="0.25">
      <c r="A49" s="3" t="s">
        <v>84</v>
      </c>
      <c r="C49" s="1">
        <v>257500</v>
      </c>
      <c r="E49" s="1">
        <v>3955287447</v>
      </c>
      <c r="G49" s="1">
        <v>4203131686</v>
      </c>
      <c r="I49" s="1">
        <f t="shared" si="0"/>
        <v>-247844239</v>
      </c>
      <c r="K49" s="1">
        <v>257500</v>
      </c>
      <c r="M49" s="1">
        <v>3955287447</v>
      </c>
      <c r="O49" s="1">
        <v>4829130027</v>
      </c>
      <c r="Q49" s="1">
        <f t="shared" si="1"/>
        <v>-873842580</v>
      </c>
    </row>
    <row r="50" spans="1:17" ht="21" x14ac:dyDescent="0.25">
      <c r="A50" s="3" t="s">
        <v>51</v>
      </c>
      <c r="C50" s="1">
        <v>3599012</v>
      </c>
      <c r="E50" s="1">
        <v>124991707303</v>
      </c>
      <c r="G50" s="1">
        <v>132491209741</v>
      </c>
      <c r="I50" s="1">
        <f t="shared" si="0"/>
        <v>-7499502438</v>
      </c>
      <c r="K50" s="1">
        <v>3599012</v>
      </c>
      <c r="M50" s="1">
        <v>124991707303</v>
      </c>
      <c r="O50" s="1">
        <v>155846803054</v>
      </c>
      <c r="Q50" s="1">
        <f t="shared" si="1"/>
        <v>-30855095751</v>
      </c>
    </row>
    <row r="51" spans="1:17" ht="21" x14ac:dyDescent="0.25">
      <c r="A51" s="3" t="s">
        <v>46</v>
      </c>
      <c r="C51" s="1">
        <v>19871364</v>
      </c>
      <c r="E51" s="1">
        <v>67907959779</v>
      </c>
      <c r="G51" s="1">
        <v>72561350751</v>
      </c>
      <c r="I51" s="1">
        <f t="shared" si="0"/>
        <v>-4653390972</v>
      </c>
      <c r="K51" s="1">
        <v>19871364</v>
      </c>
      <c r="M51" s="1">
        <v>67907959779</v>
      </c>
      <c r="O51" s="1">
        <v>88473581744</v>
      </c>
      <c r="Q51" s="1">
        <f t="shared" si="1"/>
        <v>-20565621965</v>
      </c>
    </row>
    <row r="52" spans="1:17" ht="21" x14ac:dyDescent="0.25">
      <c r="A52" s="3" t="s">
        <v>18</v>
      </c>
      <c r="C52" s="1">
        <v>298080289</v>
      </c>
      <c r="E52" s="1">
        <v>140493660973</v>
      </c>
      <c r="G52" s="1">
        <v>148479616439</v>
      </c>
      <c r="I52" s="1">
        <f t="shared" si="0"/>
        <v>-7985955466</v>
      </c>
      <c r="K52" s="1">
        <v>298080289</v>
      </c>
      <c r="M52" s="1">
        <v>140493660973</v>
      </c>
      <c r="O52" s="1">
        <v>181014990560</v>
      </c>
      <c r="Q52" s="1">
        <f t="shared" si="1"/>
        <v>-40521329587</v>
      </c>
    </row>
    <row r="53" spans="1:17" ht="21" x14ac:dyDescent="0.25">
      <c r="A53" s="3" t="s">
        <v>60</v>
      </c>
      <c r="C53" s="1">
        <v>85199111</v>
      </c>
      <c r="E53" s="1">
        <v>887675479655</v>
      </c>
      <c r="G53" s="1">
        <v>913037636217</v>
      </c>
      <c r="I53" s="1">
        <f t="shared" si="0"/>
        <v>-25362156562</v>
      </c>
      <c r="K53" s="1">
        <v>85199111</v>
      </c>
      <c r="M53" s="1">
        <v>887675479655</v>
      </c>
      <c r="O53" s="1">
        <v>1136254162800</v>
      </c>
      <c r="Q53" s="1">
        <f t="shared" si="1"/>
        <v>-248578683145</v>
      </c>
    </row>
    <row r="54" spans="1:17" ht="21" x14ac:dyDescent="0.25">
      <c r="A54" s="3" t="s">
        <v>57</v>
      </c>
      <c r="C54" s="1">
        <v>5683484</v>
      </c>
      <c r="E54" s="1">
        <v>44890823322</v>
      </c>
      <c r="G54" s="1">
        <v>46357106496</v>
      </c>
      <c r="I54" s="1">
        <f t="shared" si="0"/>
        <v>-1466283174</v>
      </c>
      <c r="K54" s="1">
        <v>5683484</v>
      </c>
      <c r="M54" s="1">
        <v>44890823322</v>
      </c>
      <c r="O54" s="1">
        <v>52165843685</v>
      </c>
      <c r="Q54" s="1">
        <f t="shared" si="1"/>
        <v>-7275020363</v>
      </c>
    </row>
    <row r="55" spans="1:17" ht="21" x14ac:dyDescent="0.25">
      <c r="A55" s="3" t="s">
        <v>67</v>
      </c>
      <c r="C55" s="1">
        <v>168686365</v>
      </c>
      <c r="E55" s="1">
        <v>563576606114</v>
      </c>
      <c r="G55" s="1">
        <v>564078753373</v>
      </c>
      <c r="I55" s="1">
        <f t="shared" si="0"/>
        <v>-502147259</v>
      </c>
      <c r="K55" s="1">
        <v>168686365</v>
      </c>
      <c r="M55" s="1">
        <v>563576606114</v>
      </c>
      <c r="O55" s="1">
        <v>664173440173</v>
      </c>
      <c r="Q55" s="1">
        <f t="shared" si="1"/>
        <v>-100596834059</v>
      </c>
    </row>
    <row r="56" spans="1:17" ht="21" x14ac:dyDescent="0.25">
      <c r="A56" s="3" t="s">
        <v>47</v>
      </c>
      <c r="C56" s="1">
        <v>9183517</v>
      </c>
      <c r="E56" s="1">
        <v>172864664005</v>
      </c>
      <c r="G56" s="1">
        <v>179243433895</v>
      </c>
      <c r="I56" s="1">
        <f t="shared" si="0"/>
        <v>-6378769890</v>
      </c>
      <c r="K56" s="1">
        <v>9183517</v>
      </c>
      <c r="M56" s="1">
        <v>172864664005</v>
      </c>
      <c r="O56" s="1">
        <v>249409902679</v>
      </c>
      <c r="Q56" s="1">
        <f t="shared" si="1"/>
        <v>-76545238674</v>
      </c>
    </row>
    <row r="57" spans="1:17" ht="21" x14ac:dyDescent="0.25">
      <c r="A57" s="3" t="s">
        <v>21</v>
      </c>
      <c r="C57" s="1">
        <v>13147564</v>
      </c>
      <c r="E57" s="1">
        <v>34963101325</v>
      </c>
      <c r="G57" s="1">
        <v>35954592258</v>
      </c>
      <c r="I57" s="1">
        <f t="shared" si="0"/>
        <v>-991490933</v>
      </c>
      <c r="K57" s="1">
        <v>13147564</v>
      </c>
      <c r="M57" s="1">
        <v>34963101325</v>
      </c>
      <c r="O57" s="1">
        <v>42660201990</v>
      </c>
      <c r="Q57" s="1">
        <f t="shared" si="1"/>
        <v>-7697100665</v>
      </c>
    </row>
    <row r="58" spans="1:17" ht="21" x14ac:dyDescent="0.25">
      <c r="A58" s="3" t="s">
        <v>72</v>
      </c>
      <c r="C58" s="1">
        <v>27515474</v>
      </c>
      <c r="E58" s="1">
        <v>147981064272</v>
      </c>
      <c r="G58" s="1">
        <v>149346203241</v>
      </c>
      <c r="I58" s="1">
        <f t="shared" si="0"/>
        <v>-1365138969</v>
      </c>
      <c r="K58" s="1">
        <v>27515474</v>
      </c>
      <c r="M58" s="1">
        <v>147981064272</v>
      </c>
      <c r="O58" s="1">
        <v>140229109857</v>
      </c>
      <c r="Q58" s="1">
        <f t="shared" si="1"/>
        <v>7751954415</v>
      </c>
    </row>
    <row r="59" spans="1:17" ht="21" x14ac:dyDescent="0.25">
      <c r="A59" s="3" t="s">
        <v>50</v>
      </c>
      <c r="C59" s="1">
        <v>196296163</v>
      </c>
      <c r="E59" s="1">
        <v>319242442808</v>
      </c>
      <c r="G59" s="1">
        <v>320800673158</v>
      </c>
      <c r="I59" s="1">
        <f t="shared" si="0"/>
        <v>-1558230350</v>
      </c>
      <c r="K59" s="1">
        <v>196296163</v>
      </c>
      <c r="M59" s="1">
        <v>319242442808</v>
      </c>
      <c r="O59" s="1">
        <v>370858823128</v>
      </c>
      <c r="Q59" s="1">
        <f t="shared" si="1"/>
        <v>-51616380320</v>
      </c>
    </row>
    <row r="60" spans="1:17" ht="21" x14ac:dyDescent="0.25">
      <c r="A60" s="3" t="s">
        <v>82</v>
      </c>
      <c r="C60" s="1">
        <v>35625614</v>
      </c>
      <c r="E60" s="1">
        <v>87845316589</v>
      </c>
      <c r="G60" s="1">
        <v>88941173657</v>
      </c>
      <c r="I60" s="1">
        <f t="shared" si="0"/>
        <v>-1095857068</v>
      </c>
      <c r="K60" s="1">
        <v>35625614</v>
      </c>
      <c r="M60" s="1">
        <v>87845316589</v>
      </c>
      <c r="O60" s="1">
        <v>107111190851</v>
      </c>
      <c r="Q60" s="1">
        <f t="shared" si="1"/>
        <v>-19265874262</v>
      </c>
    </row>
    <row r="61" spans="1:17" ht="21" x14ac:dyDescent="0.25">
      <c r="A61" s="3" t="s">
        <v>31</v>
      </c>
      <c r="C61" s="1">
        <v>38023623</v>
      </c>
      <c r="E61" s="1">
        <v>491693455537</v>
      </c>
      <c r="G61" s="1">
        <v>509536326777</v>
      </c>
      <c r="I61" s="1">
        <f t="shared" si="0"/>
        <v>-17842871240</v>
      </c>
      <c r="K61" s="1">
        <v>38023623</v>
      </c>
      <c r="M61" s="1">
        <v>491693455537</v>
      </c>
      <c r="O61" s="1">
        <v>587265985362</v>
      </c>
      <c r="Q61" s="1">
        <f t="shared" si="1"/>
        <v>-95572529825</v>
      </c>
    </row>
    <row r="62" spans="1:17" ht="21" x14ac:dyDescent="0.25">
      <c r="A62" s="3" t="s">
        <v>39</v>
      </c>
      <c r="C62" s="1">
        <v>51015246</v>
      </c>
      <c r="E62" s="1">
        <v>103722220306</v>
      </c>
      <c r="G62" s="1">
        <v>108885551917</v>
      </c>
      <c r="I62" s="1">
        <f t="shared" si="0"/>
        <v>-5163331611</v>
      </c>
      <c r="K62" s="1">
        <v>51015246</v>
      </c>
      <c r="M62" s="1">
        <v>103722220306</v>
      </c>
      <c r="O62" s="1">
        <v>151407106361</v>
      </c>
      <c r="Q62" s="1">
        <f t="shared" si="1"/>
        <v>-47684886055</v>
      </c>
    </row>
    <row r="63" spans="1:17" ht="21" x14ac:dyDescent="0.25">
      <c r="A63" s="3" t="s">
        <v>30</v>
      </c>
      <c r="C63" s="1">
        <v>36489332</v>
      </c>
      <c r="E63" s="1">
        <v>99207918330</v>
      </c>
      <c r="G63" s="1">
        <v>102104499887</v>
      </c>
      <c r="I63" s="1">
        <f t="shared" si="0"/>
        <v>-2896581557</v>
      </c>
      <c r="K63" s="1">
        <v>36489332</v>
      </c>
      <c r="M63" s="1">
        <v>99207918330</v>
      </c>
      <c r="O63" s="1">
        <v>144467005159</v>
      </c>
      <c r="Q63" s="1">
        <f t="shared" si="1"/>
        <v>-45259086829</v>
      </c>
    </row>
    <row r="64" spans="1:17" ht="21" x14ac:dyDescent="0.25">
      <c r="A64" s="3" t="s">
        <v>40</v>
      </c>
      <c r="C64" s="1">
        <v>15663950</v>
      </c>
      <c r="E64" s="1">
        <v>45696030939</v>
      </c>
      <c r="G64" s="1">
        <v>47514546456</v>
      </c>
      <c r="I64" s="1">
        <f t="shared" si="0"/>
        <v>-1818515517</v>
      </c>
      <c r="K64" s="1">
        <v>15663950</v>
      </c>
      <c r="M64" s="1">
        <v>45696030939</v>
      </c>
      <c r="O64" s="1">
        <v>56451695364</v>
      </c>
      <c r="Q64" s="1">
        <f t="shared" si="1"/>
        <v>-10755664425</v>
      </c>
    </row>
    <row r="65" spans="1:17" ht="21" x14ac:dyDescent="0.25">
      <c r="A65" s="3" t="s">
        <v>16</v>
      </c>
      <c r="C65" s="1">
        <v>7555314</v>
      </c>
      <c r="E65" s="1">
        <v>41757796624</v>
      </c>
      <c r="G65" s="1">
        <v>44381715622</v>
      </c>
      <c r="I65" s="1">
        <f t="shared" si="0"/>
        <v>-2623918998</v>
      </c>
      <c r="K65" s="1">
        <v>7555314</v>
      </c>
      <c r="M65" s="1">
        <v>41757796624</v>
      </c>
      <c r="O65" s="1">
        <v>51053966789</v>
      </c>
      <c r="Q65" s="1">
        <f t="shared" si="1"/>
        <v>-9296170165</v>
      </c>
    </row>
    <row r="66" spans="1:17" ht="21" x14ac:dyDescent="0.25">
      <c r="A66" s="3" t="s">
        <v>15</v>
      </c>
      <c r="C66" s="1">
        <v>10141812</v>
      </c>
      <c r="E66" s="1">
        <v>72859130343</v>
      </c>
      <c r="G66" s="1">
        <v>72054057079</v>
      </c>
      <c r="I66" s="1">
        <f t="shared" si="0"/>
        <v>805073264</v>
      </c>
      <c r="K66" s="1">
        <v>10141812</v>
      </c>
      <c r="M66" s="1">
        <v>72859130343</v>
      </c>
      <c r="O66" s="1">
        <v>73932561361</v>
      </c>
      <c r="Q66" s="1">
        <f t="shared" si="1"/>
        <v>-1073431018</v>
      </c>
    </row>
    <row r="67" spans="1:17" ht="21" x14ac:dyDescent="0.25">
      <c r="A67" s="3" t="s">
        <v>52</v>
      </c>
      <c r="C67" s="1">
        <v>10885209</v>
      </c>
      <c r="E67" s="1">
        <v>147866598118</v>
      </c>
      <c r="G67" s="1">
        <v>145274342198</v>
      </c>
      <c r="I67" s="1">
        <f t="shared" si="0"/>
        <v>2592255920</v>
      </c>
      <c r="K67" s="1">
        <v>10885209</v>
      </c>
      <c r="M67" s="1">
        <v>147866598118</v>
      </c>
      <c r="O67" s="1">
        <v>176921466557</v>
      </c>
      <c r="Q67" s="1">
        <f t="shared" si="1"/>
        <v>-29054868439</v>
      </c>
    </row>
    <row r="68" spans="1:17" ht="21" x14ac:dyDescent="0.25">
      <c r="A68" s="3" t="s">
        <v>20</v>
      </c>
      <c r="C68" s="1">
        <v>103997796</v>
      </c>
      <c r="E68" s="1">
        <v>41690332786</v>
      </c>
      <c r="G68" s="1">
        <v>41999914466</v>
      </c>
      <c r="I68" s="1">
        <f t="shared" si="0"/>
        <v>-309581680</v>
      </c>
      <c r="K68" s="1">
        <v>103997796</v>
      </c>
      <c r="M68" s="1">
        <v>41690332786</v>
      </c>
      <c r="O68" s="1">
        <v>55311926667</v>
      </c>
      <c r="Q68" s="1">
        <f t="shared" si="1"/>
        <v>-13621593881</v>
      </c>
    </row>
    <row r="69" spans="1:17" ht="21" x14ac:dyDescent="0.25">
      <c r="A69" s="3" t="s">
        <v>81</v>
      </c>
      <c r="C69" s="1">
        <v>52321595</v>
      </c>
      <c r="E69" s="1">
        <v>103574712395</v>
      </c>
      <c r="G69" s="1">
        <v>107572332874</v>
      </c>
      <c r="I69" s="1">
        <f t="shared" si="0"/>
        <v>-3997620479</v>
      </c>
      <c r="K69" s="1">
        <v>52321595</v>
      </c>
      <c r="M69" s="1">
        <v>103574712395</v>
      </c>
      <c r="O69" s="1">
        <v>129784556003</v>
      </c>
      <c r="Q69" s="1">
        <f t="shared" si="1"/>
        <v>-26209843608</v>
      </c>
    </row>
    <row r="70" spans="1:17" ht="21" x14ac:dyDescent="0.25">
      <c r="A70" s="3" t="s">
        <v>34</v>
      </c>
      <c r="C70" s="1">
        <v>3366086</v>
      </c>
      <c r="E70" s="1">
        <v>202842217606</v>
      </c>
      <c r="G70" s="1">
        <v>201539591805</v>
      </c>
      <c r="I70" s="1">
        <f t="shared" si="0"/>
        <v>1302625801</v>
      </c>
      <c r="K70" s="1">
        <v>3366086</v>
      </c>
      <c r="M70" s="1">
        <v>202842217606</v>
      </c>
      <c r="O70" s="1">
        <v>230163958755</v>
      </c>
      <c r="Q70" s="1">
        <f t="shared" si="1"/>
        <v>-27321741149</v>
      </c>
    </row>
    <row r="71" spans="1:17" ht="21" x14ac:dyDescent="0.25">
      <c r="A71" s="3" t="s">
        <v>80</v>
      </c>
      <c r="C71" s="1">
        <v>1414361</v>
      </c>
      <c r="E71" s="1">
        <v>24335441337</v>
      </c>
      <c r="G71" s="1">
        <v>25149429571</v>
      </c>
      <c r="I71" s="1">
        <f t="shared" si="0"/>
        <v>-813988234</v>
      </c>
      <c r="K71" s="1">
        <v>1414361</v>
      </c>
      <c r="M71" s="1">
        <v>24335441337</v>
      </c>
      <c r="O71" s="1">
        <v>26244103403</v>
      </c>
      <c r="Q71" s="1">
        <f t="shared" si="1"/>
        <v>-1908662066</v>
      </c>
    </row>
    <row r="72" spans="1:17" ht="21" x14ac:dyDescent="0.25">
      <c r="A72" s="3" t="s">
        <v>28</v>
      </c>
      <c r="C72" s="1">
        <v>54643995</v>
      </c>
      <c r="E72" s="1">
        <v>202788772475</v>
      </c>
      <c r="G72" s="1">
        <v>212331773533</v>
      </c>
      <c r="I72" s="1">
        <f t="shared" si="0"/>
        <v>-9543001058</v>
      </c>
      <c r="K72" s="1">
        <v>54643995</v>
      </c>
      <c r="M72" s="1">
        <v>202788772475</v>
      </c>
      <c r="O72" s="1">
        <v>260101000418</v>
      </c>
      <c r="Q72" s="1">
        <f t="shared" si="1"/>
        <v>-57312227943</v>
      </c>
    </row>
    <row r="73" spans="1:17" ht="21" x14ac:dyDescent="0.25">
      <c r="A73" s="3" t="s">
        <v>86</v>
      </c>
      <c r="C73" s="1">
        <v>14281023</v>
      </c>
      <c r="E73" s="1">
        <v>17359022597</v>
      </c>
      <c r="G73" s="1">
        <v>18280113592</v>
      </c>
      <c r="I73" s="1">
        <f t="shared" ref="I73:I80" si="2">E73-G73</f>
        <v>-921090995</v>
      </c>
      <c r="K73" s="1">
        <v>14281023</v>
      </c>
      <c r="M73" s="1">
        <v>17359022597</v>
      </c>
      <c r="O73" s="1">
        <v>22828886045</v>
      </c>
      <c r="Q73" s="1">
        <f t="shared" ref="Q73:Q80" si="3">M73-O73</f>
        <v>-5469863448</v>
      </c>
    </row>
    <row r="74" spans="1:17" ht="21" x14ac:dyDescent="0.25">
      <c r="A74" s="3" t="s">
        <v>49</v>
      </c>
      <c r="C74" s="1">
        <v>154637203</v>
      </c>
      <c r="E74" s="1">
        <v>77334696140</v>
      </c>
      <c r="G74" s="1">
        <v>79022556571</v>
      </c>
      <c r="I74" s="1">
        <f t="shared" si="2"/>
        <v>-1687860431</v>
      </c>
      <c r="K74" s="1">
        <v>154637203</v>
      </c>
      <c r="M74" s="1">
        <v>77334696140</v>
      </c>
      <c r="O74" s="1">
        <v>85773998298</v>
      </c>
      <c r="Q74" s="1">
        <f t="shared" si="3"/>
        <v>-8439302158</v>
      </c>
    </row>
    <row r="75" spans="1:17" ht="21" x14ac:dyDescent="0.25">
      <c r="A75" s="3" t="s">
        <v>48</v>
      </c>
      <c r="C75" s="1">
        <v>562500</v>
      </c>
      <c r="E75" s="1">
        <v>4632660562</v>
      </c>
      <c r="G75" s="1">
        <v>4906154981</v>
      </c>
      <c r="I75" s="1">
        <f t="shared" si="2"/>
        <v>-273494419</v>
      </c>
      <c r="K75" s="1">
        <v>562500</v>
      </c>
      <c r="M75" s="1">
        <v>4632660562</v>
      </c>
      <c r="O75" s="1">
        <v>5497795968</v>
      </c>
      <c r="Q75" s="1">
        <f t="shared" si="3"/>
        <v>-865135406</v>
      </c>
    </row>
    <row r="76" spans="1:17" ht="21" x14ac:dyDescent="0.25">
      <c r="A76" s="3" t="s">
        <v>26</v>
      </c>
      <c r="C76" s="1">
        <v>48810613</v>
      </c>
      <c r="E76" s="1">
        <v>336127150312</v>
      </c>
      <c r="G76" s="1">
        <v>365187134489</v>
      </c>
      <c r="I76" s="1">
        <f t="shared" si="2"/>
        <v>-29059984177</v>
      </c>
      <c r="K76" s="1">
        <v>48810613</v>
      </c>
      <c r="M76" s="1">
        <v>336127150312</v>
      </c>
      <c r="O76" s="1">
        <v>439774427210</v>
      </c>
      <c r="Q76" s="1">
        <f t="shared" si="3"/>
        <v>-103647276898</v>
      </c>
    </row>
    <row r="77" spans="1:17" ht="21" x14ac:dyDescent="0.25">
      <c r="A77" s="3" t="s">
        <v>75</v>
      </c>
      <c r="C77" s="1">
        <v>7404948</v>
      </c>
      <c r="E77" s="1">
        <v>62969855434</v>
      </c>
      <c r="G77" s="1">
        <v>69656269488</v>
      </c>
      <c r="I77" s="1">
        <f t="shared" si="2"/>
        <v>-6686414054</v>
      </c>
      <c r="K77" s="1">
        <v>7404948</v>
      </c>
      <c r="M77" s="1">
        <v>62969855434</v>
      </c>
      <c r="O77" s="1">
        <v>85539782551</v>
      </c>
      <c r="Q77" s="1">
        <f t="shared" si="3"/>
        <v>-22569927117</v>
      </c>
    </row>
    <row r="78" spans="1:17" ht="21" x14ac:dyDescent="0.25">
      <c r="A78" s="3" t="s">
        <v>17</v>
      </c>
      <c r="C78" s="1">
        <v>4744641</v>
      </c>
      <c r="E78" s="1">
        <v>10418726379</v>
      </c>
      <c r="G78" s="1">
        <v>10701204274</v>
      </c>
      <c r="I78" s="1">
        <f t="shared" si="2"/>
        <v>-282477895</v>
      </c>
      <c r="K78" s="1">
        <v>4744641</v>
      </c>
      <c r="M78" s="1">
        <v>10418726379</v>
      </c>
      <c r="O78" s="1">
        <v>11845239751</v>
      </c>
      <c r="Q78" s="1">
        <f t="shared" si="3"/>
        <v>-1426513372</v>
      </c>
    </row>
    <row r="79" spans="1:17" ht="21" x14ac:dyDescent="0.25">
      <c r="A79" s="3" t="s">
        <v>59</v>
      </c>
      <c r="C79" s="1">
        <v>705600</v>
      </c>
      <c r="E79" s="1">
        <v>1835081911</v>
      </c>
      <c r="G79" s="1">
        <v>1941504059</v>
      </c>
      <c r="I79" s="1">
        <f t="shared" si="2"/>
        <v>-106422148</v>
      </c>
      <c r="K79" s="1">
        <v>705600</v>
      </c>
      <c r="M79" s="1">
        <v>1835081911</v>
      </c>
      <c r="O79" s="1">
        <v>2227163507</v>
      </c>
      <c r="Q79" s="1">
        <f t="shared" si="3"/>
        <v>-392081596</v>
      </c>
    </row>
    <row r="80" spans="1:17" ht="21" x14ac:dyDescent="0.25">
      <c r="A80" s="3" t="s">
        <v>61</v>
      </c>
      <c r="C80" s="1">
        <v>31026735</v>
      </c>
      <c r="E80" s="1">
        <v>25984142197</v>
      </c>
      <c r="G80" s="1">
        <v>27369552622</v>
      </c>
      <c r="I80" s="1">
        <f t="shared" si="2"/>
        <v>-1385410425</v>
      </c>
      <c r="K80" s="1">
        <v>31026735</v>
      </c>
      <c r="M80" s="1">
        <v>25984142197</v>
      </c>
      <c r="O80" s="1">
        <v>34635260630</v>
      </c>
      <c r="Q80" s="1">
        <f t="shared" si="3"/>
        <v>-8651118433</v>
      </c>
    </row>
    <row r="81" spans="1:17" s="6" customFormat="1" ht="24.75" thickBot="1" x14ac:dyDescent="0.3">
      <c r="A81" s="6" t="s">
        <v>89</v>
      </c>
      <c r="C81" s="6" t="s">
        <v>89</v>
      </c>
      <c r="E81" s="7">
        <f>SUM(E8:E80)</f>
        <v>9796656431292</v>
      </c>
      <c r="G81" s="7">
        <f>SUM(G8:G80)</f>
        <v>10063264327425</v>
      </c>
      <c r="I81" s="7">
        <f>SUM(I8:I80)</f>
        <v>-266607896133</v>
      </c>
      <c r="K81" s="6" t="s">
        <v>89</v>
      </c>
      <c r="M81" s="7">
        <f>SUM(M8:M80)</f>
        <v>9796656431292</v>
      </c>
      <c r="O81" s="7">
        <f>SUM(O8:O80)</f>
        <v>11972287669668</v>
      </c>
      <c r="Q81" s="7">
        <f>SUM(Q8:Q80)</f>
        <v>-2175631238376</v>
      </c>
    </row>
    <row r="82" spans="1:17" ht="19.5" thickTop="1" x14ac:dyDescent="0.25"/>
  </sheetData>
  <mergeCells count="15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  <mergeCell ref="A5:Q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T12"/>
  <sheetViews>
    <sheetView rightToLeft="1" workbookViewId="0">
      <selection activeCell="G21" sqref="G21"/>
    </sheetView>
  </sheetViews>
  <sheetFormatPr defaultRowHeight="18.75" x14ac:dyDescent="0.25"/>
  <cols>
    <col min="1" max="1" width="21.5703125" style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6384" width="9.140625" style="1"/>
  </cols>
  <sheetData>
    <row r="2" spans="1:20" ht="26.25" x14ac:dyDescent="0.25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</row>
    <row r="3" spans="1:20" ht="26.25" x14ac:dyDescent="0.25">
      <c r="A3" s="18" t="s">
        <v>1</v>
      </c>
      <c r="B3" s="18" t="s">
        <v>1</v>
      </c>
      <c r="C3" s="18" t="s">
        <v>1</v>
      </c>
      <c r="D3" s="18" t="s">
        <v>1</v>
      </c>
      <c r="E3" s="18" t="s">
        <v>1</v>
      </c>
      <c r="F3" s="18" t="s">
        <v>1</v>
      </c>
      <c r="G3" s="18" t="s">
        <v>1</v>
      </c>
      <c r="H3" s="18" t="s">
        <v>1</v>
      </c>
      <c r="I3" s="18" t="s">
        <v>1</v>
      </c>
      <c r="J3" s="18" t="s">
        <v>1</v>
      </c>
      <c r="K3" s="18" t="s">
        <v>1</v>
      </c>
    </row>
    <row r="4" spans="1:20" ht="26.25" x14ac:dyDescent="0.25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</row>
    <row r="5" spans="1:20" s="11" customFormat="1" ht="28.5" x14ac:dyDescent="0.55000000000000004">
      <c r="A5" s="16" t="s">
        <v>137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2"/>
      <c r="M5" s="12"/>
      <c r="N5" s="12"/>
      <c r="O5" s="12"/>
      <c r="P5" s="12"/>
      <c r="Q5" s="12"/>
      <c r="R5" s="12"/>
      <c r="S5" s="12"/>
      <c r="T5" s="12"/>
    </row>
    <row r="6" spans="1:20" ht="27" thickBot="1" x14ac:dyDescent="0.3">
      <c r="A6" s="17" t="s">
        <v>91</v>
      </c>
      <c r="C6" s="17" t="s">
        <v>131</v>
      </c>
      <c r="E6" s="17" t="s">
        <v>5</v>
      </c>
      <c r="F6" s="17" t="s">
        <v>5</v>
      </c>
      <c r="G6" s="17" t="s">
        <v>5</v>
      </c>
      <c r="I6" s="17" t="s">
        <v>6</v>
      </c>
      <c r="J6" s="17" t="s">
        <v>6</v>
      </c>
      <c r="K6" s="17" t="s">
        <v>6</v>
      </c>
    </row>
    <row r="7" spans="1:20" ht="27" thickBot="1" x14ac:dyDescent="0.3">
      <c r="A7" s="17" t="s">
        <v>91</v>
      </c>
      <c r="C7" s="17" t="s">
        <v>92</v>
      </c>
      <c r="E7" s="17" t="s">
        <v>93</v>
      </c>
      <c r="G7" s="17" t="s">
        <v>94</v>
      </c>
      <c r="I7" s="17" t="s">
        <v>92</v>
      </c>
      <c r="K7" s="17" t="s">
        <v>90</v>
      </c>
    </row>
    <row r="8" spans="1:20" ht="21" x14ac:dyDescent="0.25">
      <c r="A8" s="3" t="s">
        <v>95</v>
      </c>
      <c r="C8" s="1">
        <v>7886777</v>
      </c>
      <c r="E8" s="1">
        <v>32278</v>
      </c>
      <c r="G8" s="1">
        <v>0</v>
      </c>
      <c r="I8" s="1">
        <f>C8+E8-G8</f>
        <v>7919055</v>
      </c>
      <c r="K8" s="5">
        <v>7.7159153622108836E-7</v>
      </c>
    </row>
    <row r="9" spans="1:20" ht="21" x14ac:dyDescent="0.25">
      <c r="A9" s="3" t="s">
        <v>96</v>
      </c>
      <c r="C9" s="1">
        <v>381537705177</v>
      </c>
      <c r="E9" s="1">
        <v>61723388307</v>
      </c>
      <c r="G9" s="1">
        <v>1220859110</v>
      </c>
      <c r="I9" s="1">
        <f t="shared" ref="I9:I10" si="0">C9+E9-G9</f>
        <v>442040234374</v>
      </c>
      <c r="K9" s="5">
        <v>4.3070101610882185E-2</v>
      </c>
    </row>
    <row r="10" spans="1:20" ht="21.75" thickBot="1" x14ac:dyDescent="0.3">
      <c r="A10" s="3" t="s">
        <v>97</v>
      </c>
      <c r="C10" s="1">
        <v>4850000</v>
      </c>
      <c r="E10" s="1">
        <v>19931</v>
      </c>
      <c r="G10" s="1">
        <v>0</v>
      </c>
      <c r="I10" s="1">
        <f t="shared" si="0"/>
        <v>4869931</v>
      </c>
      <c r="K10" s="5">
        <v>4.7450075060480084E-7</v>
      </c>
    </row>
    <row r="11" spans="1:20" s="6" customFormat="1" ht="24.75" thickBot="1" x14ac:dyDescent="0.3">
      <c r="A11" s="6" t="s">
        <v>89</v>
      </c>
      <c r="C11" s="7">
        <f>SUM(C8:C10)</f>
        <v>381550441954</v>
      </c>
      <c r="E11" s="7">
        <f>SUM(E8:E10)</f>
        <v>61723440516</v>
      </c>
      <c r="G11" s="7">
        <f>SUM(G8:G10)</f>
        <v>1220859110</v>
      </c>
      <c r="I11" s="7">
        <f>SUM(I8:I10)</f>
        <v>442053023360</v>
      </c>
      <c r="K11" s="8">
        <f>SUM(K8:K10)</f>
        <v>4.3071347703169012E-2</v>
      </c>
    </row>
    <row r="12" spans="1:20" ht="19.5" thickTop="1" x14ac:dyDescent="0.25"/>
  </sheetData>
  <mergeCells count="13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  <mergeCell ref="A5:K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W11"/>
  <sheetViews>
    <sheetView rightToLeft="1" workbookViewId="0">
      <selection activeCell="G11" sqref="G11"/>
    </sheetView>
  </sheetViews>
  <sheetFormatPr defaultRowHeight="18.75" x14ac:dyDescent="0.25"/>
  <cols>
    <col min="1" max="1" width="24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34.28515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23" ht="26.25" x14ac:dyDescent="0.25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</row>
    <row r="3" spans="1:23" ht="26.25" x14ac:dyDescent="0.25">
      <c r="A3" s="18" t="s">
        <v>98</v>
      </c>
      <c r="B3" s="18" t="s">
        <v>98</v>
      </c>
      <c r="C3" s="18" t="s">
        <v>98</v>
      </c>
      <c r="D3" s="18" t="s">
        <v>98</v>
      </c>
      <c r="E3" s="18" t="s">
        <v>98</v>
      </c>
      <c r="F3" s="18" t="s">
        <v>98</v>
      </c>
      <c r="G3" s="18" t="s">
        <v>98</v>
      </c>
    </row>
    <row r="4" spans="1:23" ht="26.25" x14ac:dyDescent="0.25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</row>
    <row r="5" spans="1:23" s="13" customFormat="1" ht="28.5" x14ac:dyDescent="0.3">
      <c r="A5" s="16" t="s">
        <v>138</v>
      </c>
      <c r="B5" s="16"/>
      <c r="C5" s="16"/>
      <c r="D5" s="16"/>
      <c r="E5" s="16"/>
      <c r="F5" s="16"/>
      <c r="G5" s="16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3" ht="27" thickBot="1" x14ac:dyDescent="0.3">
      <c r="A6" s="17" t="s">
        <v>102</v>
      </c>
      <c r="C6" s="17" t="s">
        <v>92</v>
      </c>
      <c r="E6" s="17" t="s">
        <v>123</v>
      </c>
      <c r="G6" s="17" t="s">
        <v>13</v>
      </c>
    </row>
    <row r="7" spans="1:23" ht="21" x14ac:dyDescent="0.25">
      <c r="A7" s="3" t="s">
        <v>129</v>
      </c>
      <c r="C7" s="1">
        <f>'سرمایه‌گذاری در سهام'!I85</f>
        <v>-213479990715</v>
      </c>
      <c r="E7" s="5">
        <f>C7/C10</f>
        <v>1.0329431219300413</v>
      </c>
      <c r="G7" s="9">
        <v>-2.08003800943737E-2</v>
      </c>
    </row>
    <row r="8" spans="1:23" ht="21" x14ac:dyDescent="0.25">
      <c r="A8" s="3" t="s">
        <v>130</v>
      </c>
      <c r="C8" s="1">
        <f>'درآمد سپرده بانکی'!C11</f>
        <v>6783918516</v>
      </c>
      <c r="E8" s="5">
        <f t="shared" ref="E8:E9" si="0">C8/$C$10</f>
        <v>-3.2824631232962122E-2</v>
      </c>
      <c r="G8" s="9">
        <v>6.6098974048786456E-4</v>
      </c>
    </row>
    <row r="9" spans="1:23" ht="21" x14ac:dyDescent="0.25">
      <c r="A9" s="3" t="s">
        <v>128</v>
      </c>
      <c r="C9" s="1">
        <f>'سایر درآمدها'!C9</f>
        <v>24488660</v>
      </c>
      <c r="E9" s="5">
        <f t="shared" si="0"/>
        <v>-1.1849069707920858E-4</v>
      </c>
      <c r="G9" s="9">
        <v>2.3860476773296709E-6</v>
      </c>
    </row>
    <row r="10" spans="1:23" s="6" customFormat="1" ht="24" x14ac:dyDescent="0.25">
      <c r="A10" s="6" t="s">
        <v>89</v>
      </c>
      <c r="C10" s="7">
        <f>SUM(C7:C9)</f>
        <v>-206671583539</v>
      </c>
      <c r="E10" s="8">
        <f>SUM(E7:E9)</f>
        <v>1</v>
      </c>
      <c r="G10" s="8">
        <f>SUM(G7:G9)</f>
        <v>-2.0137004306208503E-2</v>
      </c>
    </row>
    <row r="11" spans="1:23" ht="19.5" thickTop="1" x14ac:dyDescent="0.25"/>
  </sheetData>
  <mergeCells count="8">
    <mergeCell ref="A6"/>
    <mergeCell ref="C6"/>
    <mergeCell ref="E6"/>
    <mergeCell ref="G6"/>
    <mergeCell ref="A2:G2"/>
    <mergeCell ref="A3:G3"/>
    <mergeCell ref="A4:G4"/>
    <mergeCell ref="A5:G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86"/>
  <sheetViews>
    <sheetView rightToLeft="1" topLeftCell="A70" workbookViewId="0">
      <selection activeCell="W42" sqref="W42"/>
    </sheetView>
  </sheetViews>
  <sheetFormatPr defaultRowHeight="18.75" x14ac:dyDescent="0.25"/>
  <cols>
    <col min="1" max="1" width="30.710937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3" style="1" customWidth="1"/>
    <col min="12" max="12" width="1" style="1" customWidth="1"/>
    <col min="13" max="13" width="22" style="1" customWidth="1"/>
    <col min="14" max="14" width="1" style="1" customWidth="1"/>
    <col min="15" max="15" width="23" style="1" customWidth="1"/>
    <col min="16" max="16" width="1" style="1" customWidth="1"/>
    <col min="17" max="17" width="22" style="1" customWidth="1"/>
    <col min="18" max="18" width="1" style="1" customWidth="1"/>
    <col min="19" max="19" width="23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6.25" x14ac:dyDescent="0.25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  <c r="L2" s="18" t="s">
        <v>0</v>
      </c>
      <c r="M2" s="18" t="s">
        <v>0</v>
      </c>
      <c r="N2" s="18" t="s">
        <v>0</v>
      </c>
      <c r="O2" s="18" t="s">
        <v>0</v>
      </c>
      <c r="P2" s="18" t="s">
        <v>0</v>
      </c>
      <c r="Q2" s="18" t="s">
        <v>0</v>
      </c>
      <c r="R2" s="18" t="s">
        <v>0</v>
      </c>
      <c r="S2" s="18" t="s">
        <v>0</v>
      </c>
      <c r="T2" s="18" t="s">
        <v>0</v>
      </c>
      <c r="U2" s="18" t="s">
        <v>0</v>
      </c>
    </row>
    <row r="3" spans="1:21" ht="26.25" x14ac:dyDescent="0.25">
      <c r="A3" s="18" t="s">
        <v>98</v>
      </c>
      <c r="B3" s="18" t="s">
        <v>98</v>
      </c>
      <c r="C3" s="18" t="s">
        <v>98</v>
      </c>
      <c r="D3" s="18" t="s">
        <v>98</v>
      </c>
      <c r="E3" s="18" t="s">
        <v>98</v>
      </c>
      <c r="F3" s="18" t="s">
        <v>98</v>
      </c>
      <c r="G3" s="18" t="s">
        <v>98</v>
      </c>
      <c r="H3" s="18" t="s">
        <v>98</v>
      </c>
      <c r="I3" s="18" t="s">
        <v>98</v>
      </c>
      <c r="J3" s="18" t="s">
        <v>98</v>
      </c>
      <c r="K3" s="18" t="s">
        <v>98</v>
      </c>
      <c r="L3" s="18" t="s">
        <v>98</v>
      </c>
      <c r="M3" s="18" t="s">
        <v>98</v>
      </c>
      <c r="N3" s="18" t="s">
        <v>98</v>
      </c>
      <c r="O3" s="18" t="s">
        <v>98</v>
      </c>
      <c r="P3" s="18" t="s">
        <v>98</v>
      </c>
      <c r="Q3" s="18" t="s">
        <v>98</v>
      </c>
      <c r="R3" s="18" t="s">
        <v>98</v>
      </c>
      <c r="S3" s="18" t="s">
        <v>98</v>
      </c>
      <c r="T3" s="18" t="s">
        <v>98</v>
      </c>
      <c r="U3" s="18" t="s">
        <v>98</v>
      </c>
    </row>
    <row r="4" spans="1:21" ht="26.25" x14ac:dyDescent="0.25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  <c r="L4" s="18" t="s">
        <v>2</v>
      </c>
      <c r="M4" s="18" t="s">
        <v>2</v>
      </c>
      <c r="N4" s="18" t="s">
        <v>2</v>
      </c>
      <c r="O4" s="18" t="s">
        <v>2</v>
      </c>
      <c r="P4" s="18" t="s">
        <v>2</v>
      </c>
      <c r="Q4" s="18" t="s">
        <v>2</v>
      </c>
      <c r="R4" s="18" t="s">
        <v>2</v>
      </c>
      <c r="S4" s="18" t="s">
        <v>2</v>
      </c>
      <c r="T4" s="18" t="s">
        <v>2</v>
      </c>
      <c r="U4" s="18" t="s">
        <v>2</v>
      </c>
    </row>
    <row r="5" spans="1:21" s="11" customFormat="1" ht="28.5" x14ac:dyDescent="0.55000000000000004">
      <c r="A5" s="16" t="s">
        <v>139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1" ht="27" thickBot="1" x14ac:dyDescent="0.3">
      <c r="A6" s="17" t="s">
        <v>3</v>
      </c>
      <c r="C6" s="17" t="s">
        <v>132</v>
      </c>
      <c r="D6" s="17" t="s">
        <v>100</v>
      </c>
      <c r="E6" s="17" t="s">
        <v>100</v>
      </c>
      <c r="F6" s="17" t="s">
        <v>100</v>
      </c>
      <c r="G6" s="17" t="s">
        <v>100</v>
      </c>
      <c r="H6" s="17" t="s">
        <v>100</v>
      </c>
      <c r="I6" s="17" t="s">
        <v>100</v>
      </c>
      <c r="J6" s="17" t="s">
        <v>100</v>
      </c>
      <c r="K6" s="17" t="s">
        <v>100</v>
      </c>
      <c r="M6" s="17" t="s">
        <v>133</v>
      </c>
      <c r="N6" s="17" t="s">
        <v>101</v>
      </c>
      <c r="O6" s="17" t="s">
        <v>101</v>
      </c>
      <c r="P6" s="17" t="s">
        <v>101</v>
      </c>
      <c r="Q6" s="17" t="s">
        <v>101</v>
      </c>
      <c r="R6" s="17" t="s">
        <v>101</v>
      </c>
      <c r="S6" s="17" t="s">
        <v>101</v>
      </c>
      <c r="T6" s="17" t="s">
        <v>101</v>
      </c>
      <c r="U6" s="17" t="s">
        <v>101</v>
      </c>
    </row>
    <row r="7" spans="1:21" ht="26.25" x14ac:dyDescent="0.25">
      <c r="A7" s="17" t="s">
        <v>3</v>
      </c>
      <c r="C7" s="17" t="s">
        <v>120</v>
      </c>
      <c r="E7" s="17" t="s">
        <v>121</v>
      </c>
      <c r="G7" s="17" t="s">
        <v>122</v>
      </c>
      <c r="I7" s="17" t="s">
        <v>92</v>
      </c>
      <c r="K7" s="17" t="s">
        <v>123</v>
      </c>
      <c r="M7" s="17" t="s">
        <v>120</v>
      </c>
      <c r="O7" s="17" t="s">
        <v>121</v>
      </c>
      <c r="Q7" s="17" t="s">
        <v>122</v>
      </c>
      <c r="S7" s="17" t="s">
        <v>92</v>
      </c>
      <c r="U7" s="17" t="s">
        <v>123</v>
      </c>
    </row>
    <row r="8" spans="1:21" ht="21" x14ac:dyDescent="0.25">
      <c r="A8" s="3" t="s">
        <v>43</v>
      </c>
      <c r="C8" s="1">
        <v>0</v>
      </c>
      <c r="E8" s="1">
        <v>0</v>
      </c>
      <c r="G8" s="1">
        <v>-1811616644</v>
      </c>
      <c r="I8" s="1">
        <f>C8+E8+G8</f>
        <v>-1811616644</v>
      </c>
      <c r="K8" s="5">
        <f>I8/$I$85</f>
        <v>8.4861191811580316E-3</v>
      </c>
      <c r="M8" s="1">
        <v>0</v>
      </c>
      <c r="O8" s="1">
        <v>0</v>
      </c>
      <c r="Q8" s="1">
        <v>-1811616644</v>
      </c>
      <c r="S8" s="1">
        <f>M8+O8+Q8</f>
        <v>-1811616644</v>
      </c>
      <c r="U8" s="5">
        <f>S8/$S$85</f>
        <v>8.6967803585833521E-4</v>
      </c>
    </row>
    <row r="9" spans="1:21" ht="21" x14ac:dyDescent="0.25">
      <c r="A9" s="3" t="s">
        <v>117</v>
      </c>
      <c r="C9" s="1">
        <v>0</v>
      </c>
      <c r="E9" s="1">
        <v>0</v>
      </c>
      <c r="G9" s="1">
        <v>0</v>
      </c>
      <c r="I9" s="1">
        <f t="shared" ref="I9:I72" si="0">C9+E9+G9</f>
        <v>0</v>
      </c>
      <c r="K9" s="5">
        <f t="shared" ref="K9:K72" si="1">I9/$I$85</f>
        <v>0</v>
      </c>
      <c r="M9" s="1">
        <v>0</v>
      </c>
      <c r="O9" s="1">
        <v>0</v>
      </c>
      <c r="Q9" s="1">
        <v>5243319571</v>
      </c>
      <c r="S9" s="1">
        <f t="shared" ref="S9:S72" si="2">M9+O9+Q9</f>
        <v>5243319571</v>
      </c>
      <c r="U9" s="5">
        <f t="shared" ref="U9:U72" si="3">S9/$S$85</f>
        <v>-2.5170887455618057E-3</v>
      </c>
    </row>
    <row r="10" spans="1:21" ht="21" x14ac:dyDescent="0.25">
      <c r="A10" s="3" t="s">
        <v>54</v>
      </c>
      <c r="C10" s="1">
        <v>54939522000</v>
      </c>
      <c r="E10" s="1">
        <v>-51607381388</v>
      </c>
      <c r="G10" s="1">
        <v>0</v>
      </c>
      <c r="I10" s="1">
        <f t="shared" si="0"/>
        <v>3332140612</v>
      </c>
      <c r="K10" s="5">
        <f t="shared" si="1"/>
        <v>-1.5608678831396772E-2</v>
      </c>
      <c r="M10" s="1">
        <v>54939522000</v>
      </c>
      <c r="O10" s="1">
        <v>-104668491855</v>
      </c>
      <c r="Q10" s="1">
        <v>-3362728217</v>
      </c>
      <c r="S10" s="1">
        <f t="shared" si="2"/>
        <v>-53091698072</v>
      </c>
      <c r="U10" s="5">
        <f t="shared" si="3"/>
        <v>2.5487005682224635E-2</v>
      </c>
    </row>
    <row r="11" spans="1:21" ht="21" x14ac:dyDescent="0.25">
      <c r="A11" s="3" t="s">
        <v>34</v>
      </c>
      <c r="C11" s="1">
        <v>0</v>
      </c>
      <c r="E11" s="1">
        <v>1302625801</v>
      </c>
      <c r="G11" s="1">
        <v>0</v>
      </c>
      <c r="I11" s="1">
        <f t="shared" si="0"/>
        <v>1302625801</v>
      </c>
      <c r="K11" s="5">
        <f t="shared" si="1"/>
        <v>-6.1018636764839998E-3</v>
      </c>
      <c r="M11" s="1">
        <v>0</v>
      </c>
      <c r="O11" s="1">
        <v>-27321741148</v>
      </c>
      <c r="Q11" s="1">
        <v>-42088242</v>
      </c>
      <c r="S11" s="1">
        <f t="shared" si="2"/>
        <v>-27363829390</v>
      </c>
      <c r="U11" s="5">
        <f t="shared" si="3"/>
        <v>1.3136179487130936E-2</v>
      </c>
    </row>
    <row r="12" spans="1:21" ht="21" x14ac:dyDescent="0.25">
      <c r="A12" s="3" t="s">
        <v>23</v>
      </c>
      <c r="C12" s="1">
        <v>0</v>
      </c>
      <c r="E12" s="1">
        <v>-4642731927</v>
      </c>
      <c r="G12" s="1">
        <v>0</v>
      </c>
      <c r="I12" s="1">
        <f t="shared" si="0"/>
        <v>-4642731927</v>
      </c>
      <c r="K12" s="5">
        <f t="shared" si="1"/>
        <v>2.1747855203901236E-2</v>
      </c>
      <c r="M12" s="1">
        <v>0</v>
      </c>
      <c r="O12" s="1">
        <v>-85277603872</v>
      </c>
      <c r="Q12" s="1">
        <v>19453186609</v>
      </c>
      <c r="S12" s="1">
        <f t="shared" si="2"/>
        <v>-65824417263</v>
      </c>
      <c r="U12" s="5">
        <f t="shared" si="3"/>
        <v>3.1599428116539943E-2</v>
      </c>
    </row>
    <row r="13" spans="1:21" ht="21" x14ac:dyDescent="0.25">
      <c r="A13" s="3" t="s">
        <v>73</v>
      </c>
      <c r="C13" s="1">
        <v>0</v>
      </c>
      <c r="E13" s="1">
        <v>-13698383361</v>
      </c>
      <c r="G13" s="1">
        <v>0</v>
      </c>
      <c r="I13" s="1">
        <f t="shared" si="0"/>
        <v>-13698383361</v>
      </c>
      <c r="K13" s="5">
        <f t="shared" si="1"/>
        <v>6.416705994374719E-2</v>
      </c>
      <c r="M13" s="1">
        <v>0</v>
      </c>
      <c r="O13" s="1">
        <v>20773372439</v>
      </c>
      <c r="Q13" s="1">
        <v>7130236664</v>
      </c>
      <c r="S13" s="1">
        <f t="shared" si="2"/>
        <v>27903609103</v>
      </c>
      <c r="U13" s="5">
        <f t="shared" si="3"/>
        <v>-1.339530415467733E-2</v>
      </c>
    </row>
    <row r="14" spans="1:21" ht="21" x14ac:dyDescent="0.25">
      <c r="A14" s="3" t="s">
        <v>60</v>
      </c>
      <c r="C14" s="1">
        <v>0</v>
      </c>
      <c r="E14" s="1">
        <v>-25362156561</v>
      </c>
      <c r="G14" s="1">
        <v>0</v>
      </c>
      <c r="I14" s="1">
        <f t="shared" si="0"/>
        <v>-25362156561</v>
      </c>
      <c r="K14" s="5">
        <f t="shared" si="1"/>
        <v>0.11880343668769866</v>
      </c>
      <c r="M14" s="1">
        <v>0</v>
      </c>
      <c r="O14" s="1">
        <v>-248578683144</v>
      </c>
      <c r="Q14" s="1">
        <v>4391825342</v>
      </c>
      <c r="S14" s="1">
        <f t="shared" si="2"/>
        <v>-244186857802</v>
      </c>
      <c r="U14" s="5">
        <f t="shared" si="3"/>
        <v>0.11722344657132767</v>
      </c>
    </row>
    <row r="15" spans="1:21" ht="21" x14ac:dyDescent="0.25">
      <c r="A15" s="3" t="s">
        <v>51</v>
      </c>
      <c r="C15" s="1">
        <v>0</v>
      </c>
      <c r="E15" s="1">
        <v>-7499502437</v>
      </c>
      <c r="G15" s="1">
        <v>0</v>
      </c>
      <c r="I15" s="1">
        <f t="shared" si="0"/>
        <v>-7499502437</v>
      </c>
      <c r="K15" s="5">
        <f t="shared" si="1"/>
        <v>3.5129767487258247E-2</v>
      </c>
      <c r="M15" s="1">
        <v>0</v>
      </c>
      <c r="O15" s="1">
        <v>-30855095750</v>
      </c>
      <c r="Q15" s="1">
        <v>-182577663</v>
      </c>
      <c r="S15" s="1">
        <f t="shared" si="2"/>
        <v>-31037673413</v>
      </c>
      <c r="U15" s="5">
        <f t="shared" si="3"/>
        <v>1.4899831562504849E-2</v>
      </c>
    </row>
    <row r="16" spans="1:21" ht="21" x14ac:dyDescent="0.25">
      <c r="A16" s="3" t="s">
        <v>118</v>
      </c>
      <c r="C16" s="1">
        <v>0</v>
      </c>
      <c r="E16" s="1">
        <v>0</v>
      </c>
      <c r="G16" s="1">
        <v>0</v>
      </c>
      <c r="I16" s="1">
        <f t="shared" si="0"/>
        <v>0</v>
      </c>
      <c r="K16" s="5">
        <f t="shared" si="1"/>
        <v>0</v>
      </c>
      <c r="M16" s="1">
        <v>0</v>
      </c>
      <c r="O16" s="1">
        <v>0</v>
      </c>
      <c r="Q16" s="1">
        <v>6651763347</v>
      </c>
      <c r="S16" s="1">
        <f t="shared" si="2"/>
        <v>6651763347</v>
      </c>
      <c r="U16" s="5">
        <f t="shared" si="3"/>
        <v>-3.1932210944146224E-3</v>
      </c>
    </row>
    <row r="17" spans="1:21" ht="21" x14ac:dyDescent="0.25">
      <c r="A17" s="3" t="s">
        <v>70</v>
      </c>
      <c r="C17" s="1">
        <v>0</v>
      </c>
      <c r="E17" s="1">
        <v>-3671667258</v>
      </c>
      <c r="G17" s="1">
        <v>0</v>
      </c>
      <c r="I17" s="1">
        <f t="shared" si="0"/>
        <v>-3671667258</v>
      </c>
      <c r="K17" s="5">
        <f t="shared" si="1"/>
        <v>1.7199116627758092E-2</v>
      </c>
      <c r="M17" s="1">
        <v>0</v>
      </c>
      <c r="O17" s="1">
        <v>-25141132609</v>
      </c>
      <c r="Q17" s="1">
        <v>-222268472</v>
      </c>
      <c r="S17" s="1">
        <f t="shared" si="2"/>
        <v>-25363401081</v>
      </c>
      <c r="U17" s="5">
        <f t="shared" si="3"/>
        <v>1.2175861216481104E-2</v>
      </c>
    </row>
    <row r="18" spans="1:21" ht="21" x14ac:dyDescent="0.25">
      <c r="A18" s="3" t="s">
        <v>59</v>
      </c>
      <c r="C18" s="1">
        <v>0</v>
      </c>
      <c r="E18" s="1">
        <v>-106422147</v>
      </c>
      <c r="G18" s="1">
        <v>0</v>
      </c>
      <c r="I18" s="1">
        <f t="shared" si="0"/>
        <v>-106422147</v>
      </c>
      <c r="K18" s="5">
        <f t="shared" si="1"/>
        <v>4.9851110937172401E-4</v>
      </c>
      <c r="M18" s="1">
        <v>0</v>
      </c>
      <c r="O18" s="1">
        <v>-392081595</v>
      </c>
      <c r="Q18" s="1">
        <v>118786561</v>
      </c>
      <c r="S18" s="1">
        <f t="shared" si="2"/>
        <v>-273295034</v>
      </c>
      <c r="U18" s="5">
        <f t="shared" si="3"/>
        <v>1.3119701078378752E-4</v>
      </c>
    </row>
    <row r="19" spans="1:21" ht="21" x14ac:dyDescent="0.25">
      <c r="A19" s="3" t="s">
        <v>77</v>
      </c>
      <c r="C19" s="1">
        <v>0</v>
      </c>
      <c r="E19" s="1">
        <v>-536117665</v>
      </c>
      <c r="G19" s="1">
        <v>0</v>
      </c>
      <c r="I19" s="1">
        <f t="shared" si="0"/>
        <v>-536117665</v>
      </c>
      <c r="K19" s="5">
        <f t="shared" si="1"/>
        <v>2.5113251279635274E-3</v>
      </c>
      <c r="M19" s="1">
        <v>0</v>
      </c>
      <c r="O19" s="1">
        <v>-1521078036</v>
      </c>
      <c r="Q19" s="1">
        <v>350217918</v>
      </c>
      <c r="S19" s="1">
        <f t="shared" si="2"/>
        <v>-1170860118</v>
      </c>
      <c r="U19" s="5">
        <f t="shared" si="3"/>
        <v>5.6207881013876275E-4</v>
      </c>
    </row>
    <row r="20" spans="1:21" ht="21" x14ac:dyDescent="0.25">
      <c r="A20" s="3" t="s">
        <v>119</v>
      </c>
      <c r="C20" s="1">
        <v>0</v>
      </c>
      <c r="E20" s="1">
        <v>0</v>
      </c>
      <c r="G20" s="1">
        <v>0</v>
      </c>
      <c r="I20" s="1">
        <f t="shared" si="0"/>
        <v>0</v>
      </c>
      <c r="K20" s="5">
        <f t="shared" si="1"/>
        <v>0</v>
      </c>
      <c r="M20" s="1">
        <v>0</v>
      </c>
      <c r="O20" s="1">
        <v>0</v>
      </c>
      <c r="Q20" s="1">
        <v>50862632</v>
      </c>
      <c r="S20" s="1">
        <f t="shared" si="2"/>
        <v>50862632</v>
      </c>
      <c r="U20" s="5">
        <f t="shared" si="3"/>
        <v>-2.441692840637498E-5</v>
      </c>
    </row>
    <row r="21" spans="1:21" ht="21" x14ac:dyDescent="0.25">
      <c r="A21" s="3" t="s">
        <v>84</v>
      </c>
      <c r="C21" s="1">
        <v>0</v>
      </c>
      <c r="E21" s="1">
        <v>-247844239</v>
      </c>
      <c r="G21" s="1">
        <v>0</v>
      </c>
      <c r="I21" s="1">
        <f t="shared" si="0"/>
        <v>-247844239</v>
      </c>
      <c r="K21" s="5">
        <f t="shared" si="1"/>
        <v>1.1609717527619576E-3</v>
      </c>
      <c r="M21" s="1">
        <v>0</v>
      </c>
      <c r="O21" s="1">
        <v>-873842580</v>
      </c>
      <c r="Q21" s="1">
        <v>-166081172</v>
      </c>
      <c r="S21" s="1">
        <f t="shared" si="2"/>
        <v>-1039923752</v>
      </c>
      <c r="U21" s="5">
        <f t="shared" si="3"/>
        <v>4.9922197893087494E-4</v>
      </c>
    </row>
    <row r="22" spans="1:21" ht="21" x14ac:dyDescent="0.25">
      <c r="A22" s="3" t="s">
        <v>66</v>
      </c>
      <c r="C22" s="1">
        <v>0</v>
      </c>
      <c r="E22" s="1">
        <v>-1614596123</v>
      </c>
      <c r="G22" s="1">
        <v>0</v>
      </c>
      <c r="I22" s="1">
        <f t="shared" si="0"/>
        <v>-1614596123</v>
      </c>
      <c r="K22" s="5">
        <f t="shared" si="1"/>
        <v>7.5632199420296847E-3</v>
      </c>
      <c r="M22" s="1">
        <v>0</v>
      </c>
      <c r="O22" s="1">
        <v>-7922785629</v>
      </c>
      <c r="Q22" s="1">
        <v>0</v>
      </c>
      <c r="S22" s="1">
        <f t="shared" si="2"/>
        <v>-7922785629</v>
      </c>
      <c r="U22" s="5">
        <f t="shared" si="3"/>
        <v>3.8033833853181164E-3</v>
      </c>
    </row>
    <row r="23" spans="1:21" ht="21" x14ac:dyDescent="0.25">
      <c r="A23" s="3" t="s">
        <v>78</v>
      </c>
      <c r="C23" s="1">
        <v>0</v>
      </c>
      <c r="E23" s="1">
        <v>2832102747</v>
      </c>
      <c r="G23" s="1">
        <v>0</v>
      </c>
      <c r="I23" s="1">
        <f t="shared" si="0"/>
        <v>2832102747</v>
      </c>
      <c r="K23" s="5">
        <f t="shared" si="1"/>
        <v>-1.3266361580373653E-2</v>
      </c>
      <c r="M23" s="1">
        <v>0</v>
      </c>
      <c r="O23" s="1">
        <v>-13713339617</v>
      </c>
      <c r="Q23" s="1">
        <v>0</v>
      </c>
      <c r="S23" s="1">
        <f t="shared" si="2"/>
        <v>-13713339617</v>
      </c>
      <c r="U23" s="5">
        <f t="shared" si="3"/>
        <v>6.5831754762630977E-3</v>
      </c>
    </row>
    <row r="24" spans="1:21" ht="21" x14ac:dyDescent="0.25">
      <c r="A24" s="3" t="s">
        <v>53</v>
      </c>
      <c r="C24" s="1">
        <v>0</v>
      </c>
      <c r="E24" s="1">
        <v>-4926761511</v>
      </c>
      <c r="G24" s="1">
        <v>0</v>
      </c>
      <c r="I24" s="1">
        <f t="shared" si="0"/>
        <v>-4926761511</v>
      </c>
      <c r="K24" s="5">
        <f t="shared" si="1"/>
        <v>2.3078329235911032E-2</v>
      </c>
      <c r="M24" s="1">
        <v>0</v>
      </c>
      <c r="O24" s="1">
        <v>-41304593605</v>
      </c>
      <c r="Q24" s="1">
        <v>0</v>
      </c>
      <c r="S24" s="1">
        <f t="shared" si="2"/>
        <v>-41304593605</v>
      </c>
      <c r="U24" s="5">
        <f t="shared" si="3"/>
        <v>1.9828531581057362E-2</v>
      </c>
    </row>
    <row r="25" spans="1:21" ht="21" x14ac:dyDescent="0.25">
      <c r="A25" s="3" t="s">
        <v>63</v>
      </c>
      <c r="C25" s="1">
        <v>0</v>
      </c>
      <c r="E25" s="1">
        <v>-182029112</v>
      </c>
      <c r="G25" s="1">
        <v>0</v>
      </c>
      <c r="I25" s="1">
        <f t="shared" si="0"/>
        <v>-182029112</v>
      </c>
      <c r="K25" s="5">
        <f t="shared" si="1"/>
        <v>8.5267528535267953E-4</v>
      </c>
      <c r="M25" s="1">
        <v>0</v>
      </c>
      <c r="O25" s="1">
        <v>-854136608</v>
      </c>
      <c r="Q25" s="1">
        <v>0</v>
      </c>
      <c r="S25" s="1">
        <f t="shared" si="2"/>
        <v>-854136608</v>
      </c>
      <c r="U25" s="5">
        <f t="shared" si="3"/>
        <v>4.1003368458793026E-4</v>
      </c>
    </row>
    <row r="26" spans="1:21" ht="21" x14ac:dyDescent="0.25">
      <c r="A26" s="3" t="s">
        <v>69</v>
      </c>
      <c r="C26" s="1">
        <v>0</v>
      </c>
      <c r="E26" s="1">
        <v>-1202021729</v>
      </c>
      <c r="G26" s="1">
        <v>0</v>
      </c>
      <c r="I26" s="1">
        <f t="shared" si="0"/>
        <v>-1202021729</v>
      </c>
      <c r="K26" s="5">
        <f t="shared" si="1"/>
        <v>5.630606058085897E-3</v>
      </c>
      <c r="M26" s="1">
        <v>0</v>
      </c>
      <c r="O26" s="1">
        <v>-7040412990</v>
      </c>
      <c r="Q26" s="1">
        <v>0</v>
      </c>
      <c r="S26" s="1">
        <f t="shared" si="2"/>
        <v>-7040412990</v>
      </c>
      <c r="U26" s="5">
        <f t="shared" si="3"/>
        <v>3.3797948153399216E-3</v>
      </c>
    </row>
    <row r="27" spans="1:21" ht="21" x14ac:dyDescent="0.25">
      <c r="A27" s="3" t="s">
        <v>35</v>
      </c>
      <c r="C27" s="1">
        <v>0</v>
      </c>
      <c r="E27" s="1">
        <v>-3107223807</v>
      </c>
      <c r="G27" s="1">
        <v>0</v>
      </c>
      <c r="I27" s="1">
        <f t="shared" si="0"/>
        <v>-3107223807</v>
      </c>
      <c r="K27" s="5">
        <f t="shared" si="1"/>
        <v>1.4555105593705056E-2</v>
      </c>
      <c r="M27" s="1">
        <v>0</v>
      </c>
      <c r="O27" s="1">
        <v>-86829643077</v>
      </c>
      <c r="Q27" s="1">
        <v>0</v>
      </c>
      <c r="S27" s="1">
        <f t="shared" si="2"/>
        <v>-86829643077</v>
      </c>
      <c r="U27" s="5">
        <f t="shared" si="3"/>
        <v>4.1683119712762833E-2</v>
      </c>
    </row>
    <row r="28" spans="1:21" ht="21" x14ac:dyDescent="0.25">
      <c r="A28" s="3" t="s">
        <v>76</v>
      </c>
      <c r="C28" s="1">
        <v>0</v>
      </c>
      <c r="E28" s="1">
        <v>-1647718988</v>
      </c>
      <c r="G28" s="1">
        <v>0</v>
      </c>
      <c r="I28" s="1">
        <f t="shared" si="0"/>
        <v>-1647718988</v>
      </c>
      <c r="K28" s="5">
        <f t="shared" si="1"/>
        <v>7.7183767081934031E-3</v>
      </c>
      <c r="M28" s="1">
        <v>0</v>
      </c>
      <c r="O28" s="1">
        <v>-21420346859</v>
      </c>
      <c r="Q28" s="1">
        <v>0</v>
      </c>
      <c r="S28" s="1">
        <f t="shared" si="2"/>
        <v>-21420346859</v>
      </c>
      <c r="U28" s="5">
        <f t="shared" si="3"/>
        <v>1.0282973081218489E-2</v>
      </c>
    </row>
    <row r="29" spans="1:21" ht="21" x14ac:dyDescent="0.25">
      <c r="A29" s="3" t="s">
        <v>62</v>
      </c>
      <c r="C29" s="1">
        <v>0</v>
      </c>
      <c r="E29" s="1">
        <v>-725680251</v>
      </c>
      <c r="G29" s="1">
        <v>0</v>
      </c>
      <c r="I29" s="1">
        <f t="shared" si="0"/>
        <v>-725680251</v>
      </c>
      <c r="K29" s="5">
        <f t="shared" si="1"/>
        <v>3.3992893131084938E-3</v>
      </c>
      <c r="M29" s="1">
        <v>0</v>
      </c>
      <c r="O29" s="1">
        <v>-12666418949</v>
      </c>
      <c r="Q29" s="1">
        <v>0</v>
      </c>
      <c r="S29" s="1">
        <f t="shared" si="2"/>
        <v>-12666418949</v>
      </c>
      <c r="U29" s="5">
        <f t="shared" si="3"/>
        <v>6.0805945835222287E-3</v>
      </c>
    </row>
    <row r="30" spans="1:21" ht="21" x14ac:dyDescent="0.25">
      <c r="A30" s="3" t="s">
        <v>71</v>
      </c>
      <c r="C30" s="1">
        <v>0</v>
      </c>
      <c r="E30" s="1">
        <v>-2009255301</v>
      </c>
      <c r="G30" s="1">
        <v>0</v>
      </c>
      <c r="I30" s="1">
        <f t="shared" si="0"/>
        <v>-2009255301</v>
      </c>
      <c r="K30" s="5">
        <f t="shared" si="1"/>
        <v>9.4119139422410569E-3</v>
      </c>
      <c r="M30" s="1">
        <v>0</v>
      </c>
      <c r="O30" s="1">
        <v>-20678585819</v>
      </c>
      <c r="Q30" s="1">
        <v>0</v>
      </c>
      <c r="S30" s="1">
        <f t="shared" si="2"/>
        <v>-20678585819</v>
      </c>
      <c r="U30" s="5">
        <f t="shared" si="3"/>
        <v>9.9268859992853679E-3</v>
      </c>
    </row>
    <row r="31" spans="1:21" ht="21" x14ac:dyDescent="0.25">
      <c r="A31" s="3" t="s">
        <v>27</v>
      </c>
      <c r="C31" s="1">
        <v>0</v>
      </c>
      <c r="E31" s="1">
        <v>-2748692821</v>
      </c>
      <c r="G31" s="1">
        <v>0</v>
      </c>
      <c r="I31" s="1">
        <f t="shared" si="0"/>
        <v>-2748692821</v>
      </c>
      <c r="K31" s="5">
        <f t="shared" si="1"/>
        <v>1.2875646152100311E-2</v>
      </c>
      <c r="M31" s="1">
        <v>0</v>
      </c>
      <c r="O31" s="1">
        <v>-23005363840</v>
      </c>
      <c r="Q31" s="1">
        <v>0</v>
      </c>
      <c r="S31" s="1">
        <f t="shared" si="2"/>
        <v>-23005363840</v>
      </c>
      <c r="U31" s="5">
        <f t="shared" si="3"/>
        <v>1.1043870514681343E-2</v>
      </c>
    </row>
    <row r="32" spans="1:21" ht="21" x14ac:dyDescent="0.25">
      <c r="A32" s="3" t="s">
        <v>33</v>
      </c>
      <c r="C32" s="1">
        <v>0</v>
      </c>
      <c r="E32" s="1">
        <v>-1212830891</v>
      </c>
      <c r="G32" s="1">
        <v>0</v>
      </c>
      <c r="I32" s="1">
        <f t="shared" si="0"/>
        <v>-1212830891</v>
      </c>
      <c r="K32" s="5">
        <f t="shared" si="1"/>
        <v>5.681239196881703E-3</v>
      </c>
      <c r="M32" s="1">
        <v>0</v>
      </c>
      <c r="O32" s="1">
        <v>-9125471850</v>
      </c>
      <c r="Q32" s="1">
        <v>0</v>
      </c>
      <c r="S32" s="1">
        <f t="shared" si="2"/>
        <v>-9125471850</v>
      </c>
      <c r="U32" s="5">
        <f t="shared" si="3"/>
        <v>4.3807405176326739E-3</v>
      </c>
    </row>
    <row r="33" spans="1:21" ht="21" x14ac:dyDescent="0.25">
      <c r="A33" s="3" t="s">
        <v>74</v>
      </c>
      <c r="C33" s="1">
        <v>0</v>
      </c>
      <c r="E33" s="1">
        <v>-1134356787</v>
      </c>
      <c r="G33" s="1">
        <v>0</v>
      </c>
      <c r="I33" s="1">
        <f t="shared" si="0"/>
        <v>-1134356787</v>
      </c>
      <c r="K33" s="5">
        <f t="shared" si="1"/>
        <v>5.3136445397095255E-3</v>
      </c>
      <c r="M33" s="1">
        <v>0</v>
      </c>
      <c r="O33" s="1">
        <v>-6690025465</v>
      </c>
      <c r="Q33" s="1">
        <v>0</v>
      </c>
      <c r="S33" s="1">
        <f t="shared" si="2"/>
        <v>-6690025465</v>
      </c>
      <c r="U33" s="5">
        <f t="shared" si="3"/>
        <v>3.2115890663253618E-3</v>
      </c>
    </row>
    <row r="34" spans="1:21" ht="21" x14ac:dyDescent="0.25">
      <c r="A34" s="3" t="s">
        <v>38</v>
      </c>
      <c r="C34" s="1">
        <v>0</v>
      </c>
      <c r="E34" s="1">
        <v>-5410686888</v>
      </c>
      <c r="G34" s="1">
        <v>0</v>
      </c>
      <c r="I34" s="1">
        <f t="shared" si="0"/>
        <v>-5410686888</v>
      </c>
      <c r="K34" s="5">
        <f t="shared" si="1"/>
        <v>2.5345171085487696E-2</v>
      </c>
      <c r="M34" s="1">
        <v>0</v>
      </c>
      <c r="O34" s="1">
        <v>-22787747683</v>
      </c>
      <c r="Q34" s="1">
        <v>0</v>
      </c>
      <c r="S34" s="1">
        <f t="shared" si="2"/>
        <v>-22787747683</v>
      </c>
      <c r="U34" s="5">
        <f t="shared" si="3"/>
        <v>1.0939402501198686E-2</v>
      </c>
    </row>
    <row r="35" spans="1:21" ht="21" x14ac:dyDescent="0.25">
      <c r="A35" s="3" t="s">
        <v>56</v>
      </c>
      <c r="C35" s="1">
        <v>0</v>
      </c>
      <c r="E35" s="1">
        <v>1184720668</v>
      </c>
      <c r="G35" s="1">
        <v>0</v>
      </c>
      <c r="I35" s="1">
        <f t="shared" si="0"/>
        <v>1184720668</v>
      </c>
      <c r="K35" s="5">
        <f t="shared" si="1"/>
        <v>-5.5495630481904295E-3</v>
      </c>
      <c r="M35" s="1">
        <v>0</v>
      </c>
      <c r="O35" s="1">
        <v>-13690105487</v>
      </c>
      <c r="Q35" s="1">
        <v>0</v>
      </c>
      <c r="S35" s="1">
        <f t="shared" si="2"/>
        <v>-13690105487</v>
      </c>
      <c r="U35" s="5">
        <f t="shared" si="3"/>
        <v>6.5720217851054242E-3</v>
      </c>
    </row>
    <row r="36" spans="1:21" ht="21" x14ac:dyDescent="0.25">
      <c r="A36" s="3" t="s">
        <v>44</v>
      </c>
      <c r="C36" s="1">
        <v>0</v>
      </c>
      <c r="E36" s="1">
        <v>1296998290</v>
      </c>
      <c r="G36" s="1">
        <v>0</v>
      </c>
      <c r="I36" s="1">
        <f t="shared" si="0"/>
        <v>1296998290</v>
      </c>
      <c r="K36" s="5">
        <f t="shared" si="1"/>
        <v>-6.0755028405988561E-3</v>
      </c>
      <c r="M36" s="1">
        <v>0</v>
      </c>
      <c r="O36" s="1">
        <v>-17409005216</v>
      </c>
      <c r="Q36" s="1">
        <v>0</v>
      </c>
      <c r="S36" s="1">
        <f t="shared" si="2"/>
        <v>-17409005216</v>
      </c>
      <c r="U36" s="5">
        <f t="shared" si="3"/>
        <v>8.3573031373067874E-3</v>
      </c>
    </row>
    <row r="37" spans="1:21" ht="21" x14ac:dyDescent="0.25">
      <c r="A37" s="3" t="s">
        <v>58</v>
      </c>
      <c r="C37" s="1">
        <v>0</v>
      </c>
      <c r="E37" s="1">
        <v>-1384472262</v>
      </c>
      <c r="G37" s="1">
        <v>0</v>
      </c>
      <c r="I37" s="1">
        <f t="shared" si="0"/>
        <v>-1384472262</v>
      </c>
      <c r="K37" s="5">
        <f t="shared" si="1"/>
        <v>6.4852553972999643E-3</v>
      </c>
      <c r="M37" s="1">
        <v>0</v>
      </c>
      <c r="O37" s="1">
        <v>-15939180665</v>
      </c>
      <c r="Q37" s="1">
        <v>0</v>
      </c>
      <c r="S37" s="1">
        <f t="shared" si="2"/>
        <v>-15939180665</v>
      </c>
      <c r="U37" s="5">
        <f t="shared" si="3"/>
        <v>7.6517045589300477E-3</v>
      </c>
    </row>
    <row r="38" spans="1:21" ht="21" x14ac:dyDescent="0.25">
      <c r="A38" s="3" t="s">
        <v>25</v>
      </c>
      <c r="C38" s="1">
        <v>0</v>
      </c>
      <c r="E38" s="1">
        <v>-10834610755</v>
      </c>
      <c r="G38" s="1">
        <v>0</v>
      </c>
      <c r="I38" s="1">
        <f t="shared" si="0"/>
        <v>-10834610755</v>
      </c>
      <c r="K38" s="5">
        <f t="shared" si="1"/>
        <v>5.0752347883809022E-2</v>
      </c>
      <c r="M38" s="1">
        <v>0</v>
      </c>
      <c r="O38" s="1">
        <v>-113161490118</v>
      </c>
      <c r="Q38" s="1">
        <v>0</v>
      </c>
      <c r="S38" s="1">
        <f t="shared" si="2"/>
        <v>-113161490118</v>
      </c>
      <c r="U38" s="5">
        <f t="shared" si="3"/>
        <v>5.432388954173499E-2</v>
      </c>
    </row>
    <row r="39" spans="1:21" ht="21" x14ac:dyDescent="0.25">
      <c r="A39" s="3" t="s">
        <v>41</v>
      </c>
      <c r="C39" s="1">
        <v>0</v>
      </c>
      <c r="E39" s="1">
        <v>-1082872387</v>
      </c>
      <c r="G39" s="1">
        <v>0</v>
      </c>
      <c r="I39" s="1">
        <f t="shared" si="0"/>
        <v>-1082872387</v>
      </c>
      <c r="K39" s="5">
        <f t="shared" si="1"/>
        <v>5.0724772067545013E-3</v>
      </c>
      <c r="M39" s="1">
        <v>0</v>
      </c>
      <c r="O39" s="1">
        <v>-3248617162</v>
      </c>
      <c r="Q39" s="1">
        <v>0</v>
      </c>
      <c r="S39" s="1">
        <f t="shared" si="2"/>
        <v>-3248617162</v>
      </c>
      <c r="U39" s="5">
        <f t="shared" si="3"/>
        <v>1.5595192294467785E-3</v>
      </c>
    </row>
    <row r="40" spans="1:21" ht="21" x14ac:dyDescent="0.25">
      <c r="A40" s="3" t="s">
        <v>37</v>
      </c>
      <c r="C40" s="1">
        <v>0</v>
      </c>
      <c r="E40" s="1">
        <v>-3618400965</v>
      </c>
      <c r="G40" s="1">
        <v>0</v>
      </c>
      <c r="I40" s="1">
        <f t="shared" si="0"/>
        <v>-3618400965</v>
      </c>
      <c r="K40" s="5">
        <f t="shared" si="1"/>
        <v>1.6949602409485939E-2</v>
      </c>
      <c r="M40" s="1">
        <v>0</v>
      </c>
      <c r="O40" s="1">
        <v>-8063865009</v>
      </c>
      <c r="Q40" s="1">
        <v>0</v>
      </c>
      <c r="S40" s="1">
        <f t="shared" si="2"/>
        <v>-8063865009</v>
      </c>
      <c r="U40" s="5">
        <f t="shared" si="3"/>
        <v>3.8711094345928719E-3</v>
      </c>
    </row>
    <row r="41" spans="1:21" ht="21" x14ac:dyDescent="0.25">
      <c r="A41" s="3" t="s">
        <v>83</v>
      </c>
      <c r="C41" s="1">
        <v>0</v>
      </c>
      <c r="E41" s="1">
        <v>13742878059</v>
      </c>
      <c r="G41" s="1">
        <v>0</v>
      </c>
      <c r="I41" s="1">
        <f t="shared" si="0"/>
        <v>13742878059</v>
      </c>
      <c r="K41" s="5">
        <f t="shared" si="1"/>
        <v>-6.437548555708443E-2</v>
      </c>
      <c r="M41" s="1">
        <v>0</v>
      </c>
      <c r="O41" s="1">
        <v>-186387783669</v>
      </c>
      <c r="Q41" s="1">
        <v>0</v>
      </c>
      <c r="S41" s="1">
        <f t="shared" si="2"/>
        <v>-186387783669</v>
      </c>
      <c r="U41" s="5">
        <f t="shared" si="3"/>
        <v>8.9476635217557762E-2</v>
      </c>
    </row>
    <row r="42" spans="1:21" ht="21" x14ac:dyDescent="0.25">
      <c r="A42" s="3" t="s">
        <v>29</v>
      </c>
      <c r="C42" s="1">
        <v>0</v>
      </c>
      <c r="E42" s="1">
        <v>-3042889625</v>
      </c>
      <c r="G42" s="1">
        <v>0</v>
      </c>
      <c r="I42" s="1">
        <f t="shared" si="0"/>
        <v>-3042889625</v>
      </c>
      <c r="K42" s="5">
        <f t="shared" si="1"/>
        <v>1.4253746286987232E-2</v>
      </c>
      <c r="M42" s="1">
        <v>0</v>
      </c>
      <c r="O42" s="1">
        <v>-20406992035</v>
      </c>
      <c r="Q42" s="1">
        <v>0</v>
      </c>
      <c r="S42" s="1">
        <f t="shared" si="2"/>
        <v>-20406992035</v>
      </c>
      <c r="U42" s="5">
        <f t="shared" si="3"/>
        <v>9.7965056843314635E-3</v>
      </c>
    </row>
    <row r="43" spans="1:21" ht="21" x14ac:dyDescent="0.25">
      <c r="A43" s="3" t="s">
        <v>79</v>
      </c>
      <c r="C43" s="1">
        <v>0</v>
      </c>
      <c r="E43" s="1">
        <v>-4294265374</v>
      </c>
      <c r="G43" s="1">
        <v>0</v>
      </c>
      <c r="I43" s="1">
        <f t="shared" si="0"/>
        <v>-4294265374</v>
      </c>
      <c r="K43" s="5">
        <f t="shared" si="1"/>
        <v>2.0115540382109765E-2</v>
      </c>
      <c r="M43" s="1">
        <v>0</v>
      </c>
      <c r="O43" s="1">
        <v>-14131483219</v>
      </c>
      <c r="Q43" s="1">
        <v>0</v>
      </c>
      <c r="S43" s="1">
        <f t="shared" si="2"/>
        <v>-14131483219</v>
      </c>
      <c r="U43" s="5">
        <f t="shared" si="3"/>
        <v>6.7839079588766149E-3</v>
      </c>
    </row>
    <row r="44" spans="1:21" ht="21" x14ac:dyDescent="0.25">
      <c r="A44" s="3" t="s">
        <v>65</v>
      </c>
      <c r="C44" s="1">
        <v>0</v>
      </c>
      <c r="E44" s="1">
        <v>-872383080</v>
      </c>
      <c r="G44" s="1">
        <v>0</v>
      </c>
      <c r="I44" s="1">
        <f t="shared" si="0"/>
        <v>-872383080</v>
      </c>
      <c r="K44" s="5">
        <f t="shared" si="1"/>
        <v>4.086486405953842E-3</v>
      </c>
      <c r="M44" s="1">
        <v>0</v>
      </c>
      <c r="O44" s="1">
        <v>-1576237611</v>
      </c>
      <c r="Q44" s="1">
        <v>0</v>
      </c>
      <c r="S44" s="1">
        <f t="shared" si="2"/>
        <v>-1576237611</v>
      </c>
      <c r="U44" s="5">
        <f t="shared" si="3"/>
        <v>7.566828413288273E-4</v>
      </c>
    </row>
    <row r="45" spans="1:21" ht="21" x14ac:dyDescent="0.25">
      <c r="A45" s="3" t="s">
        <v>68</v>
      </c>
      <c r="C45" s="1">
        <v>0</v>
      </c>
      <c r="E45" s="1">
        <v>205138174</v>
      </c>
      <c r="G45" s="1">
        <v>0</v>
      </c>
      <c r="I45" s="1">
        <f t="shared" si="0"/>
        <v>205138174</v>
      </c>
      <c r="K45" s="5">
        <f t="shared" si="1"/>
        <v>-9.6092459678745023E-4</v>
      </c>
      <c r="M45" s="1">
        <v>0</v>
      </c>
      <c r="O45" s="1">
        <v>-762250266</v>
      </c>
      <c r="Q45" s="1">
        <v>0</v>
      </c>
      <c r="S45" s="1">
        <f t="shared" si="2"/>
        <v>-762250266</v>
      </c>
      <c r="U45" s="5">
        <f t="shared" si="3"/>
        <v>3.6592306455281913E-4</v>
      </c>
    </row>
    <row r="46" spans="1:21" ht="21" x14ac:dyDescent="0.25">
      <c r="A46" s="3" t="s">
        <v>32</v>
      </c>
      <c r="C46" s="1">
        <v>0</v>
      </c>
      <c r="E46" s="1">
        <v>-8053187748</v>
      </c>
      <c r="G46" s="1">
        <v>0</v>
      </c>
      <c r="I46" s="1">
        <f t="shared" si="0"/>
        <v>-8053187748</v>
      </c>
      <c r="K46" s="5">
        <f t="shared" si="1"/>
        <v>3.7723384383837474E-2</v>
      </c>
      <c r="M46" s="1">
        <v>0</v>
      </c>
      <c r="O46" s="1">
        <v>-44639193017</v>
      </c>
      <c r="Q46" s="1">
        <v>0</v>
      </c>
      <c r="S46" s="1">
        <f t="shared" si="2"/>
        <v>-44639193017</v>
      </c>
      <c r="U46" s="5">
        <f t="shared" si="3"/>
        <v>2.1429327133807054E-2</v>
      </c>
    </row>
    <row r="47" spans="1:21" ht="21" x14ac:dyDescent="0.25">
      <c r="A47" s="3" t="s">
        <v>24</v>
      </c>
      <c r="C47" s="1">
        <v>0</v>
      </c>
      <c r="E47" s="1">
        <v>-474051969</v>
      </c>
      <c r="G47" s="1">
        <v>0</v>
      </c>
      <c r="I47" s="1">
        <f t="shared" si="0"/>
        <v>-474051969</v>
      </c>
      <c r="K47" s="5">
        <f t="shared" si="1"/>
        <v>2.2205920443048393E-3</v>
      </c>
      <c r="M47" s="1">
        <v>0</v>
      </c>
      <c r="O47" s="1">
        <v>-5733771453</v>
      </c>
      <c r="Q47" s="1">
        <v>0</v>
      </c>
      <c r="S47" s="1">
        <f t="shared" si="2"/>
        <v>-5733771453</v>
      </c>
      <c r="U47" s="5">
        <f t="shared" si="3"/>
        <v>2.7525332756357878E-3</v>
      </c>
    </row>
    <row r="48" spans="1:21" ht="21" x14ac:dyDescent="0.25">
      <c r="A48" s="3" t="s">
        <v>85</v>
      </c>
      <c r="C48" s="1">
        <v>0</v>
      </c>
      <c r="E48" s="1">
        <v>-2184332305</v>
      </c>
      <c r="G48" s="1">
        <v>0</v>
      </c>
      <c r="I48" s="1">
        <f t="shared" si="0"/>
        <v>-2184332305</v>
      </c>
      <c r="K48" s="5">
        <f t="shared" si="1"/>
        <v>1.0232023608789297E-2</v>
      </c>
      <c r="M48" s="1">
        <v>0</v>
      </c>
      <c r="O48" s="1">
        <v>-6985537968</v>
      </c>
      <c r="Q48" s="1">
        <v>0</v>
      </c>
      <c r="S48" s="1">
        <f t="shared" si="2"/>
        <v>-6985537968</v>
      </c>
      <c r="U48" s="5">
        <f t="shared" si="3"/>
        <v>3.3534517137192221E-3</v>
      </c>
    </row>
    <row r="49" spans="1:21" ht="21" x14ac:dyDescent="0.25">
      <c r="A49" s="3" t="s">
        <v>45</v>
      </c>
      <c r="C49" s="1">
        <v>0</v>
      </c>
      <c r="E49" s="1">
        <v>-1614878252</v>
      </c>
      <c r="G49" s="1">
        <v>0</v>
      </c>
      <c r="I49" s="1">
        <f t="shared" si="0"/>
        <v>-1614878252</v>
      </c>
      <c r="K49" s="5">
        <f t="shared" si="1"/>
        <v>7.5645415131945287E-3</v>
      </c>
      <c r="M49" s="1">
        <v>0</v>
      </c>
      <c r="O49" s="1">
        <v>-11894199445</v>
      </c>
      <c r="Q49" s="1">
        <v>0</v>
      </c>
      <c r="S49" s="1">
        <f t="shared" si="2"/>
        <v>-11894199445</v>
      </c>
      <c r="U49" s="5">
        <f t="shared" si="3"/>
        <v>5.7098857231711875E-3</v>
      </c>
    </row>
    <row r="50" spans="1:21" ht="21" x14ac:dyDescent="0.25">
      <c r="A50" s="3" t="s">
        <v>42</v>
      </c>
      <c r="C50" s="1">
        <v>0</v>
      </c>
      <c r="E50" s="1">
        <v>-2953620308</v>
      </c>
      <c r="G50" s="1">
        <v>0</v>
      </c>
      <c r="I50" s="1">
        <f t="shared" si="0"/>
        <v>-2953620308</v>
      </c>
      <c r="K50" s="5">
        <f t="shared" si="1"/>
        <v>1.3835583832037642E-2</v>
      </c>
      <c r="M50" s="1">
        <v>0</v>
      </c>
      <c r="O50" s="1">
        <v>-14422873195</v>
      </c>
      <c r="Q50" s="1">
        <v>0</v>
      </c>
      <c r="S50" s="1">
        <f t="shared" si="2"/>
        <v>-14422873195</v>
      </c>
      <c r="U50" s="5">
        <f t="shared" si="3"/>
        <v>6.9237915610922329E-3</v>
      </c>
    </row>
    <row r="51" spans="1:21" ht="21" x14ac:dyDescent="0.25">
      <c r="A51" s="3" t="s">
        <v>88</v>
      </c>
      <c r="C51" s="1">
        <v>0</v>
      </c>
      <c r="E51" s="1">
        <v>-6068682140</v>
      </c>
      <c r="G51" s="1">
        <v>0</v>
      </c>
      <c r="I51" s="1">
        <f t="shared" si="0"/>
        <v>-6068682140</v>
      </c>
      <c r="K51" s="5">
        <f t="shared" si="1"/>
        <v>2.8427404927620643E-2</v>
      </c>
      <c r="M51" s="1">
        <v>0</v>
      </c>
      <c r="O51" s="1">
        <v>-14807584423</v>
      </c>
      <c r="Q51" s="1">
        <v>0</v>
      </c>
      <c r="S51" s="1">
        <f t="shared" si="2"/>
        <v>-14807584423</v>
      </c>
      <c r="U51" s="5">
        <f t="shared" si="3"/>
        <v>7.1084746209701521E-3</v>
      </c>
    </row>
    <row r="52" spans="1:21" ht="21" x14ac:dyDescent="0.25">
      <c r="A52" s="3" t="s">
        <v>64</v>
      </c>
      <c r="C52" s="1">
        <v>0</v>
      </c>
      <c r="E52" s="1">
        <v>-45056656</v>
      </c>
      <c r="G52" s="1">
        <v>0</v>
      </c>
      <c r="I52" s="1">
        <f t="shared" si="0"/>
        <v>-45056656</v>
      </c>
      <c r="K52" s="5">
        <f t="shared" si="1"/>
        <v>2.1105798182346526E-4</v>
      </c>
      <c r="M52" s="1">
        <v>0</v>
      </c>
      <c r="O52" s="1">
        <v>-16535793046</v>
      </c>
      <c r="Q52" s="1">
        <v>0</v>
      </c>
      <c r="S52" s="1">
        <f t="shared" si="2"/>
        <v>-16535793046</v>
      </c>
      <c r="U52" s="5">
        <f t="shared" si="3"/>
        <v>7.9381121084495833E-3</v>
      </c>
    </row>
    <row r="53" spans="1:21" ht="21" x14ac:dyDescent="0.25">
      <c r="A53" s="3" t="s">
        <v>19</v>
      </c>
      <c r="C53" s="1">
        <v>0</v>
      </c>
      <c r="E53" s="1">
        <v>3249503893</v>
      </c>
      <c r="G53" s="1">
        <v>0</v>
      </c>
      <c r="I53" s="1">
        <f t="shared" si="0"/>
        <v>3249503893</v>
      </c>
      <c r="K53" s="5">
        <f t="shared" si="1"/>
        <v>-1.5221585321025013E-2</v>
      </c>
      <c r="M53" s="1">
        <v>0</v>
      </c>
      <c r="O53" s="1">
        <v>-11006384152</v>
      </c>
      <c r="Q53" s="1">
        <v>0</v>
      </c>
      <c r="S53" s="1">
        <f t="shared" si="2"/>
        <v>-11006384152</v>
      </c>
      <c r="U53" s="5">
        <f t="shared" si="3"/>
        <v>5.2836843726931822E-3</v>
      </c>
    </row>
    <row r="54" spans="1:21" ht="21" x14ac:dyDescent="0.25">
      <c r="A54" s="3" t="s">
        <v>55</v>
      </c>
      <c r="C54" s="1">
        <v>0</v>
      </c>
      <c r="E54" s="1">
        <v>-1661747741</v>
      </c>
      <c r="G54" s="1">
        <v>0</v>
      </c>
      <c r="I54" s="1">
        <f t="shared" si="0"/>
        <v>-1661747741</v>
      </c>
      <c r="K54" s="5">
        <f t="shared" si="1"/>
        <v>7.784091311950945E-3</v>
      </c>
      <c r="M54" s="1">
        <v>0</v>
      </c>
      <c r="O54" s="1">
        <v>-13475735595</v>
      </c>
      <c r="Q54" s="1">
        <v>0</v>
      </c>
      <c r="S54" s="1">
        <f t="shared" si="2"/>
        <v>-13475735595</v>
      </c>
      <c r="U54" s="5">
        <f t="shared" si="3"/>
        <v>6.4691121616819577E-3</v>
      </c>
    </row>
    <row r="55" spans="1:21" ht="21" x14ac:dyDescent="0.25">
      <c r="A55" s="3" t="s">
        <v>87</v>
      </c>
      <c r="C55" s="1">
        <v>0</v>
      </c>
      <c r="E55" s="1">
        <v>2070103085</v>
      </c>
      <c r="G55" s="1">
        <v>0</v>
      </c>
      <c r="I55" s="1">
        <f t="shared" si="0"/>
        <v>2070103085</v>
      </c>
      <c r="K55" s="5">
        <f t="shared" si="1"/>
        <v>-9.6969419853668096E-3</v>
      </c>
      <c r="M55" s="1">
        <v>0</v>
      </c>
      <c r="O55" s="1">
        <v>-17432447029</v>
      </c>
      <c r="Q55" s="1">
        <v>0</v>
      </c>
      <c r="S55" s="1">
        <f t="shared" si="2"/>
        <v>-17432447029</v>
      </c>
      <c r="U55" s="5">
        <f t="shared" si="3"/>
        <v>8.3685565280030572E-3</v>
      </c>
    </row>
    <row r="56" spans="1:21" ht="21" x14ac:dyDescent="0.25">
      <c r="A56" s="3" t="s">
        <v>22</v>
      </c>
      <c r="C56" s="1">
        <v>0</v>
      </c>
      <c r="E56" s="1">
        <v>-2956136104</v>
      </c>
      <c r="G56" s="1">
        <v>0</v>
      </c>
      <c r="I56" s="1">
        <f t="shared" si="0"/>
        <v>-2956136104</v>
      </c>
      <c r="K56" s="5">
        <f t="shared" si="1"/>
        <v>1.3847368524324605E-2</v>
      </c>
      <c r="M56" s="1">
        <v>0</v>
      </c>
      <c r="O56" s="1">
        <v>-32343606797</v>
      </c>
      <c r="Q56" s="1">
        <v>0</v>
      </c>
      <c r="S56" s="1">
        <f t="shared" si="2"/>
        <v>-32343606797</v>
      </c>
      <c r="U56" s="5">
        <f t="shared" si="3"/>
        <v>1.5526753148879361E-2</v>
      </c>
    </row>
    <row r="57" spans="1:21" ht="21" x14ac:dyDescent="0.25">
      <c r="A57" s="3" t="s">
        <v>36</v>
      </c>
      <c r="C57" s="1">
        <v>0</v>
      </c>
      <c r="E57" s="1">
        <v>-150240283</v>
      </c>
      <c r="G57" s="1">
        <v>0</v>
      </c>
      <c r="I57" s="1">
        <f t="shared" si="0"/>
        <v>-150240283</v>
      </c>
      <c r="K57" s="5">
        <f t="shared" si="1"/>
        <v>7.0376751702492689E-4</v>
      </c>
      <c r="M57" s="1">
        <v>0</v>
      </c>
      <c r="O57" s="1">
        <v>-8532305048</v>
      </c>
      <c r="Q57" s="1">
        <v>0</v>
      </c>
      <c r="S57" s="1">
        <f t="shared" si="2"/>
        <v>-8532305048</v>
      </c>
      <c r="U57" s="5">
        <f t="shared" si="3"/>
        <v>4.095987040119509E-3</v>
      </c>
    </row>
    <row r="58" spans="1:21" ht="21" x14ac:dyDescent="0.25">
      <c r="A58" s="3" t="s">
        <v>46</v>
      </c>
      <c r="C58" s="1">
        <v>0</v>
      </c>
      <c r="E58" s="1">
        <v>-4653390971</v>
      </c>
      <c r="G58" s="1">
        <v>0</v>
      </c>
      <c r="I58" s="1">
        <f t="shared" si="0"/>
        <v>-4653390971</v>
      </c>
      <c r="K58" s="5">
        <f t="shared" si="1"/>
        <v>2.1797785147987799E-2</v>
      </c>
      <c r="M58" s="1">
        <v>0</v>
      </c>
      <c r="O58" s="1">
        <v>-20565621964</v>
      </c>
      <c r="Q58" s="1">
        <v>0</v>
      </c>
      <c r="S58" s="1">
        <f t="shared" si="2"/>
        <v>-20565621964</v>
      </c>
      <c r="U58" s="5">
        <f t="shared" si="3"/>
        <v>9.8726569857328812E-3</v>
      </c>
    </row>
    <row r="59" spans="1:21" ht="21" x14ac:dyDescent="0.25">
      <c r="A59" s="3" t="s">
        <v>18</v>
      </c>
      <c r="C59" s="1">
        <v>0</v>
      </c>
      <c r="E59" s="1">
        <v>-7985955465</v>
      </c>
      <c r="G59" s="1">
        <v>0</v>
      </c>
      <c r="I59" s="1">
        <f t="shared" si="0"/>
        <v>-7985955465</v>
      </c>
      <c r="K59" s="5">
        <f t="shared" si="1"/>
        <v>3.7408449561258453E-2</v>
      </c>
      <c r="M59" s="1">
        <v>0</v>
      </c>
      <c r="O59" s="1">
        <v>-40521329586</v>
      </c>
      <c r="Q59" s="1">
        <v>0</v>
      </c>
      <c r="S59" s="1">
        <f t="shared" si="2"/>
        <v>-40521329586</v>
      </c>
      <c r="U59" s="5">
        <f t="shared" si="3"/>
        <v>1.9452520731378712E-2</v>
      </c>
    </row>
    <row r="60" spans="1:21" ht="21" x14ac:dyDescent="0.25">
      <c r="A60" s="3" t="s">
        <v>57</v>
      </c>
      <c r="C60" s="1">
        <v>0</v>
      </c>
      <c r="E60" s="1">
        <v>-1466283173</v>
      </c>
      <c r="G60" s="1">
        <v>0</v>
      </c>
      <c r="I60" s="1">
        <f t="shared" si="0"/>
        <v>-1466283173</v>
      </c>
      <c r="K60" s="5">
        <f t="shared" si="1"/>
        <v>6.8684805919704064E-3</v>
      </c>
      <c r="M60" s="1">
        <v>0</v>
      </c>
      <c r="O60" s="1">
        <v>-7275020362</v>
      </c>
      <c r="Q60" s="1">
        <v>0</v>
      </c>
      <c r="S60" s="1">
        <f t="shared" si="2"/>
        <v>-7275020362</v>
      </c>
      <c r="U60" s="5">
        <f t="shared" si="3"/>
        <v>3.4924195691224584E-3</v>
      </c>
    </row>
    <row r="61" spans="1:21" ht="21" x14ac:dyDescent="0.25">
      <c r="A61" s="3" t="s">
        <v>67</v>
      </c>
      <c r="C61" s="1">
        <v>0</v>
      </c>
      <c r="E61" s="1">
        <v>-502147258</v>
      </c>
      <c r="G61" s="1">
        <v>0</v>
      </c>
      <c r="I61" s="1">
        <f t="shared" si="0"/>
        <v>-502147258</v>
      </c>
      <c r="K61" s="5">
        <f t="shared" si="1"/>
        <v>2.3521982379621541E-3</v>
      </c>
      <c r="M61" s="1">
        <v>0</v>
      </c>
      <c r="O61" s="1">
        <v>-100596834058</v>
      </c>
      <c r="Q61" s="1">
        <v>0</v>
      </c>
      <c r="S61" s="1">
        <f t="shared" si="2"/>
        <v>-100596834058</v>
      </c>
      <c r="U61" s="5">
        <f t="shared" si="3"/>
        <v>4.8292146877144899E-2</v>
      </c>
    </row>
    <row r="62" spans="1:21" ht="21" x14ac:dyDescent="0.25">
      <c r="A62" s="3" t="s">
        <v>47</v>
      </c>
      <c r="C62" s="1">
        <v>0</v>
      </c>
      <c r="E62" s="1">
        <v>-6378769889</v>
      </c>
      <c r="G62" s="1">
        <v>0</v>
      </c>
      <c r="I62" s="1">
        <f t="shared" si="0"/>
        <v>-6378769889</v>
      </c>
      <c r="K62" s="5">
        <f t="shared" si="1"/>
        <v>2.9879942694562806E-2</v>
      </c>
      <c r="M62" s="1">
        <v>0</v>
      </c>
      <c r="O62" s="1">
        <v>-76545238673</v>
      </c>
      <c r="Q62" s="1">
        <v>0</v>
      </c>
      <c r="S62" s="1">
        <f t="shared" si="2"/>
        <v>-76545238673</v>
      </c>
      <c r="U62" s="5">
        <f t="shared" si="3"/>
        <v>3.6746026287580363E-2</v>
      </c>
    </row>
    <row r="63" spans="1:21" ht="21" x14ac:dyDescent="0.25">
      <c r="A63" s="3" t="s">
        <v>21</v>
      </c>
      <c r="C63" s="1">
        <v>0</v>
      </c>
      <c r="E63" s="1">
        <v>-991490932</v>
      </c>
      <c r="G63" s="1">
        <v>0</v>
      </c>
      <c r="I63" s="1">
        <f t="shared" si="0"/>
        <v>-991490932</v>
      </c>
      <c r="K63" s="5">
        <f t="shared" si="1"/>
        <v>4.6444209065179317E-3</v>
      </c>
      <c r="M63" s="1">
        <v>0</v>
      </c>
      <c r="O63" s="1">
        <v>-7697100664</v>
      </c>
      <c r="Q63" s="1">
        <v>0</v>
      </c>
      <c r="S63" s="1">
        <f t="shared" si="2"/>
        <v>-7697100664</v>
      </c>
      <c r="U63" s="5">
        <f t="shared" si="3"/>
        <v>3.6950418894867512E-3</v>
      </c>
    </row>
    <row r="64" spans="1:21" ht="21" x14ac:dyDescent="0.25">
      <c r="A64" s="3" t="s">
        <v>72</v>
      </c>
      <c r="C64" s="1">
        <v>0</v>
      </c>
      <c r="E64" s="1">
        <v>-1365138968</v>
      </c>
      <c r="G64" s="1">
        <v>0</v>
      </c>
      <c r="I64" s="1">
        <f t="shared" si="0"/>
        <v>-1365138968</v>
      </c>
      <c r="K64" s="5">
        <f t="shared" si="1"/>
        <v>6.3946928394918636E-3</v>
      </c>
      <c r="M64" s="1">
        <v>0</v>
      </c>
      <c r="O64" s="1">
        <v>7751954415</v>
      </c>
      <c r="Q64" s="1">
        <v>0</v>
      </c>
      <c r="S64" s="1">
        <f t="shared" si="2"/>
        <v>7751954415</v>
      </c>
      <c r="U64" s="5">
        <f t="shared" si="3"/>
        <v>-3.7213747798292749E-3</v>
      </c>
    </row>
    <row r="65" spans="1:21" ht="21" x14ac:dyDescent="0.25">
      <c r="A65" s="3" t="s">
        <v>50</v>
      </c>
      <c r="C65" s="1">
        <v>0</v>
      </c>
      <c r="E65" s="1">
        <v>-1558230349</v>
      </c>
      <c r="G65" s="1">
        <v>0</v>
      </c>
      <c r="I65" s="1">
        <f t="shared" si="0"/>
        <v>-1558230349</v>
      </c>
      <c r="K65" s="5">
        <f t="shared" si="1"/>
        <v>7.2991868876379536E-3</v>
      </c>
      <c r="M65" s="1">
        <v>0</v>
      </c>
      <c r="O65" s="1">
        <v>-51616380319</v>
      </c>
      <c r="Q65" s="1">
        <v>0</v>
      </c>
      <c r="S65" s="1">
        <f t="shared" si="2"/>
        <v>-51616380319</v>
      </c>
      <c r="U65" s="5">
        <f t="shared" si="3"/>
        <v>2.477877005746076E-2</v>
      </c>
    </row>
    <row r="66" spans="1:21" ht="21" x14ac:dyDescent="0.25">
      <c r="A66" s="3" t="s">
        <v>82</v>
      </c>
      <c r="C66" s="1">
        <v>0</v>
      </c>
      <c r="E66" s="1">
        <v>-1095857067</v>
      </c>
      <c r="G66" s="1">
        <v>0</v>
      </c>
      <c r="I66" s="1">
        <f t="shared" si="0"/>
        <v>-1095857067</v>
      </c>
      <c r="K66" s="5">
        <f t="shared" si="1"/>
        <v>5.1333010804885731E-3</v>
      </c>
      <c r="M66" s="1">
        <v>0</v>
      </c>
      <c r="O66" s="1">
        <v>-19265874261</v>
      </c>
      <c r="Q66" s="1">
        <v>0</v>
      </c>
      <c r="S66" s="1">
        <f t="shared" si="2"/>
        <v>-19265874261</v>
      </c>
      <c r="U66" s="5">
        <f t="shared" si="3"/>
        <v>9.2487048746722235E-3</v>
      </c>
    </row>
    <row r="67" spans="1:21" ht="21" x14ac:dyDescent="0.25">
      <c r="A67" s="3" t="s">
        <v>31</v>
      </c>
      <c r="C67" s="1">
        <v>0</v>
      </c>
      <c r="E67" s="1">
        <v>-17842871239</v>
      </c>
      <c r="G67" s="1">
        <v>0</v>
      </c>
      <c r="I67" s="1">
        <f t="shared" si="0"/>
        <v>-17842871239</v>
      </c>
      <c r="K67" s="5">
        <f t="shared" si="1"/>
        <v>8.3581000632610036E-2</v>
      </c>
      <c r="M67" s="1">
        <v>0</v>
      </c>
      <c r="O67" s="1">
        <v>-95572529824</v>
      </c>
      <c r="Q67" s="1">
        <v>0</v>
      </c>
      <c r="S67" s="1">
        <f t="shared" si="2"/>
        <v>-95572529824</v>
      </c>
      <c r="U67" s="5">
        <f t="shared" si="3"/>
        <v>4.58801978302803E-2</v>
      </c>
    </row>
    <row r="68" spans="1:21" ht="21" x14ac:dyDescent="0.25">
      <c r="A68" s="3" t="s">
        <v>39</v>
      </c>
      <c r="C68" s="1">
        <v>0</v>
      </c>
      <c r="E68" s="1">
        <v>-5163331610</v>
      </c>
      <c r="G68" s="1">
        <v>0</v>
      </c>
      <c r="I68" s="1">
        <f t="shared" si="0"/>
        <v>-5163331610</v>
      </c>
      <c r="K68" s="5">
        <f t="shared" si="1"/>
        <v>2.4186489762842222E-2</v>
      </c>
      <c r="M68" s="1">
        <v>0</v>
      </c>
      <c r="O68" s="1">
        <v>-47684886054</v>
      </c>
      <c r="Q68" s="1">
        <v>0</v>
      </c>
      <c r="S68" s="1">
        <f t="shared" si="2"/>
        <v>-47684886054</v>
      </c>
      <c r="U68" s="5">
        <f t="shared" si="3"/>
        <v>2.2891431352720138E-2</v>
      </c>
    </row>
    <row r="69" spans="1:21" ht="21" x14ac:dyDescent="0.25">
      <c r="A69" s="3" t="s">
        <v>30</v>
      </c>
      <c r="C69" s="1">
        <v>0</v>
      </c>
      <c r="E69" s="1">
        <v>-2896581556</v>
      </c>
      <c r="G69" s="1">
        <v>0</v>
      </c>
      <c r="I69" s="1">
        <f t="shared" si="0"/>
        <v>-2896581556</v>
      </c>
      <c r="K69" s="5">
        <f t="shared" si="1"/>
        <v>1.3568398360420548E-2</v>
      </c>
      <c r="M69" s="1">
        <v>0</v>
      </c>
      <c r="O69" s="1">
        <v>-45259086828</v>
      </c>
      <c r="Q69" s="1">
        <v>0</v>
      </c>
      <c r="S69" s="1">
        <f t="shared" si="2"/>
        <v>-45259086828</v>
      </c>
      <c r="U69" s="5">
        <f t="shared" si="3"/>
        <v>2.1726911081148628E-2</v>
      </c>
    </row>
    <row r="70" spans="1:21" ht="21" x14ac:dyDescent="0.25">
      <c r="A70" s="3" t="s">
        <v>40</v>
      </c>
      <c r="C70" s="1">
        <v>0</v>
      </c>
      <c r="E70" s="1">
        <v>-1818515516</v>
      </c>
      <c r="G70" s="1">
        <v>0</v>
      </c>
      <c r="I70" s="1">
        <f t="shared" si="0"/>
        <v>-1818515516</v>
      </c>
      <c r="K70" s="5">
        <f t="shared" si="1"/>
        <v>8.5184354276450856E-3</v>
      </c>
      <c r="M70" s="1">
        <v>0</v>
      </c>
      <c r="O70" s="1">
        <v>-10755664424</v>
      </c>
      <c r="Q70" s="1">
        <v>0</v>
      </c>
      <c r="S70" s="1">
        <f t="shared" si="2"/>
        <v>-10755664424</v>
      </c>
      <c r="U70" s="5">
        <f t="shared" si="3"/>
        <v>5.1633247804361041E-3</v>
      </c>
    </row>
    <row r="71" spans="1:21" ht="21" x14ac:dyDescent="0.25">
      <c r="A71" s="3" t="s">
        <v>16</v>
      </c>
      <c r="C71" s="1">
        <v>0</v>
      </c>
      <c r="E71" s="1">
        <v>-2623918997</v>
      </c>
      <c r="G71" s="1">
        <v>0</v>
      </c>
      <c r="I71" s="1">
        <f t="shared" si="0"/>
        <v>-2623918997</v>
      </c>
      <c r="K71" s="5">
        <f t="shared" si="1"/>
        <v>1.229117065356717E-2</v>
      </c>
      <c r="M71" s="1">
        <v>0</v>
      </c>
      <c r="O71" s="1">
        <v>-9296170164</v>
      </c>
      <c r="Q71" s="1">
        <v>0</v>
      </c>
      <c r="S71" s="1">
        <f t="shared" si="2"/>
        <v>-9296170164</v>
      </c>
      <c r="U71" s="5">
        <f t="shared" si="3"/>
        <v>4.4626853236353781E-3</v>
      </c>
    </row>
    <row r="72" spans="1:21" ht="21" x14ac:dyDescent="0.25">
      <c r="A72" s="3" t="s">
        <v>15</v>
      </c>
      <c r="C72" s="1">
        <v>0</v>
      </c>
      <c r="E72" s="1">
        <v>805073264</v>
      </c>
      <c r="G72" s="1">
        <v>0</v>
      </c>
      <c r="I72" s="1">
        <f t="shared" si="0"/>
        <v>805073264</v>
      </c>
      <c r="K72" s="5">
        <f t="shared" si="1"/>
        <v>-3.771188397112068E-3</v>
      </c>
      <c r="M72" s="1">
        <v>0</v>
      </c>
      <c r="O72" s="1">
        <v>-1073431017</v>
      </c>
      <c r="Q72" s="1">
        <v>0</v>
      </c>
      <c r="S72" s="1">
        <f t="shared" si="2"/>
        <v>-1073431017</v>
      </c>
      <c r="U72" s="5">
        <f t="shared" si="3"/>
        <v>5.153073535650157E-4</v>
      </c>
    </row>
    <row r="73" spans="1:21" ht="21" x14ac:dyDescent="0.25">
      <c r="A73" s="3" t="s">
        <v>52</v>
      </c>
      <c r="C73" s="1">
        <v>0</v>
      </c>
      <c r="E73" s="1">
        <v>2592255920</v>
      </c>
      <c r="G73" s="1">
        <v>0</v>
      </c>
      <c r="I73" s="1">
        <f t="shared" ref="I73:I84" si="4">C73+E73+G73</f>
        <v>2592255920</v>
      </c>
      <c r="K73" s="5">
        <f t="shared" ref="K73:K84" si="5">I73/$I$85</f>
        <v>-1.2142851942787991E-2</v>
      </c>
      <c r="M73" s="1">
        <v>0</v>
      </c>
      <c r="O73" s="1">
        <v>-29054868438</v>
      </c>
      <c r="Q73" s="1">
        <v>0</v>
      </c>
      <c r="S73" s="1">
        <f t="shared" ref="S73:S84" si="6">M73+O73+Q73</f>
        <v>-29054868438</v>
      </c>
      <c r="U73" s="5">
        <f t="shared" ref="U73:U84" si="7">S73/$S$85</f>
        <v>1.3947973484881592E-2</v>
      </c>
    </row>
    <row r="74" spans="1:21" ht="21" x14ac:dyDescent="0.25">
      <c r="A74" s="3" t="s">
        <v>20</v>
      </c>
      <c r="C74" s="1">
        <v>0</v>
      </c>
      <c r="E74" s="1">
        <v>-309581679</v>
      </c>
      <c r="G74" s="1">
        <v>0</v>
      </c>
      <c r="I74" s="1">
        <f t="shared" si="4"/>
        <v>-309581679</v>
      </c>
      <c r="K74" s="5">
        <f t="shared" si="5"/>
        <v>1.4501671934832414E-3</v>
      </c>
      <c r="M74" s="1">
        <v>0</v>
      </c>
      <c r="O74" s="1">
        <v>-13621593880</v>
      </c>
      <c r="Q74" s="1">
        <v>0</v>
      </c>
      <c r="S74" s="1">
        <f t="shared" si="6"/>
        <v>-13621593880</v>
      </c>
      <c r="U74" s="5">
        <f t="shared" si="7"/>
        <v>6.5391323545481396E-3</v>
      </c>
    </row>
    <row r="75" spans="1:21" ht="21" x14ac:dyDescent="0.25">
      <c r="A75" s="3" t="s">
        <v>81</v>
      </c>
      <c r="C75" s="1">
        <v>0</v>
      </c>
      <c r="E75" s="1">
        <v>-3997620478</v>
      </c>
      <c r="G75" s="1">
        <v>0</v>
      </c>
      <c r="I75" s="1">
        <f t="shared" si="4"/>
        <v>-3997620478</v>
      </c>
      <c r="K75" s="5">
        <f t="shared" si="5"/>
        <v>1.8725972699412854E-2</v>
      </c>
      <c r="M75" s="1">
        <v>0</v>
      </c>
      <c r="O75" s="1">
        <v>-26209843607</v>
      </c>
      <c r="Q75" s="1">
        <v>0</v>
      </c>
      <c r="S75" s="1">
        <f t="shared" si="6"/>
        <v>-26209843607</v>
      </c>
      <c r="U75" s="5">
        <f t="shared" si="7"/>
        <v>1.2582201308308305E-2</v>
      </c>
    </row>
    <row r="76" spans="1:21" ht="21" x14ac:dyDescent="0.25">
      <c r="A76" s="3" t="s">
        <v>80</v>
      </c>
      <c r="C76" s="1">
        <v>0</v>
      </c>
      <c r="E76" s="1">
        <v>-813988233</v>
      </c>
      <c r="G76" s="1">
        <v>0</v>
      </c>
      <c r="I76" s="1">
        <f t="shared" si="4"/>
        <v>-813988233</v>
      </c>
      <c r="K76" s="5">
        <f t="shared" si="5"/>
        <v>3.8129486059735236E-3</v>
      </c>
      <c r="M76" s="1">
        <v>0</v>
      </c>
      <c r="O76" s="1">
        <v>-1908662065</v>
      </c>
      <c r="Q76" s="1">
        <v>0</v>
      </c>
      <c r="S76" s="1">
        <f t="shared" si="6"/>
        <v>-1908662065</v>
      </c>
      <c r="U76" s="5">
        <f t="shared" si="7"/>
        <v>9.1626530441973246E-4</v>
      </c>
    </row>
    <row r="77" spans="1:21" ht="21" x14ac:dyDescent="0.25">
      <c r="A77" s="3" t="s">
        <v>28</v>
      </c>
      <c r="C77" s="1">
        <v>0</v>
      </c>
      <c r="E77" s="1">
        <v>-9543001057</v>
      </c>
      <c r="G77" s="1">
        <v>0</v>
      </c>
      <c r="I77" s="1">
        <f t="shared" si="4"/>
        <v>-9543001057</v>
      </c>
      <c r="K77" s="5">
        <f t="shared" si="5"/>
        <v>4.4702086715658965E-2</v>
      </c>
      <c r="M77" s="1">
        <v>0</v>
      </c>
      <c r="O77" s="1">
        <v>-57312227942</v>
      </c>
      <c r="Q77" s="1">
        <v>0</v>
      </c>
      <c r="S77" s="1">
        <f t="shared" si="6"/>
        <v>-57312227942</v>
      </c>
      <c r="U77" s="5">
        <f t="shared" si="7"/>
        <v>2.7513097758481268E-2</v>
      </c>
    </row>
    <row r="78" spans="1:21" ht="21" x14ac:dyDescent="0.25">
      <c r="A78" s="3" t="s">
        <v>86</v>
      </c>
      <c r="C78" s="1">
        <v>0</v>
      </c>
      <c r="E78" s="1">
        <v>-921090994</v>
      </c>
      <c r="G78" s="1">
        <v>0</v>
      </c>
      <c r="I78" s="1">
        <f t="shared" si="4"/>
        <v>-921090994</v>
      </c>
      <c r="K78" s="5">
        <f t="shared" si="5"/>
        <v>4.3146479017308684E-3</v>
      </c>
      <c r="M78" s="1">
        <v>0</v>
      </c>
      <c r="O78" s="1">
        <v>-5469863447</v>
      </c>
      <c r="Q78" s="1">
        <v>0</v>
      </c>
      <c r="S78" s="1">
        <f t="shared" si="6"/>
        <v>-5469863447</v>
      </c>
      <c r="U78" s="5">
        <f t="shared" si="7"/>
        <v>2.625842567054856E-3</v>
      </c>
    </row>
    <row r="79" spans="1:21" ht="21" x14ac:dyDescent="0.25">
      <c r="A79" s="3" t="s">
        <v>49</v>
      </c>
      <c r="C79" s="1">
        <v>0</v>
      </c>
      <c r="E79" s="1">
        <v>-1687860430</v>
      </c>
      <c r="G79" s="1">
        <v>0</v>
      </c>
      <c r="I79" s="1">
        <f t="shared" si="4"/>
        <v>-1687860430</v>
      </c>
      <c r="K79" s="5">
        <f t="shared" si="5"/>
        <v>7.9064104525530306E-3</v>
      </c>
      <c r="M79" s="1">
        <v>0</v>
      </c>
      <c r="O79" s="1">
        <v>-8439302157</v>
      </c>
      <c r="Q79" s="1">
        <v>0</v>
      </c>
      <c r="S79" s="1">
        <f t="shared" si="6"/>
        <v>-8439302157</v>
      </c>
      <c r="U79" s="5">
        <f t="shared" si="7"/>
        <v>4.0513404136701958E-3</v>
      </c>
    </row>
    <row r="80" spans="1:21" ht="21" x14ac:dyDescent="0.25">
      <c r="A80" s="3" t="s">
        <v>48</v>
      </c>
      <c r="C80" s="1">
        <v>0</v>
      </c>
      <c r="E80" s="1">
        <v>-273494418</v>
      </c>
      <c r="G80" s="1">
        <v>0</v>
      </c>
      <c r="I80" s="1">
        <f t="shared" si="4"/>
        <v>-273494418</v>
      </c>
      <c r="K80" s="5">
        <f t="shared" si="5"/>
        <v>1.2811243671315333E-3</v>
      </c>
      <c r="M80" s="1">
        <v>0</v>
      </c>
      <c r="O80" s="1">
        <v>-865135405</v>
      </c>
      <c r="Q80" s="1">
        <v>0</v>
      </c>
      <c r="S80" s="1">
        <f t="shared" si="6"/>
        <v>-865135405</v>
      </c>
      <c r="U80" s="5">
        <f t="shared" si="7"/>
        <v>4.1531372670028599E-4</v>
      </c>
    </row>
    <row r="81" spans="1:21" ht="21" x14ac:dyDescent="0.25">
      <c r="A81" s="3" t="s">
        <v>26</v>
      </c>
      <c r="C81" s="1">
        <v>0</v>
      </c>
      <c r="E81" s="1">
        <v>-29059984176</v>
      </c>
      <c r="G81" s="1">
        <v>0</v>
      </c>
      <c r="I81" s="1">
        <f t="shared" si="4"/>
        <v>-29059984176</v>
      </c>
      <c r="K81" s="5">
        <f t="shared" si="5"/>
        <v>0.13612509574630652</v>
      </c>
      <c r="M81" s="1">
        <v>0</v>
      </c>
      <c r="O81" s="1">
        <v>-103647276897</v>
      </c>
      <c r="Q81" s="1">
        <v>0</v>
      </c>
      <c r="S81" s="1">
        <f t="shared" si="6"/>
        <v>-103647276897</v>
      </c>
      <c r="U81" s="5">
        <f t="shared" si="7"/>
        <v>4.9756531268570062E-2</v>
      </c>
    </row>
    <row r="82" spans="1:21" ht="21" x14ac:dyDescent="0.25">
      <c r="A82" s="3" t="s">
        <v>75</v>
      </c>
      <c r="C82" s="1">
        <v>0</v>
      </c>
      <c r="E82" s="1">
        <v>-6686414053</v>
      </c>
      <c r="G82" s="1">
        <v>0</v>
      </c>
      <c r="I82" s="1">
        <f t="shared" si="4"/>
        <v>-6686414053</v>
      </c>
      <c r="K82" s="5">
        <f t="shared" si="5"/>
        <v>3.132103402574387E-2</v>
      </c>
      <c r="M82" s="1">
        <v>0</v>
      </c>
      <c r="O82" s="1">
        <v>-22569927116</v>
      </c>
      <c r="Q82" s="1">
        <v>0</v>
      </c>
      <c r="S82" s="1">
        <f t="shared" si="6"/>
        <v>-22569927116</v>
      </c>
      <c r="U82" s="5">
        <f t="shared" si="7"/>
        <v>1.0834836359401795E-2</v>
      </c>
    </row>
    <row r="83" spans="1:21" ht="21" x14ac:dyDescent="0.25">
      <c r="A83" s="3" t="s">
        <v>17</v>
      </c>
      <c r="C83" s="1">
        <v>0</v>
      </c>
      <c r="E83" s="1">
        <v>-282477894</v>
      </c>
      <c r="G83" s="1">
        <v>0</v>
      </c>
      <c r="I83" s="1">
        <f t="shared" si="4"/>
        <v>-282477894</v>
      </c>
      <c r="K83" s="5">
        <f t="shared" si="5"/>
        <v>1.3232054819466129E-3</v>
      </c>
      <c r="M83" s="1">
        <v>0</v>
      </c>
      <c r="O83" s="1">
        <v>-1426513371</v>
      </c>
      <c r="Q83" s="1">
        <v>0</v>
      </c>
      <c r="S83" s="1">
        <f t="shared" si="6"/>
        <v>-1426513371</v>
      </c>
      <c r="U83" s="5">
        <f t="shared" si="7"/>
        <v>6.8480677229687266E-4</v>
      </c>
    </row>
    <row r="84" spans="1:21" ht="21.75" thickBot="1" x14ac:dyDescent="0.3">
      <c r="A84" s="3" t="s">
        <v>61</v>
      </c>
      <c r="C84" s="1">
        <v>0</v>
      </c>
      <c r="E84" s="1">
        <v>-1385410424</v>
      </c>
      <c r="G84" s="1">
        <v>0</v>
      </c>
      <c r="I84" s="1">
        <f t="shared" si="4"/>
        <v>-1385410424</v>
      </c>
      <c r="K84" s="5">
        <f t="shared" si="5"/>
        <v>6.4896500105696099E-3</v>
      </c>
      <c r="M84" s="1">
        <v>0</v>
      </c>
      <c r="O84" s="1">
        <v>-8651118432</v>
      </c>
      <c r="Q84" s="1">
        <v>0</v>
      </c>
      <c r="S84" s="1">
        <f t="shared" si="6"/>
        <v>-8651118432</v>
      </c>
      <c r="U84" s="5">
        <f t="shared" si="7"/>
        <v>4.1530241570907093E-3</v>
      </c>
    </row>
    <row r="85" spans="1:21" s="6" customFormat="1" ht="24.75" thickBot="1" x14ac:dyDescent="0.3">
      <c r="A85" s="6" t="s">
        <v>89</v>
      </c>
      <c r="C85" s="7">
        <f>SUM(C8:C84)</f>
        <v>54939522000</v>
      </c>
      <c r="E85" s="7">
        <f>SUM(E8:E84)</f>
        <v>-266607896071</v>
      </c>
      <c r="G85" s="7">
        <f>SUM(G8:G84)</f>
        <v>-1811616644</v>
      </c>
      <c r="I85" s="7">
        <f>SUM(I8:I84)</f>
        <v>-213479990715</v>
      </c>
      <c r="K85" s="8">
        <f>SUM(K8:K84)</f>
        <v>1</v>
      </c>
      <c r="M85" s="7">
        <f>SUM(M8:M84)</f>
        <v>54939522000</v>
      </c>
      <c r="O85" s="7">
        <f>SUM(O8:O84)</f>
        <v>-2175631238306</v>
      </c>
      <c r="Q85" s="7">
        <f>SUM(Q8:Q84)</f>
        <v>37602838234</v>
      </c>
      <c r="S85" s="7">
        <f>SUM(S8:S84)</f>
        <v>-2083088878072</v>
      </c>
      <c r="U85" s="8">
        <f>SUM(U8:U84)</f>
        <v>1.0000000000000002</v>
      </c>
    </row>
    <row r="86" spans="1:21" ht="19.5" thickTop="1" x14ac:dyDescent="0.25"/>
  </sheetData>
  <mergeCells count="17">
    <mergeCell ref="I7"/>
    <mergeCell ref="A5:U5"/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J12"/>
  <sheetViews>
    <sheetView rightToLeft="1" workbookViewId="0">
      <selection activeCell="G21" sqref="G21"/>
    </sheetView>
  </sheetViews>
  <sheetFormatPr defaultRowHeight="18.75" x14ac:dyDescent="0.25"/>
  <cols>
    <col min="1" max="1" width="21.5703125" style="1" customWidth="1"/>
    <col min="2" max="2" width="1" style="1" customWidth="1"/>
    <col min="3" max="3" width="36.85546875" style="1" bestFit="1" customWidth="1"/>
    <col min="4" max="4" width="1" style="1" customWidth="1"/>
    <col min="5" max="5" width="32" style="1" bestFit="1" customWidth="1"/>
    <col min="6" max="6" width="1" style="1" customWidth="1"/>
    <col min="7" max="7" width="36.85546875" style="1" bestFit="1" customWidth="1"/>
    <col min="8" max="8" width="1" style="1" customWidth="1"/>
    <col min="9" max="9" width="32" style="1" bestFit="1" customWidth="1"/>
    <col min="10" max="10" width="1" style="1" customWidth="1"/>
    <col min="11" max="11" width="9.140625" style="1" customWidth="1"/>
    <col min="12" max="16384" width="9.140625" style="1"/>
  </cols>
  <sheetData>
    <row r="2" spans="1:10" ht="26.25" x14ac:dyDescent="0.25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</row>
    <row r="3" spans="1:10" ht="26.25" x14ac:dyDescent="0.25">
      <c r="A3" s="18" t="s">
        <v>98</v>
      </c>
      <c r="B3" s="18" t="s">
        <v>98</v>
      </c>
      <c r="C3" s="18" t="s">
        <v>98</v>
      </c>
      <c r="D3" s="18" t="s">
        <v>98</v>
      </c>
      <c r="E3" s="18" t="s">
        <v>98</v>
      </c>
      <c r="F3" s="18" t="s">
        <v>98</v>
      </c>
      <c r="G3" s="18" t="s">
        <v>98</v>
      </c>
      <c r="H3" s="18" t="s">
        <v>98</v>
      </c>
      <c r="I3" s="18" t="s">
        <v>98</v>
      </c>
    </row>
    <row r="4" spans="1:10" ht="26.25" x14ac:dyDescent="0.25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</row>
    <row r="5" spans="1:10" s="14" customFormat="1" ht="28.5" x14ac:dyDescent="0.4">
      <c r="A5" s="16" t="s">
        <v>140</v>
      </c>
      <c r="B5" s="16"/>
      <c r="C5" s="16"/>
      <c r="D5" s="16"/>
      <c r="E5" s="16"/>
      <c r="F5" s="16"/>
      <c r="G5" s="16"/>
      <c r="H5" s="16"/>
      <c r="I5" s="16"/>
      <c r="J5" s="12"/>
    </row>
    <row r="6" spans="1:10" ht="27" thickBot="1" x14ac:dyDescent="0.3">
      <c r="A6" s="2" t="s">
        <v>124</v>
      </c>
      <c r="C6" s="17" t="s">
        <v>132</v>
      </c>
      <c r="D6" s="17" t="s">
        <v>100</v>
      </c>
      <c r="E6" s="17" t="s">
        <v>100</v>
      </c>
      <c r="G6" s="17" t="s">
        <v>133</v>
      </c>
      <c r="H6" s="17" t="s">
        <v>101</v>
      </c>
      <c r="I6" s="17" t="s">
        <v>101</v>
      </c>
    </row>
    <row r="7" spans="1:10" ht="27" thickBot="1" x14ac:dyDescent="0.3">
      <c r="A7" s="17" t="s">
        <v>125</v>
      </c>
      <c r="C7" s="17" t="s">
        <v>126</v>
      </c>
      <c r="E7" s="17" t="s">
        <v>127</v>
      </c>
      <c r="G7" s="17" t="s">
        <v>126</v>
      </c>
      <c r="I7" s="17" t="s">
        <v>127</v>
      </c>
    </row>
    <row r="8" spans="1:10" ht="21" x14ac:dyDescent="0.25">
      <c r="A8" s="3" t="s">
        <v>95</v>
      </c>
      <c r="C8" s="1">
        <v>32278</v>
      </c>
      <c r="E8" s="9">
        <f>C8/$C$11</f>
        <v>4.7580170551682967E-6</v>
      </c>
      <c r="G8" s="1">
        <v>64556</v>
      </c>
      <c r="I8" s="10">
        <f>G8/$G$11</f>
        <v>3.7415468540794869E-6</v>
      </c>
    </row>
    <row r="9" spans="1:10" ht="21" x14ac:dyDescent="0.25">
      <c r="A9" s="3" t="s">
        <v>96</v>
      </c>
      <c r="C9" s="1">
        <v>6783866307</v>
      </c>
      <c r="E9" s="9">
        <f t="shared" ref="E9:E10" si="0">C9/$C$11</f>
        <v>0.99999230400543926</v>
      </c>
      <c r="G9" s="1">
        <v>17253741943</v>
      </c>
      <c r="I9" s="10">
        <f t="shared" ref="I9:I10" si="1">G9/$G$11</f>
        <v>0.99999510328909691</v>
      </c>
    </row>
    <row r="10" spans="1:10" ht="21.75" thickBot="1" x14ac:dyDescent="0.3">
      <c r="A10" s="3" t="s">
        <v>97</v>
      </c>
      <c r="C10" s="1">
        <v>19931</v>
      </c>
      <c r="E10" s="9">
        <f t="shared" si="0"/>
        <v>2.9379775056248627E-6</v>
      </c>
      <c r="G10" s="1">
        <v>19931</v>
      </c>
      <c r="I10" s="10">
        <f t="shared" si="1"/>
        <v>1.1551640490219073E-6</v>
      </c>
    </row>
    <row r="11" spans="1:10" s="6" customFormat="1" ht="24.75" thickBot="1" x14ac:dyDescent="0.3">
      <c r="A11" s="6" t="s">
        <v>89</v>
      </c>
      <c r="C11" s="7">
        <f>SUM(C8:C10)</f>
        <v>6783918516</v>
      </c>
      <c r="E11" s="8">
        <f>SUM(E8:E10)</f>
        <v>1</v>
      </c>
      <c r="G11" s="7">
        <f>SUM(G8:G10)</f>
        <v>17253826430</v>
      </c>
      <c r="I11" s="8">
        <f>SUM(I8:I10)</f>
        <v>1</v>
      </c>
    </row>
    <row r="12" spans="1:10" ht="19.5" thickTop="1" x14ac:dyDescent="0.25"/>
  </sheetData>
  <mergeCells count="11">
    <mergeCell ref="G7"/>
    <mergeCell ref="I7"/>
    <mergeCell ref="G6:I6"/>
    <mergeCell ref="A2:I2"/>
    <mergeCell ref="A3:I3"/>
    <mergeCell ref="A4:I4"/>
    <mergeCell ref="A7"/>
    <mergeCell ref="C7"/>
    <mergeCell ref="E7"/>
    <mergeCell ref="C6:E6"/>
    <mergeCell ref="A5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9"/>
  <sheetViews>
    <sheetView rightToLeft="1" workbookViewId="0">
      <selection activeCell="K13" sqref="K13"/>
    </sheetView>
  </sheetViews>
  <sheetFormatPr defaultRowHeight="18.75" x14ac:dyDescent="0.25"/>
  <cols>
    <col min="1" max="1" width="35.7109375" style="1" bestFit="1" customWidth="1"/>
    <col min="2" max="2" width="1" style="1" customWidth="1"/>
    <col min="3" max="3" width="22" style="1" customWidth="1"/>
    <col min="4" max="4" width="1" style="1" customWidth="1"/>
    <col min="5" max="5" width="39.425781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6.25" x14ac:dyDescent="0.25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</row>
    <row r="3" spans="1:5" ht="26.25" x14ac:dyDescent="0.25">
      <c r="A3" s="18" t="s">
        <v>98</v>
      </c>
      <c r="B3" s="18" t="s">
        <v>98</v>
      </c>
      <c r="C3" s="18" t="s">
        <v>98</v>
      </c>
      <c r="D3" s="18" t="s">
        <v>98</v>
      </c>
      <c r="E3" s="18" t="s">
        <v>98</v>
      </c>
    </row>
    <row r="4" spans="1:5" ht="26.25" x14ac:dyDescent="0.25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</row>
    <row r="5" spans="1:5" customFormat="1" ht="28.5" x14ac:dyDescent="0.25">
      <c r="A5" s="16" t="s">
        <v>141</v>
      </c>
      <c r="B5" s="16"/>
      <c r="C5" s="16"/>
      <c r="D5" s="16"/>
      <c r="E5" s="16"/>
    </row>
    <row r="6" spans="1:5" ht="26.25" x14ac:dyDescent="0.25">
      <c r="A6" s="17" t="s">
        <v>128</v>
      </c>
      <c r="C6" s="17" t="s">
        <v>132</v>
      </c>
      <c r="E6" s="17" t="s">
        <v>142</v>
      </c>
    </row>
    <row r="7" spans="1:5" ht="26.25" x14ac:dyDescent="0.25">
      <c r="A7" s="17" t="s">
        <v>128</v>
      </c>
      <c r="C7" s="17" t="s">
        <v>92</v>
      </c>
      <c r="E7" s="17" t="s">
        <v>92</v>
      </c>
    </row>
    <row r="8" spans="1:5" ht="21" x14ac:dyDescent="0.25">
      <c r="A8" s="3" t="s">
        <v>134</v>
      </c>
      <c r="C8" s="1">
        <v>24488660</v>
      </c>
      <c r="E8" s="1">
        <v>7483998317</v>
      </c>
    </row>
    <row r="9" spans="1:5" s="6" customFormat="1" ht="24" x14ac:dyDescent="0.25">
      <c r="A9" s="6" t="s">
        <v>89</v>
      </c>
      <c r="C9" s="7">
        <f>SUM(C8:C8)</f>
        <v>24488660</v>
      </c>
      <c r="E9" s="7">
        <f>SUM(E8:E8)</f>
        <v>7483998317</v>
      </c>
    </row>
  </sheetData>
  <mergeCells count="9">
    <mergeCell ref="A2:E2"/>
    <mergeCell ref="A3:E3"/>
    <mergeCell ref="A4:E4"/>
    <mergeCell ref="A6:A7"/>
    <mergeCell ref="C7"/>
    <mergeCell ref="C6"/>
    <mergeCell ref="E7"/>
    <mergeCell ref="E6"/>
    <mergeCell ref="A5:E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V10"/>
  <sheetViews>
    <sheetView rightToLeft="1" workbookViewId="0">
      <selection activeCell="K21" sqref="K21"/>
    </sheetView>
  </sheetViews>
  <sheetFormatPr defaultRowHeight="18.75" x14ac:dyDescent="0.25"/>
  <cols>
    <col min="1" max="1" width="23.28515625" style="1" customWidth="1"/>
    <col min="2" max="2" width="1" style="1" customWidth="1"/>
    <col min="3" max="3" width="20" style="1" customWidth="1"/>
    <col min="4" max="4" width="1" style="1" customWidth="1"/>
    <col min="5" max="5" width="35" style="1" customWidth="1"/>
    <col min="6" max="6" width="1" style="1" customWidth="1"/>
    <col min="7" max="7" width="24" style="1" customWidth="1"/>
    <col min="8" max="8" width="1" style="1" customWidth="1"/>
    <col min="9" max="9" width="24.7109375" style="1" bestFit="1" customWidth="1"/>
    <col min="10" max="10" width="1" style="1" customWidth="1"/>
    <col min="11" max="11" width="21" style="1" customWidth="1"/>
    <col min="12" max="12" width="1" style="1" customWidth="1"/>
    <col min="13" max="13" width="26.140625" style="1" bestFit="1" customWidth="1"/>
    <col min="14" max="14" width="1" style="1" customWidth="1"/>
    <col min="15" max="15" width="23" style="1" customWidth="1"/>
    <col min="16" max="16" width="1" style="1" customWidth="1"/>
    <col min="17" max="17" width="21" style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2" ht="26.25" x14ac:dyDescent="0.25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  <c r="L2" s="18" t="s">
        <v>0</v>
      </c>
      <c r="M2" s="18" t="s">
        <v>0</v>
      </c>
      <c r="N2" s="18" t="s">
        <v>0</v>
      </c>
      <c r="O2" s="18" t="s">
        <v>0</v>
      </c>
      <c r="P2" s="18" t="s">
        <v>0</v>
      </c>
      <c r="Q2" s="18" t="s">
        <v>0</v>
      </c>
      <c r="R2" s="18" t="s">
        <v>0</v>
      </c>
      <c r="S2" s="18" t="s">
        <v>0</v>
      </c>
    </row>
    <row r="3" spans="1:22" ht="26.25" x14ac:dyDescent="0.25">
      <c r="A3" s="18" t="s">
        <v>98</v>
      </c>
      <c r="B3" s="18" t="s">
        <v>98</v>
      </c>
      <c r="C3" s="18" t="s">
        <v>98</v>
      </c>
      <c r="D3" s="18" t="s">
        <v>98</v>
      </c>
      <c r="E3" s="18" t="s">
        <v>98</v>
      </c>
      <c r="F3" s="18" t="s">
        <v>98</v>
      </c>
      <c r="G3" s="18" t="s">
        <v>98</v>
      </c>
      <c r="H3" s="18" t="s">
        <v>98</v>
      </c>
      <c r="I3" s="18" t="s">
        <v>98</v>
      </c>
      <c r="J3" s="18" t="s">
        <v>98</v>
      </c>
      <c r="K3" s="18" t="s">
        <v>98</v>
      </c>
      <c r="L3" s="18" t="s">
        <v>98</v>
      </c>
      <c r="M3" s="18" t="s">
        <v>98</v>
      </c>
      <c r="N3" s="18" t="s">
        <v>98</v>
      </c>
      <c r="O3" s="18" t="s">
        <v>98</v>
      </c>
      <c r="P3" s="18" t="s">
        <v>98</v>
      </c>
      <c r="Q3" s="18" t="s">
        <v>98</v>
      </c>
      <c r="R3" s="18" t="s">
        <v>98</v>
      </c>
      <c r="S3" s="18" t="s">
        <v>98</v>
      </c>
    </row>
    <row r="4" spans="1:22" ht="26.25" x14ac:dyDescent="0.25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  <c r="L4" s="18" t="s">
        <v>2</v>
      </c>
      <c r="M4" s="18" t="s">
        <v>2</v>
      </c>
      <c r="N4" s="18" t="s">
        <v>2</v>
      </c>
      <c r="O4" s="18" t="s">
        <v>2</v>
      </c>
      <c r="P4" s="18" t="s">
        <v>2</v>
      </c>
      <c r="Q4" s="18" t="s">
        <v>2</v>
      </c>
      <c r="R4" s="18" t="s">
        <v>2</v>
      </c>
      <c r="S4" s="18" t="s">
        <v>2</v>
      </c>
    </row>
    <row r="5" spans="1:22" s="15" customFormat="1" ht="28.5" x14ac:dyDescent="0.25">
      <c r="A5" s="16" t="s">
        <v>120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2"/>
      <c r="U5" s="12"/>
      <c r="V5" s="12"/>
    </row>
    <row r="6" spans="1:22" ht="27" thickBot="1" x14ac:dyDescent="0.3">
      <c r="A6" s="17" t="s">
        <v>3</v>
      </c>
      <c r="C6" s="17" t="s">
        <v>106</v>
      </c>
      <c r="D6" s="17" t="s">
        <v>106</v>
      </c>
      <c r="E6" s="17" t="s">
        <v>106</v>
      </c>
      <c r="F6" s="17" t="s">
        <v>106</v>
      </c>
      <c r="G6" s="17" t="s">
        <v>106</v>
      </c>
      <c r="I6" s="17" t="s">
        <v>132</v>
      </c>
      <c r="J6" s="17" t="s">
        <v>100</v>
      </c>
      <c r="K6" s="17" t="s">
        <v>100</v>
      </c>
      <c r="L6" s="17" t="s">
        <v>100</v>
      </c>
      <c r="M6" s="17" t="s">
        <v>100</v>
      </c>
      <c r="O6" s="17" t="s">
        <v>133</v>
      </c>
      <c r="P6" s="17" t="s">
        <v>101</v>
      </c>
      <c r="Q6" s="17" t="s">
        <v>101</v>
      </c>
      <c r="R6" s="17" t="s">
        <v>101</v>
      </c>
      <c r="S6" s="17" t="s">
        <v>101</v>
      </c>
    </row>
    <row r="7" spans="1:22" ht="26.25" x14ac:dyDescent="0.25">
      <c r="A7" s="17" t="s">
        <v>3</v>
      </c>
      <c r="C7" s="17" t="s">
        <v>107</v>
      </c>
      <c r="E7" s="17" t="s">
        <v>108</v>
      </c>
      <c r="G7" s="17" t="s">
        <v>109</v>
      </c>
      <c r="I7" s="17" t="s">
        <v>110</v>
      </c>
      <c r="K7" s="17" t="s">
        <v>104</v>
      </c>
      <c r="M7" s="17" t="s">
        <v>111</v>
      </c>
      <c r="O7" s="17" t="s">
        <v>110</v>
      </c>
      <c r="Q7" s="17" t="s">
        <v>104</v>
      </c>
      <c r="S7" s="17" t="s">
        <v>111</v>
      </c>
    </row>
    <row r="8" spans="1:22" ht="21" x14ac:dyDescent="0.25">
      <c r="A8" s="3" t="s">
        <v>54</v>
      </c>
      <c r="C8" s="1" t="s">
        <v>112</v>
      </c>
      <c r="E8" s="1">
        <v>36626348</v>
      </c>
      <c r="G8" s="1">
        <v>1500</v>
      </c>
      <c r="I8" s="1">
        <v>54939522000</v>
      </c>
      <c r="K8" s="1">
        <v>0</v>
      </c>
      <c r="M8" s="1">
        <f>I8-K8</f>
        <v>54939522000</v>
      </c>
      <c r="O8" s="1">
        <v>54939522000</v>
      </c>
      <c r="Q8" s="1">
        <v>0</v>
      </c>
      <c r="S8" s="1">
        <f>O8-Q8</f>
        <v>54939522000</v>
      </c>
    </row>
    <row r="9" spans="1:22" s="6" customFormat="1" ht="24.75" thickBot="1" x14ac:dyDescent="0.3">
      <c r="A9" s="6" t="s">
        <v>89</v>
      </c>
      <c r="C9" s="6" t="s">
        <v>89</v>
      </c>
      <c r="E9" s="6" t="s">
        <v>89</v>
      </c>
      <c r="G9" s="6" t="s">
        <v>89</v>
      </c>
      <c r="I9" s="7">
        <f>SUM(I8:I8)</f>
        <v>54939522000</v>
      </c>
      <c r="K9" s="7">
        <f>SUM(K8:K8)</f>
        <v>0</v>
      </c>
      <c r="M9" s="7">
        <f>SUM(M8:M8)</f>
        <v>54939522000</v>
      </c>
      <c r="O9" s="7">
        <f>SUM(O8:O8)</f>
        <v>54939522000</v>
      </c>
      <c r="Q9" s="7">
        <f>SUM(Q8:Q8)</f>
        <v>0</v>
      </c>
      <c r="S9" s="7">
        <f>SUM(S8:S8)</f>
        <v>54939522000</v>
      </c>
    </row>
    <row r="10" spans="1:22" ht="19.5" thickTop="1" x14ac:dyDescent="0.25"/>
  </sheetData>
  <mergeCells count="17">
    <mergeCell ref="C6:G6"/>
    <mergeCell ref="A5:S5"/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2"/>
  <sheetViews>
    <sheetView rightToLeft="1" workbookViewId="0">
      <selection activeCell="I16" sqref="I16"/>
    </sheetView>
  </sheetViews>
  <sheetFormatPr defaultRowHeight="18.75" x14ac:dyDescent="0.25"/>
  <cols>
    <col min="1" max="1" width="21.5703125" style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6.25" x14ac:dyDescent="0.25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  <c r="L2" s="18" t="s">
        <v>0</v>
      </c>
      <c r="M2" s="18" t="s">
        <v>0</v>
      </c>
    </row>
    <row r="3" spans="1:13" ht="26.25" x14ac:dyDescent="0.25">
      <c r="A3" s="18" t="s">
        <v>98</v>
      </c>
      <c r="B3" s="18" t="s">
        <v>98</v>
      </c>
      <c r="C3" s="18" t="s">
        <v>98</v>
      </c>
      <c r="D3" s="18" t="s">
        <v>98</v>
      </c>
      <c r="E3" s="18" t="s">
        <v>98</v>
      </c>
      <c r="F3" s="18" t="s">
        <v>98</v>
      </c>
      <c r="G3" s="18" t="s">
        <v>98</v>
      </c>
      <c r="H3" s="18" t="s">
        <v>98</v>
      </c>
      <c r="I3" s="18" t="s">
        <v>98</v>
      </c>
      <c r="J3" s="18" t="s">
        <v>98</v>
      </c>
      <c r="K3" s="18" t="s">
        <v>98</v>
      </c>
      <c r="L3" s="18" t="s">
        <v>98</v>
      </c>
      <c r="M3" s="18" t="s">
        <v>98</v>
      </c>
    </row>
    <row r="4" spans="1:13" ht="26.25" x14ac:dyDescent="0.25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  <c r="L4" s="18" t="s">
        <v>2</v>
      </c>
      <c r="M4" s="18" t="s">
        <v>2</v>
      </c>
    </row>
    <row r="5" spans="1:13" s="13" customFormat="1" ht="28.5" x14ac:dyDescent="0.3">
      <c r="A5" s="16" t="s">
        <v>143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3" ht="27" thickBot="1" x14ac:dyDescent="0.3">
      <c r="A6" s="2" t="s">
        <v>99</v>
      </c>
      <c r="C6" s="17" t="s">
        <v>132</v>
      </c>
      <c r="D6" s="17" t="s">
        <v>100</v>
      </c>
      <c r="E6" s="17" t="s">
        <v>100</v>
      </c>
      <c r="F6" s="17" t="s">
        <v>100</v>
      </c>
      <c r="G6" s="17" t="s">
        <v>100</v>
      </c>
      <c r="I6" s="17" t="s">
        <v>133</v>
      </c>
      <c r="J6" s="17" t="s">
        <v>101</v>
      </c>
      <c r="K6" s="17" t="s">
        <v>101</v>
      </c>
      <c r="L6" s="17" t="s">
        <v>101</v>
      </c>
      <c r="M6" s="17" t="s">
        <v>101</v>
      </c>
    </row>
    <row r="7" spans="1:13" ht="27" thickBot="1" x14ac:dyDescent="0.3">
      <c r="A7" s="17" t="s">
        <v>102</v>
      </c>
      <c r="C7" s="17" t="s">
        <v>103</v>
      </c>
      <c r="E7" s="17" t="s">
        <v>104</v>
      </c>
      <c r="G7" s="17" t="s">
        <v>105</v>
      </c>
      <c r="I7" s="17" t="s">
        <v>103</v>
      </c>
      <c r="K7" s="17" t="s">
        <v>104</v>
      </c>
      <c r="M7" s="17" t="s">
        <v>105</v>
      </c>
    </row>
    <row r="8" spans="1:13" ht="21" x14ac:dyDescent="0.25">
      <c r="A8" s="3" t="s">
        <v>95</v>
      </c>
      <c r="C8" s="1">
        <v>32278</v>
      </c>
      <c r="E8" s="1">
        <v>0</v>
      </c>
      <c r="G8" s="1">
        <f>C8-E8</f>
        <v>32278</v>
      </c>
      <c r="I8" s="1">
        <v>64556</v>
      </c>
      <c r="K8" s="1">
        <v>0</v>
      </c>
      <c r="M8" s="1">
        <f>I8-K8</f>
        <v>64556</v>
      </c>
    </row>
    <row r="9" spans="1:13" ht="21" x14ac:dyDescent="0.25">
      <c r="A9" s="3" t="s">
        <v>96</v>
      </c>
      <c r="C9" s="1">
        <v>6783866307</v>
      </c>
      <c r="E9" s="1">
        <v>0</v>
      </c>
      <c r="G9" s="1">
        <f t="shared" ref="G9:G10" si="0">C9-E9</f>
        <v>6783866307</v>
      </c>
      <c r="I9" s="1">
        <v>17253741943</v>
      </c>
      <c r="K9" s="1">
        <v>0</v>
      </c>
      <c r="M9" s="1">
        <f t="shared" ref="M9:M10" si="1">I9-K9</f>
        <v>17253741943</v>
      </c>
    </row>
    <row r="10" spans="1:13" ht="21.75" thickBot="1" x14ac:dyDescent="0.3">
      <c r="A10" s="3" t="s">
        <v>97</v>
      </c>
      <c r="C10" s="1">
        <v>19931</v>
      </c>
      <c r="E10" s="1">
        <v>0</v>
      </c>
      <c r="G10" s="1">
        <f t="shared" si="0"/>
        <v>19931</v>
      </c>
      <c r="I10" s="1">
        <v>19931</v>
      </c>
      <c r="K10" s="1">
        <v>0</v>
      </c>
      <c r="M10" s="1">
        <f t="shared" si="1"/>
        <v>19931</v>
      </c>
    </row>
    <row r="11" spans="1:13" s="6" customFormat="1" ht="24.75" thickBot="1" x14ac:dyDescent="0.3">
      <c r="A11" s="6" t="s">
        <v>89</v>
      </c>
      <c r="C11" s="7">
        <f>SUM(C8:C10)</f>
        <v>6783918516</v>
      </c>
      <c r="E11" s="7">
        <f>SUM(E8:E10)</f>
        <v>0</v>
      </c>
      <c r="G11" s="7">
        <f>SUM(G8:G10)</f>
        <v>6783918516</v>
      </c>
      <c r="I11" s="7">
        <f>SUM(I8:I10)</f>
        <v>17253826430</v>
      </c>
      <c r="K11" s="7">
        <f>SUM(K8:K10)</f>
        <v>0</v>
      </c>
      <c r="M11" s="7">
        <f>SUM(M8:M10)</f>
        <v>17253826430</v>
      </c>
    </row>
    <row r="12" spans="1:13" ht="19.5" thickTop="1" x14ac:dyDescent="0.25"/>
  </sheetData>
  <mergeCells count="13">
    <mergeCell ref="A5:M5"/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3"/>
  <sheetViews>
    <sheetView rightToLeft="1" topLeftCell="A4" workbookViewId="0">
      <selection activeCell="G24" sqref="G24"/>
    </sheetView>
  </sheetViews>
  <sheetFormatPr defaultRowHeight="18.75" x14ac:dyDescent="0.25"/>
  <cols>
    <col min="1" max="1" width="30.7109375" style="1" bestFit="1" customWidth="1"/>
    <col min="2" max="2" width="1" style="1" customWidth="1"/>
    <col min="3" max="3" width="17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8" style="1" customWidth="1"/>
    <col min="10" max="10" width="1" style="1" customWidth="1"/>
    <col min="11" max="11" width="18" style="1" customWidth="1"/>
    <col min="12" max="12" width="1" style="1" customWidth="1"/>
    <col min="13" max="13" width="22" style="1" customWidth="1"/>
    <col min="14" max="14" width="1" style="1" customWidth="1"/>
    <col min="15" max="15" width="22" style="1" customWidth="1"/>
    <col min="16" max="16" width="1" style="1" customWidth="1"/>
    <col min="17" max="17" width="28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6.25" x14ac:dyDescent="0.25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  <c r="L2" s="18" t="s">
        <v>0</v>
      </c>
      <c r="M2" s="18" t="s">
        <v>0</v>
      </c>
      <c r="N2" s="18" t="s">
        <v>0</v>
      </c>
      <c r="O2" s="18" t="s">
        <v>0</v>
      </c>
      <c r="P2" s="18" t="s">
        <v>0</v>
      </c>
      <c r="Q2" s="18" t="s">
        <v>0</v>
      </c>
    </row>
    <row r="3" spans="1:17" ht="26.25" x14ac:dyDescent="0.25">
      <c r="A3" s="18" t="s">
        <v>98</v>
      </c>
      <c r="B3" s="18" t="s">
        <v>98</v>
      </c>
      <c r="C3" s="18" t="s">
        <v>98</v>
      </c>
      <c r="D3" s="18" t="s">
        <v>98</v>
      </c>
      <c r="E3" s="18" t="s">
        <v>98</v>
      </c>
      <c r="F3" s="18" t="s">
        <v>98</v>
      </c>
      <c r="G3" s="18" t="s">
        <v>98</v>
      </c>
      <c r="H3" s="18" t="s">
        <v>98</v>
      </c>
      <c r="I3" s="18" t="s">
        <v>98</v>
      </c>
      <c r="J3" s="18" t="s">
        <v>98</v>
      </c>
      <c r="K3" s="18" t="s">
        <v>98</v>
      </c>
      <c r="L3" s="18" t="s">
        <v>98</v>
      </c>
      <c r="M3" s="18" t="s">
        <v>98</v>
      </c>
      <c r="N3" s="18" t="s">
        <v>98</v>
      </c>
      <c r="O3" s="18" t="s">
        <v>98</v>
      </c>
      <c r="P3" s="18" t="s">
        <v>98</v>
      </c>
      <c r="Q3" s="18" t="s">
        <v>98</v>
      </c>
    </row>
    <row r="4" spans="1:17" ht="26.25" x14ac:dyDescent="0.25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  <c r="L4" s="18" t="s">
        <v>2</v>
      </c>
      <c r="M4" s="18" t="s">
        <v>2</v>
      </c>
      <c r="N4" s="18" t="s">
        <v>2</v>
      </c>
      <c r="O4" s="18" t="s">
        <v>2</v>
      </c>
      <c r="P4" s="18" t="s">
        <v>2</v>
      </c>
      <c r="Q4" s="18" t="s">
        <v>2</v>
      </c>
    </row>
    <row r="5" spans="1:17" s="13" customFormat="1" ht="28.5" x14ac:dyDescent="0.3">
      <c r="A5" s="16" t="s">
        <v>144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1:17" ht="27" thickBot="1" x14ac:dyDescent="0.3">
      <c r="A6" s="17" t="s">
        <v>3</v>
      </c>
      <c r="C6" s="17" t="s">
        <v>132</v>
      </c>
      <c r="D6" s="17" t="s">
        <v>100</v>
      </c>
      <c r="E6" s="17" t="s">
        <v>100</v>
      </c>
      <c r="F6" s="17" t="s">
        <v>100</v>
      </c>
      <c r="G6" s="17" t="s">
        <v>100</v>
      </c>
      <c r="H6" s="17" t="s">
        <v>100</v>
      </c>
      <c r="I6" s="17" t="s">
        <v>100</v>
      </c>
      <c r="K6" s="17" t="s">
        <v>133</v>
      </c>
      <c r="L6" s="17" t="s">
        <v>101</v>
      </c>
      <c r="M6" s="17" t="s">
        <v>101</v>
      </c>
      <c r="N6" s="17" t="s">
        <v>101</v>
      </c>
      <c r="O6" s="17" t="s">
        <v>101</v>
      </c>
      <c r="P6" s="17" t="s">
        <v>101</v>
      </c>
      <c r="Q6" s="17" t="s">
        <v>101</v>
      </c>
    </row>
    <row r="7" spans="1:17" ht="26.25" x14ac:dyDescent="0.25">
      <c r="A7" s="17" t="s">
        <v>3</v>
      </c>
      <c r="C7" s="17" t="s">
        <v>7</v>
      </c>
      <c r="E7" s="17" t="s">
        <v>113</v>
      </c>
      <c r="G7" s="17" t="s">
        <v>114</v>
      </c>
      <c r="I7" s="17" t="s">
        <v>116</v>
      </c>
      <c r="K7" s="17" t="s">
        <v>7</v>
      </c>
      <c r="M7" s="17" t="s">
        <v>113</v>
      </c>
      <c r="O7" s="17" t="s">
        <v>114</v>
      </c>
      <c r="Q7" s="17" t="s">
        <v>116</v>
      </c>
    </row>
    <row r="8" spans="1:17" ht="21" x14ac:dyDescent="0.25">
      <c r="A8" s="3" t="s">
        <v>43</v>
      </c>
      <c r="C8" s="1">
        <v>1220590</v>
      </c>
      <c r="E8" s="1">
        <v>6145670650</v>
      </c>
      <c r="G8" s="1">
        <v>7957287294</v>
      </c>
      <c r="I8" s="1">
        <f>E8-G8</f>
        <v>-1811616644</v>
      </c>
      <c r="K8" s="1">
        <v>1220590</v>
      </c>
      <c r="M8" s="1">
        <v>6145670650</v>
      </c>
      <c r="O8" s="1">
        <v>7957287294</v>
      </c>
      <c r="Q8" s="1">
        <f>M8-O8</f>
        <v>-1811616644</v>
      </c>
    </row>
    <row r="9" spans="1:17" ht="21" x14ac:dyDescent="0.25">
      <c r="A9" s="3" t="s">
        <v>117</v>
      </c>
      <c r="C9" s="1">
        <v>0</v>
      </c>
      <c r="E9" s="1">
        <v>0</v>
      </c>
      <c r="G9" s="1">
        <v>0</v>
      </c>
      <c r="I9" s="1">
        <f t="shared" ref="I9:I21" si="0">E9-G9</f>
        <v>0</v>
      </c>
      <c r="K9" s="1">
        <v>14829378</v>
      </c>
      <c r="M9" s="1">
        <v>50123297640</v>
      </c>
      <c r="O9" s="1">
        <v>44879978069</v>
      </c>
      <c r="Q9" s="1">
        <f t="shared" ref="Q9:Q21" si="1">M9-O9</f>
        <v>5243319571</v>
      </c>
    </row>
    <row r="10" spans="1:17" ht="21" x14ac:dyDescent="0.25">
      <c r="A10" s="3" t="s">
        <v>54</v>
      </c>
      <c r="C10" s="1">
        <v>0</v>
      </c>
      <c r="E10" s="1">
        <v>0</v>
      </c>
      <c r="G10" s="1">
        <v>0</v>
      </c>
      <c r="I10" s="1">
        <f t="shared" si="0"/>
        <v>0</v>
      </c>
      <c r="K10" s="1">
        <v>4208074</v>
      </c>
      <c r="M10" s="1">
        <v>65366752136</v>
      </c>
      <c r="O10" s="1">
        <v>68729480353</v>
      </c>
      <c r="Q10" s="1">
        <f t="shared" si="1"/>
        <v>-3362728217</v>
      </c>
    </row>
    <row r="11" spans="1:17" ht="21" x14ac:dyDescent="0.25">
      <c r="A11" s="3" t="s">
        <v>34</v>
      </c>
      <c r="C11" s="1">
        <v>0</v>
      </c>
      <c r="E11" s="1">
        <v>0</v>
      </c>
      <c r="G11" s="1">
        <v>0</v>
      </c>
      <c r="I11" s="1">
        <f t="shared" si="0"/>
        <v>0</v>
      </c>
      <c r="K11" s="1">
        <v>706936</v>
      </c>
      <c r="M11" s="1">
        <v>48296304880</v>
      </c>
      <c r="O11" s="1">
        <v>48338393122</v>
      </c>
      <c r="Q11" s="1">
        <f t="shared" si="1"/>
        <v>-42088242</v>
      </c>
    </row>
    <row r="12" spans="1:17" ht="21" x14ac:dyDescent="0.25">
      <c r="A12" s="3" t="s">
        <v>23</v>
      </c>
      <c r="C12" s="1">
        <v>0</v>
      </c>
      <c r="E12" s="1">
        <v>0</v>
      </c>
      <c r="G12" s="1">
        <v>0</v>
      </c>
      <c r="I12" s="1">
        <f t="shared" si="0"/>
        <v>0</v>
      </c>
      <c r="K12" s="1">
        <v>50000000</v>
      </c>
      <c r="M12" s="1">
        <v>73556528461</v>
      </c>
      <c r="O12" s="1">
        <v>54103341852</v>
      </c>
      <c r="Q12" s="1">
        <f t="shared" si="1"/>
        <v>19453186609</v>
      </c>
    </row>
    <row r="13" spans="1:17" ht="21" x14ac:dyDescent="0.25">
      <c r="A13" s="3" t="s">
        <v>73</v>
      </c>
      <c r="C13" s="1">
        <v>0</v>
      </c>
      <c r="E13" s="1">
        <v>0</v>
      </c>
      <c r="G13" s="1">
        <v>0</v>
      </c>
      <c r="I13" s="1">
        <f t="shared" si="0"/>
        <v>0</v>
      </c>
      <c r="K13" s="1">
        <v>2592321</v>
      </c>
      <c r="M13" s="1">
        <v>73057833385</v>
      </c>
      <c r="O13" s="1">
        <v>65927596721</v>
      </c>
      <c r="Q13" s="1">
        <f t="shared" si="1"/>
        <v>7130236664</v>
      </c>
    </row>
    <row r="14" spans="1:17" ht="21" x14ac:dyDescent="0.25">
      <c r="A14" s="3" t="s">
        <v>60</v>
      </c>
      <c r="C14" s="1">
        <v>0</v>
      </c>
      <c r="E14" s="1">
        <v>0</v>
      </c>
      <c r="G14" s="1">
        <v>0</v>
      </c>
      <c r="I14" s="1">
        <f t="shared" si="0"/>
        <v>0</v>
      </c>
      <c r="K14" s="1">
        <v>1000000</v>
      </c>
      <c r="M14" s="1">
        <v>13421745707</v>
      </c>
      <c r="O14" s="1">
        <v>9029920365</v>
      </c>
      <c r="Q14" s="1">
        <f t="shared" si="1"/>
        <v>4391825342</v>
      </c>
    </row>
    <row r="15" spans="1:17" ht="21" x14ac:dyDescent="0.25">
      <c r="A15" s="3" t="s">
        <v>51</v>
      </c>
      <c r="C15" s="1">
        <v>0</v>
      </c>
      <c r="E15" s="1">
        <v>0</v>
      </c>
      <c r="G15" s="1">
        <v>0</v>
      </c>
      <c r="I15" s="1">
        <f t="shared" si="0"/>
        <v>0</v>
      </c>
      <c r="K15" s="1">
        <v>100000</v>
      </c>
      <c r="M15" s="1">
        <v>4147688612</v>
      </c>
      <c r="O15" s="1">
        <v>4330266275</v>
      </c>
      <c r="Q15" s="1">
        <f t="shared" si="1"/>
        <v>-182577663</v>
      </c>
    </row>
    <row r="16" spans="1:17" ht="21" x14ac:dyDescent="0.25">
      <c r="A16" s="3" t="s">
        <v>118</v>
      </c>
      <c r="C16" s="1">
        <v>0</v>
      </c>
      <c r="E16" s="1">
        <v>0</v>
      </c>
      <c r="G16" s="1">
        <v>0</v>
      </c>
      <c r="I16" s="1">
        <f t="shared" si="0"/>
        <v>0</v>
      </c>
      <c r="K16" s="1">
        <v>7230915</v>
      </c>
      <c r="M16" s="1">
        <v>109613300735</v>
      </c>
      <c r="O16" s="1">
        <v>102961537388</v>
      </c>
      <c r="Q16" s="1">
        <f t="shared" si="1"/>
        <v>6651763347</v>
      </c>
    </row>
    <row r="17" spans="1:17" ht="21" x14ac:dyDescent="0.25">
      <c r="A17" s="3" t="s">
        <v>70</v>
      </c>
      <c r="C17" s="1">
        <v>0</v>
      </c>
      <c r="E17" s="1">
        <v>0</v>
      </c>
      <c r="G17" s="1">
        <v>0</v>
      </c>
      <c r="I17" s="1">
        <f t="shared" si="0"/>
        <v>0</v>
      </c>
      <c r="K17" s="1">
        <v>400000</v>
      </c>
      <c r="M17" s="1">
        <v>1536033966</v>
      </c>
      <c r="O17" s="1">
        <v>1758302438</v>
      </c>
      <c r="Q17" s="1">
        <f t="shared" si="1"/>
        <v>-222268472</v>
      </c>
    </row>
    <row r="18" spans="1:17" ht="21" x14ac:dyDescent="0.25">
      <c r="A18" s="3" t="s">
        <v>59</v>
      </c>
      <c r="C18" s="1">
        <v>0</v>
      </c>
      <c r="E18" s="1">
        <v>0</v>
      </c>
      <c r="G18" s="1">
        <v>0</v>
      </c>
      <c r="I18" s="1">
        <f t="shared" si="0"/>
        <v>0</v>
      </c>
      <c r="K18" s="1">
        <v>1411200</v>
      </c>
      <c r="M18" s="1">
        <v>4573113583</v>
      </c>
      <c r="O18" s="1">
        <v>4454327022</v>
      </c>
      <c r="Q18" s="1">
        <f t="shared" si="1"/>
        <v>118786561</v>
      </c>
    </row>
    <row r="19" spans="1:17" ht="21" x14ac:dyDescent="0.25">
      <c r="A19" s="3" t="s">
        <v>77</v>
      </c>
      <c r="C19" s="1">
        <v>0</v>
      </c>
      <c r="E19" s="1">
        <v>0</v>
      </c>
      <c r="G19" s="1">
        <v>0</v>
      </c>
      <c r="I19" s="1">
        <f t="shared" si="0"/>
        <v>0</v>
      </c>
      <c r="K19" s="1">
        <v>1256502</v>
      </c>
      <c r="M19" s="1">
        <v>9501650929</v>
      </c>
      <c r="O19" s="1">
        <v>9151433011</v>
      </c>
      <c r="Q19" s="1">
        <f t="shared" si="1"/>
        <v>350217918</v>
      </c>
    </row>
    <row r="20" spans="1:17" ht="21" x14ac:dyDescent="0.25">
      <c r="A20" s="3" t="s">
        <v>119</v>
      </c>
      <c r="C20" s="1">
        <v>0</v>
      </c>
      <c r="E20" s="1">
        <v>0</v>
      </c>
      <c r="G20" s="1">
        <v>0</v>
      </c>
      <c r="I20" s="1">
        <f t="shared" si="0"/>
        <v>0</v>
      </c>
      <c r="K20" s="1">
        <v>750000</v>
      </c>
      <c r="M20" s="1">
        <v>3711594729</v>
      </c>
      <c r="O20" s="1">
        <v>3660732097</v>
      </c>
      <c r="Q20" s="1">
        <f t="shared" si="1"/>
        <v>50862632</v>
      </c>
    </row>
    <row r="21" spans="1:17" ht="21" x14ac:dyDescent="0.25">
      <c r="A21" s="3" t="s">
        <v>84</v>
      </c>
      <c r="C21" s="1">
        <v>0</v>
      </c>
      <c r="E21" s="1">
        <v>0</v>
      </c>
      <c r="G21" s="1">
        <v>0</v>
      </c>
      <c r="I21" s="1">
        <f t="shared" si="0"/>
        <v>0</v>
      </c>
      <c r="K21" s="1">
        <v>257500</v>
      </c>
      <c r="M21" s="1">
        <v>4663048846</v>
      </c>
      <c r="O21" s="1">
        <v>4829130018</v>
      </c>
      <c r="Q21" s="1">
        <f t="shared" si="1"/>
        <v>-166081172</v>
      </c>
    </row>
    <row r="22" spans="1:17" s="6" customFormat="1" ht="24.75" thickBot="1" x14ac:dyDescent="0.3">
      <c r="A22" s="6" t="s">
        <v>89</v>
      </c>
      <c r="C22" s="6" t="s">
        <v>89</v>
      </c>
      <c r="E22" s="7">
        <f>SUM(E8:E21)</f>
        <v>6145670650</v>
      </c>
      <c r="G22" s="7">
        <f>SUM(G8:G21)</f>
        <v>7957287294</v>
      </c>
      <c r="I22" s="7">
        <f>SUM(I8:I21)</f>
        <v>-1811616644</v>
      </c>
      <c r="K22" s="6" t="s">
        <v>89</v>
      </c>
      <c r="M22" s="7">
        <f>SUM(M8:M21)</f>
        <v>467714564259</v>
      </c>
      <c r="O22" s="7">
        <f>SUM(O8:O21)</f>
        <v>430111726025</v>
      </c>
      <c r="Q22" s="7">
        <f>SUM(Q8:Q21)</f>
        <v>37602838234</v>
      </c>
    </row>
    <row r="23" spans="1:17" ht="19.5" thickTop="1" x14ac:dyDescent="0.25"/>
  </sheetData>
  <mergeCells count="15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  <mergeCell ref="A5:Q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سرمایه‌گذاری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Shahbazian, Abbas</cp:lastModifiedBy>
  <dcterms:modified xsi:type="dcterms:W3CDTF">2026-03-28T06:10:27Z</dcterms:modified>
</cp:coreProperties>
</file>