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a.shahbazian\Desktop\عباس شهبازیان\صورت پرتفوی ماهانه\صندوق آرام\"/>
    </mc:Choice>
  </mc:AlternateContent>
  <xr:revisionPtr revIDLastSave="0" documentId="13_ncr:1_{8F03F63B-3440-4A6E-ACDB-2722518272D3}" xr6:coauthVersionLast="47" xr6:coauthVersionMax="47" xr10:uidLastSave="{00000000-0000-0000-0000-000000000000}"/>
  <bookViews>
    <workbookView xWindow="-28920" yWindow="-120" windowWidth="29040" windowHeight="15720" tabRatio="849" activeTab="9" xr2:uid="{00000000-000D-0000-FFFF-FFFF00000000}"/>
  </bookViews>
  <sheets>
    <sheet name="سهام" sheetId="1" r:id="rId1"/>
    <sheet name="سپرده" sheetId="6" r:id="rId2"/>
    <sheet name="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5" l="1"/>
  <c r="G8" i="15"/>
  <c r="G9" i="15"/>
  <c r="G7" i="15"/>
  <c r="K9" i="6"/>
  <c r="K8" i="6"/>
  <c r="O82" i="8"/>
  <c r="Q82" i="8"/>
  <c r="C9" i="15"/>
  <c r="C8" i="15"/>
  <c r="C7" i="15"/>
  <c r="E10" i="13" l="1"/>
  <c r="I10" i="13"/>
  <c r="I9" i="13"/>
  <c r="I8" i="13"/>
  <c r="E9" i="13"/>
  <c r="E8" i="13"/>
  <c r="C10" i="7"/>
  <c r="G10" i="7"/>
  <c r="I10" i="7"/>
  <c r="M10" i="7"/>
  <c r="M9" i="7"/>
  <c r="M8" i="7"/>
  <c r="G9" i="7"/>
  <c r="G8" i="7"/>
  <c r="U114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8" i="11"/>
  <c r="K114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8" i="11"/>
  <c r="E9" i="14" l="1"/>
  <c r="C9" i="14"/>
  <c r="G10" i="13"/>
  <c r="C10" i="13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8" i="11"/>
  <c r="C114" i="11"/>
  <c r="E114" i="11"/>
  <c r="G114" i="11"/>
  <c r="M114" i="11"/>
  <c r="O114" i="11"/>
  <c r="Q114" i="11"/>
  <c r="Q108" i="10"/>
  <c r="O108" i="10"/>
  <c r="M108" i="10"/>
  <c r="I108" i="10"/>
  <c r="G108" i="10"/>
  <c r="E108" i="10"/>
  <c r="O85" i="9"/>
  <c r="M85" i="9"/>
  <c r="G85" i="9"/>
  <c r="E85" i="9"/>
  <c r="Q8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" i="9"/>
  <c r="I85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" i="9"/>
  <c r="S82" i="8"/>
  <c r="M82" i="8"/>
  <c r="K82" i="8"/>
  <c r="I82" i="8"/>
  <c r="W90" i="1"/>
  <c r="U90" i="1"/>
  <c r="O90" i="1"/>
  <c r="K90" i="1"/>
  <c r="G90" i="1"/>
  <c r="E90" i="1"/>
  <c r="G10" i="6"/>
  <c r="E10" i="6"/>
  <c r="C10" i="6"/>
  <c r="I10" i="6"/>
  <c r="I9" i="6"/>
  <c r="I8" i="6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10" i="1"/>
  <c r="Y9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10" i="1"/>
  <c r="I114" i="11" l="1"/>
  <c r="S114" i="11"/>
  <c r="K10" i="6"/>
  <c r="C10" i="15"/>
  <c r="K10" i="7"/>
  <c r="E10" i="7"/>
  <c r="E8" i="15" l="1"/>
  <c r="E9" i="15"/>
  <c r="E7" i="15"/>
  <c r="E10" i="15" l="1"/>
</calcChain>
</file>

<file path=xl/sharedStrings.xml><?xml version="1.0" encoding="utf-8"?>
<sst xmlns="http://schemas.openxmlformats.org/spreadsheetml/2006/main" count="1183" uniqueCount="215">
  <si>
    <t>صندوق سرمایه‌گذاری شاخصی آرام مفید</t>
  </si>
  <si>
    <t>صورت وضعیت پورتفوی</t>
  </si>
  <si>
    <t>برای ماه منتهی به 1404/09/30</t>
  </si>
  <si>
    <t>نام شرکت</t>
  </si>
  <si>
    <t>1404/08/30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</si>
  <si>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</si>
  <si>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</si>
  <si>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</si>
  <si>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</si>
  <si>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</si>
  <si>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</si>
  <si>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</si>
  <si>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</si>
  <si>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</si>
  <si>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</si>
  <si>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</si>
  <si>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</si>
  <si>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انتقال داده های آسیاتک</t>
  </si>
  <si>
    <t>ایران‌ خودرو</t>
  </si>
  <si>
    <t>بانک اقتصادنوین</t>
  </si>
  <si>
    <t>بانک تجارت</t>
  </si>
  <si>
    <t>بانک سینا</t>
  </si>
  <si>
    <t>بانک صادرات ایران</t>
  </si>
  <si>
    <t>بانک ملت</t>
  </si>
  <si>
    <t>بانک‌ کارآفرین‌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</si>
  <si>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</si>
  <si>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</si>
  <si>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</si>
  <si>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</si>
  <si>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</si>
  <si>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</si>
  <si>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</si>
  <si>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</si>
  <si>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</si>
  <si>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جم پیلن</t>
  </si>
  <si>
    <t>پتروشیمی شیراز</t>
  </si>
  <si>
    <t>پتروشیمی نوری</t>
  </si>
  <si>
    <t>پخش البرز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</si>
  <si>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</si>
  <si>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</si>
  <si>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</si>
  <si>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</si>
  <si>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</si>
  <si>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توسعه‌ صنایع‌ بهشهر(هلدینگ</t>
  </si>
  <si>
    <t>تولیدی چدن سازان</t>
  </si>
  <si>
    <t>ح .گروه دارویی سبحان</t>
  </si>
  <si>
    <t>داروسازی  کوثر</t>
  </si>
  <si>
    <t>داروسازی‌ سینا</t>
  </si>
  <si>
    <t>رادیاتور ایران‌</t>
  </si>
  <si>
    <t>زغال سنگ پروده طبس</t>
  </si>
  <si>
    <t>س. نفت و گاز و پتروشیمی تأمین</t>
  </si>
  <si>
    <t>س. و توسعه صنایع لاستیک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</si>
  <si>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</si>
  <si>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</si>
  <si>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</si>
  <si>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</si>
  <si>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</si>
  <si>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 گذاری مهر</t>
  </si>
  <si>
    <t>سرمایه‌گذاری‌صندوق‌بازنشستگی‌</t>
  </si>
  <si>
    <t>سرمایه‌گذاری‌غدیر(هلدینگ‌</t>
  </si>
  <si>
    <t>سیمان  دورود</t>
  </si>
  <si>
    <t>سیمان آبیک</t>
  </si>
  <si>
    <t>سیمان فارس و خوزستان</t>
  </si>
  <si>
    <t>سیمان‌ تهران‌</t>
  </si>
  <si>
    <t>شرکت ارتباطات سیار ایران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</si>
  <si>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</si>
  <si>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</si>
  <si>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</si>
  <si>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</si>
  <si>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</si>
  <si>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</si>
  <si>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</si>
  <si>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</si>
  <si>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</si>
  <si>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</si>
  <si>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</si>
  <si>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</si>
  <si>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</si>
  <si>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</si>
  <si>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</si>
  <si>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</si>
  <si>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لابراتوارداروسازی‌  دکترعبیدی‌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</si>
  <si>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</si>
  <si>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</si>
  <si>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</si>
  <si>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</si>
  <si>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</si>
  <si>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</si>
  <si>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</si>
  <si>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نفت  بهران</t>
  </si>
  <si>
    <t>نوردوقطعات‌ فولادی‌</t>
  </si>
  <si>
    <t>کارخانجات‌داروپخش‌</t>
  </si>
  <si>
    <t>کاشی‌ وسرامیک‌ حافظ‌</t>
  </si>
  <si>
    <t>کشتیرانی جمهوری اسلامی ایران</t>
  </si>
  <si>
    <t>کویر تایر</t>
  </si>
  <si>
    <t>ح. پخش البرز</t>
  </si>
  <si>
    <t>نیان باتری خاوران</t>
  </si>
  <si>
    <t>ح.گروه مدیریت سرمایه گذار امید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</si>
  <si>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</si>
  <si>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</si>
  <si>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</si>
  <si>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</si>
  <si>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</si>
  <si>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</si>
  <si>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</si>
  <si>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</si>
  <si>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</si>
  <si>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</si>
  <si>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</si>
  <si>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</si>
  <si>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</si>
  <si>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</si>
  <si>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</si>
  <si>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</si>
  <si>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</si>
  <si>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</si>
  <si>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</si>
  <si>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</si>
  <si>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</si>
  <si>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خزر</t>
  </si>
  <si>
    <t>1404/02/22</t>
  </si>
  <si>
    <t>1404/03/10</t>
  </si>
  <si>
    <t>1404/04/25</t>
  </si>
  <si>
    <t>1404/04/12</t>
  </si>
  <si>
    <t>1404/07/05</t>
  </si>
  <si>
    <t>1404/04/22</t>
  </si>
  <si>
    <t>1404/07/20</t>
  </si>
  <si>
    <t>1404/05/13</t>
  </si>
  <si>
    <t>1403/12/08</t>
  </si>
  <si>
    <t>1404/05/14</t>
  </si>
  <si>
    <t>1404/04/23</t>
  </si>
  <si>
    <t>1404/05/01</t>
  </si>
  <si>
    <t>1404/05/05</t>
  </si>
  <si>
    <t>1404/02/30</t>
  </si>
  <si>
    <t>1404/07/15</t>
  </si>
  <si>
    <t>1404/04/29</t>
  </si>
  <si>
    <t>1404/05/15</t>
  </si>
  <si>
    <t>1404/05/11</t>
  </si>
  <si>
    <t>1404/04/16</t>
  </si>
  <si>
    <t>1404/04/28</t>
  </si>
  <si>
    <t>1404/03/07</t>
  </si>
  <si>
    <t>1404/04/31</t>
  </si>
  <si>
    <t>1404/04/30</t>
  </si>
  <si>
    <t>1404/03/05</t>
  </si>
  <si>
    <t>1404/04/17</t>
  </si>
  <si>
    <t>1404/03/17</t>
  </si>
  <si>
    <t>1404/05/08</t>
  </si>
  <si>
    <t>1404/06/23</t>
  </si>
  <si>
    <t>1404/09/22</t>
  </si>
  <si>
    <t>1404/07/30</t>
  </si>
  <si>
    <t>1404/06/26</t>
  </si>
  <si>
    <t>1404/03/22</t>
  </si>
  <si>
    <t>کشتیرانی دریای خزر</t>
  </si>
  <si>
    <t>1404/04/19</t>
  </si>
  <si>
    <t>فولاد کاوه جنوب کیش</t>
  </si>
  <si>
    <t>1404/05/07</t>
  </si>
  <si>
    <t>1403/12/05</t>
  </si>
  <si>
    <t>1404/05/12</t>
  </si>
  <si>
    <t>1404/01/20</t>
  </si>
  <si>
    <t>1404/06/17</t>
  </si>
  <si>
    <t>پتروشیمی تندگویان</t>
  </si>
  <si>
    <t>1404/03/18</t>
  </si>
  <si>
    <t>1404/04/21</t>
  </si>
  <si>
    <t>بانک سامان</t>
  </si>
  <si>
    <t>1404/06/31</t>
  </si>
  <si>
    <t>1403/12/20</t>
  </si>
  <si>
    <t>تولید انرژی برق شمس پاسارگاد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</si>
  <si>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</si>
  <si>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</si>
  <si>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</si>
  <si>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</si>
  <si>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</si>
  <si>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ح . معدنی‌وصنعتی‌چادرملو</t>
  </si>
  <si>
    <t>سرمایه‌گذاری‌ رنا(هلدینگ‌</t>
  </si>
  <si>
    <t>ح.کشتیرانی دریای خزر</t>
  </si>
  <si>
    <t>صنایع ارتباطی آوا</t>
  </si>
  <si>
    <t>دارویی و نهاده های زاگرس دارو</t>
  </si>
  <si>
    <t>ح . معدنی و صنعتی گل گهر</t>
  </si>
  <si>
    <t>کانی کربن طبس</t>
  </si>
  <si>
    <t>بانک  پاسارگاد</t>
  </si>
  <si>
    <t>ح . توسعه‌معادن‌وفلزات‌</t>
  </si>
  <si>
    <t>سیمان باقران</t>
  </si>
  <si>
    <t>ایران خودرو دیزل</t>
  </si>
  <si>
    <t>اخشان خراسان</t>
  </si>
  <si>
    <t>ح توسعه معدنی و صنعتی صبانور</t>
  </si>
  <si>
    <t>فنرسازی زر</t>
  </si>
  <si>
    <t>ح.زغال سنگ پروده طبس</t>
  </si>
  <si>
    <t>نساجی بابکان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</si>
  <si>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</si>
  <si>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</si>
  <si>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</si>
  <si>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</si>
  <si>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</si>
  <si>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</si>
  <si>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</si>
  <si>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</si>
  <si>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</si>
  <si>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درآمد حاصل از سرمایه گذاری در سهام و حق تقدم سهام</t>
  </si>
  <si>
    <t>درآمد حاصل از سرمایه گذاری در سپرده بانکی و گواهی سپرده</t>
  </si>
  <si>
    <t>1- سرمایه گذاری ها</t>
  </si>
  <si>
    <t>1-1-سرمایه‌گذاری در سهام و حق تقدم سهام</t>
  </si>
  <si>
    <t>2-1- سرمایه‌گذاری در  سپرده‌ بانکی</t>
  </si>
  <si>
    <t>درآمدها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</si>
  <si>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</si>
  <si>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</si>
  <si>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 xml:space="preserve">3-2-سایر درآمدها:				</t>
  </si>
  <si>
    <t>سود سپرده بانکی</t>
  </si>
  <si>
    <t>سود(زیان) حاصل از فروش اوراق بهادار</t>
  </si>
  <si>
    <t>درآمد ناشی از تغییر قیمت اوراق بهادار</t>
  </si>
  <si>
    <t>1404/10/01</t>
  </si>
  <si>
    <t>1404/10/30</t>
  </si>
  <si>
    <t>برای ماه منتهی به 1404/10/30</t>
  </si>
  <si>
    <t>مجتمع کاشی و سنگ پرسپولیس یزد</t>
  </si>
  <si>
    <t>1404/10/23</t>
  </si>
  <si>
    <t>1404/10/24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</si>
</sst>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;\(#,##0\)"/>
    <numFmt numFmtId="165" formatCode="0.0000%"/>
    <numFmt numFmtId="166" formatCode="_ * #,##0_-_ ;_ * #,##0\-_ ;_ * &quot;-&quot;??_-_ ;_ @_ "/>
  </numFmts>
  <fonts count="11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b/>
      <sz val="12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readingOrder="2"/>
    </xf>
    <xf numFmtId="164" fontId="7" fillId="0" borderId="0" xfId="0" applyNumberFormat="1" applyFont="1" applyAlignment="1">
      <alignment horizontal="center" vertical="center" readingOrder="2"/>
    </xf>
    <xf numFmtId="164" fontId="7" fillId="0" borderId="2" xfId="0" applyNumberFormat="1" applyFont="1" applyBorder="1" applyAlignment="1">
      <alignment horizontal="center" vertical="center" readingOrder="2"/>
    </xf>
    <xf numFmtId="0" fontId="1" fillId="0" borderId="0" xfId="0" applyFont="1" applyAlignment="1">
      <alignment horizontal="center"/>
    </xf>
    <xf numFmtId="3" fontId="1" fillId="0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166" fontId="1" fillId="0" borderId="0" xfId="2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91"/>
  <sheetViews>
    <sheetView rightToLeft="1" topLeftCell="F1" zoomScale="96" zoomScaleNormal="96" workbookViewId="0">
      <selection activeCell="Y11" sqref="Y11"/>
    </sheetView>
  </sheetViews>
  <sheetFormatPr defaultRowHeight="18.75" x14ac:dyDescent="0.45"/>
  <cols>
    <col min="1" max="1" width="28" style="3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18" style="3" customWidth="1"/>
    <col min="10" max="10" width="1" style="3" customWidth="1"/>
    <col min="11" max="11" width="22" style="3" customWidth="1"/>
    <col min="12" max="12" width="1" style="3" customWidth="1"/>
    <col min="13" max="13" width="18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2" style="3" customWidth="1"/>
    <col min="22" max="22" width="1" style="3" customWidth="1"/>
    <col min="23" max="23" width="23" style="3" customWidth="1"/>
    <col min="24" max="24" width="1" style="3" customWidth="1"/>
    <col min="25" max="25" width="35.28515625" style="3" bestFit="1" customWidth="1"/>
    <col min="26" max="26" width="1" style="3" customWidth="1"/>
    <col min="27" max="27" width="13.5703125" style="3" customWidth="1"/>
    <col min="28" max="28" width="11.85546875" style="3" bestFit="1" customWidth="1"/>
    <col min="29" max="29" width="18.85546875" style="3" bestFit="1" customWidth="1"/>
    <col min="30" max="16384" width="9.140625" style="3"/>
  </cols>
  <sheetData>
    <row r="2" spans="1:29" ht="26.25" x14ac:dyDescent="0.4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</row>
    <row r="3" spans="1:29" ht="26.25" x14ac:dyDescent="0.4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</row>
    <row r="4" spans="1:29" ht="26.25" x14ac:dyDescent="0.45">
      <c r="A4" s="21" t="s">
        <v>211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</row>
    <row r="5" spans="1:29" ht="26.25" x14ac:dyDescent="0.45">
      <c r="A5" s="22" t="s">
        <v>199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1"/>
      <c r="Y5" s="1"/>
    </row>
    <row r="6" spans="1:29" ht="25.5" x14ac:dyDescent="0.45">
      <c r="A6" s="22" t="s">
        <v>200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9" ht="26.25" x14ac:dyDescent="0.45">
      <c r="A7" s="20" t="s">
        <v>3</v>
      </c>
      <c r="C7" s="20" t="s">
        <v>209</v>
      </c>
      <c r="D7" s="20" t="s">
        <v>4</v>
      </c>
      <c r="E7" s="20" t="s">
        <v>4</v>
      </c>
      <c r="F7" s="20" t="s">
        <v>4</v>
      </c>
      <c r="G7" s="20" t="s">
        <v>4</v>
      </c>
      <c r="I7" s="20" t="s">
        <v>5</v>
      </c>
      <c r="J7" s="20" t="s">
        <v>5</v>
      </c>
      <c r="K7" s="20" t="s">
        <v>5</v>
      </c>
      <c r="L7" s="20" t="s">
        <v>5</v>
      </c>
      <c r="M7" s="20" t="s">
        <v>5</v>
      </c>
      <c r="N7" s="20" t="s">
        <v>5</v>
      </c>
      <c r="O7" s="20" t="s">
        <v>5</v>
      </c>
      <c r="Q7" s="20" t="s">
        <v>210</v>
      </c>
      <c r="R7" s="20" t="s">
        <v>6</v>
      </c>
      <c r="S7" s="20" t="s">
        <v>6</v>
      </c>
      <c r="T7" s="20" t="s">
        <v>6</v>
      </c>
      <c r="U7" s="20" t="s">
        <v>6</v>
      </c>
      <c r="V7" s="20" t="s">
        <v>6</v>
      </c>
      <c r="W7" s="20" t="s">
        <v>6</v>
      </c>
      <c r="X7" s="20" t="s">
        <v>6</v>
      </c>
      <c r="Y7" s="20" t="s">
        <v>6</v>
      </c>
    </row>
    <row r="8" spans="1:29" ht="26.25" x14ac:dyDescent="0.45">
      <c r="A8" s="20" t="s">
        <v>3</v>
      </c>
      <c r="C8" s="20" t="s">
        <v>7</v>
      </c>
      <c r="E8" s="20" t="s">
        <v>8</v>
      </c>
      <c r="G8" s="20" t="s">
        <v>9</v>
      </c>
      <c r="I8" s="20" t="s">
        <v>10</v>
      </c>
      <c r="J8" s="20" t="s">
        <v>10</v>
      </c>
      <c r="K8" s="20" t="s">
        <v>10</v>
      </c>
      <c r="M8" s="20" t="s">
        <v>11</v>
      </c>
      <c r="N8" s="20" t="s">
        <v>11</v>
      </c>
      <c r="O8" s="20" t="s">
        <v>11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9" ht="27" thickBot="1" x14ac:dyDescent="0.5">
      <c r="A9" s="20" t="s">
        <v>3</v>
      </c>
      <c r="C9" s="20" t="s">
        <v>7</v>
      </c>
      <c r="E9" s="20" t="s">
        <v>8</v>
      </c>
      <c r="G9" s="20" t="s">
        <v>9</v>
      </c>
      <c r="I9" s="20" t="s">
        <v>7</v>
      </c>
      <c r="K9" s="20" t="s">
        <v>8</v>
      </c>
      <c r="M9" s="20" t="s">
        <v>7</v>
      </c>
      <c r="O9" s="20" t="s">
        <v>14</v>
      </c>
      <c r="Q9" s="20" t="s">
        <v>7</v>
      </c>
      <c r="S9" s="20" t="s">
        <v>12</v>
      </c>
      <c r="U9" s="20" t="s">
        <v>8</v>
      </c>
      <c r="W9" s="20" t="s">
        <v>9</v>
      </c>
      <c r="Y9" s="20" t="s">
        <v>13</v>
      </c>
    </row>
    <row r="10" spans="1:29" ht="21" x14ac:dyDescent="0.55000000000000004">
      <c r="A10" s="4" t="s">
        <v>15</v>
      </c>
      <c r="C10" s="5">
        <v>6761208</v>
      </c>
      <c r="E10" s="5">
        <v>52270213907</v>
      </c>
      <c r="G10" s="5">
        <v>73261666975</v>
      </c>
      <c r="I10" s="5">
        <v>0</v>
      </c>
      <c r="K10" s="5">
        <v>0</v>
      </c>
      <c r="M10" s="5">
        <v>0</v>
      </c>
      <c r="O10" s="5">
        <v>0</v>
      </c>
      <c r="Q10" s="5">
        <f>C10+I10+M10</f>
        <v>6761208</v>
      </c>
      <c r="S10" s="5">
        <v>11020</v>
      </c>
      <c r="U10" s="5">
        <v>52270213907</v>
      </c>
      <c r="W10" s="5">
        <v>73932561361</v>
      </c>
      <c r="Y10" s="7">
        <f>W10/13371765881956</f>
        <v>5.529005070359882E-3</v>
      </c>
      <c r="AA10" s="5"/>
      <c r="AB10" s="5"/>
      <c r="AC10" s="5"/>
    </row>
    <row r="11" spans="1:29" ht="21" x14ac:dyDescent="0.55000000000000004">
      <c r="A11" s="4" t="s">
        <v>16</v>
      </c>
      <c r="C11" s="5">
        <v>7555314</v>
      </c>
      <c r="E11" s="5">
        <v>42456565578</v>
      </c>
      <c r="G11" s="5">
        <v>43107240681</v>
      </c>
      <c r="I11" s="5">
        <v>0</v>
      </c>
      <c r="K11" s="5">
        <v>0</v>
      </c>
      <c r="M11" s="5">
        <v>0</v>
      </c>
      <c r="O11" s="5">
        <v>0</v>
      </c>
      <c r="Q11" s="5">
        <f t="shared" ref="Q11:Q74" si="0">C11+I11+M11</f>
        <v>7555314</v>
      </c>
      <c r="S11" s="5">
        <v>6810</v>
      </c>
      <c r="U11" s="5">
        <v>42456565578</v>
      </c>
      <c r="W11" s="5">
        <v>51053966789</v>
      </c>
      <c r="Y11" s="7">
        <f t="shared" ref="Y11:Y74" si="1">W11/13371765881956</f>
        <v>3.8180422271595969E-3</v>
      </c>
      <c r="AA11" s="5"/>
      <c r="AB11" s="5"/>
    </row>
    <row r="12" spans="1:29" ht="21" x14ac:dyDescent="0.55000000000000004">
      <c r="A12" s="4" t="s">
        <v>17</v>
      </c>
      <c r="C12" s="5">
        <v>9614142</v>
      </c>
      <c r="E12" s="5">
        <v>35605180059</v>
      </c>
      <c r="G12" s="5">
        <v>38731688210</v>
      </c>
      <c r="I12" s="5">
        <v>4744642</v>
      </c>
      <c r="K12" s="5">
        <v>0</v>
      </c>
      <c r="M12" s="5">
        <v>-9614143</v>
      </c>
      <c r="O12" s="5">
        <v>24593303462</v>
      </c>
      <c r="Q12" s="5">
        <f t="shared" si="0"/>
        <v>4744641</v>
      </c>
      <c r="S12" s="5">
        <v>2516</v>
      </c>
      <c r="U12" s="5">
        <v>11765188274</v>
      </c>
      <c r="W12" s="5">
        <v>11845239751</v>
      </c>
      <c r="Y12" s="7">
        <f t="shared" si="1"/>
        <v>8.8583960081024826E-4</v>
      </c>
      <c r="AA12" s="5"/>
      <c r="AB12" s="5"/>
    </row>
    <row r="13" spans="1:29" ht="21" x14ac:dyDescent="0.55000000000000004">
      <c r="A13" s="4" t="s">
        <v>18</v>
      </c>
      <c r="C13" s="5">
        <v>292235578</v>
      </c>
      <c r="E13" s="5">
        <v>102621040793</v>
      </c>
      <c r="G13" s="5">
        <v>180365443323</v>
      </c>
      <c r="I13" s="5">
        <v>5844711</v>
      </c>
      <c r="K13" s="5">
        <v>3756440294</v>
      </c>
      <c r="M13" s="5">
        <v>0</v>
      </c>
      <c r="O13" s="5">
        <v>0</v>
      </c>
      <c r="Q13" s="5">
        <f t="shared" si="0"/>
        <v>298080289</v>
      </c>
      <c r="S13" s="5">
        <v>612</v>
      </c>
      <c r="U13" s="5">
        <v>106377481087</v>
      </c>
      <c r="W13" s="5">
        <v>181014990560</v>
      </c>
      <c r="Y13" s="7">
        <f t="shared" si="1"/>
        <v>1.3537104385312602E-2</v>
      </c>
      <c r="AA13" s="5"/>
      <c r="AB13" s="5"/>
    </row>
    <row r="14" spans="1:29" ht="21" x14ac:dyDescent="0.55000000000000004">
      <c r="A14" s="4" t="s">
        <v>19</v>
      </c>
      <c r="C14" s="5">
        <v>22430333</v>
      </c>
      <c r="E14" s="5">
        <v>59802748199</v>
      </c>
      <c r="G14" s="5">
        <v>109927058891</v>
      </c>
      <c r="I14" s="5">
        <v>30389316</v>
      </c>
      <c r="K14" s="5">
        <v>0</v>
      </c>
      <c r="M14" s="5">
        <v>0</v>
      </c>
      <c r="O14" s="5">
        <v>0</v>
      </c>
      <c r="Q14" s="5">
        <f t="shared" si="0"/>
        <v>52819649</v>
      </c>
      <c r="S14" s="5">
        <v>2234</v>
      </c>
      <c r="U14" s="5">
        <v>59802748199</v>
      </c>
      <c r="W14" s="5">
        <v>117086962855</v>
      </c>
      <c r="Y14" s="7">
        <f t="shared" si="1"/>
        <v>8.7562827444502573E-3</v>
      </c>
      <c r="AA14" s="5"/>
      <c r="AB14" s="5"/>
    </row>
    <row r="15" spans="1:29" ht="21" x14ac:dyDescent="0.55000000000000004">
      <c r="A15" s="4" t="s">
        <v>20</v>
      </c>
      <c r="C15" s="5">
        <v>101958624</v>
      </c>
      <c r="E15" s="5">
        <v>46723861985</v>
      </c>
      <c r="G15" s="5">
        <v>59690585464</v>
      </c>
      <c r="I15" s="5">
        <v>2039172</v>
      </c>
      <c r="K15" s="5">
        <v>1212076263</v>
      </c>
      <c r="M15" s="5">
        <v>0</v>
      </c>
      <c r="O15" s="5">
        <v>0</v>
      </c>
      <c r="Q15" s="5">
        <f t="shared" si="0"/>
        <v>103997796</v>
      </c>
      <c r="S15" s="5">
        <v>536</v>
      </c>
      <c r="U15" s="5">
        <v>47935938248</v>
      </c>
      <c r="W15" s="5">
        <v>55311926668</v>
      </c>
      <c r="Y15" s="7">
        <f t="shared" si="1"/>
        <v>4.1364713648358508E-3</v>
      </c>
      <c r="AA15" s="5"/>
      <c r="AB15" s="5"/>
    </row>
    <row r="16" spans="1:29" ht="21" x14ac:dyDescent="0.55000000000000004">
      <c r="A16" s="4" t="s">
        <v>21</v>
      </c>
      <c r="C16" s="5">
        <v>12889769</v>
      </c>
      <c r="E16" s="5">
        <v>40915655968</v>
      </c>
      <c r="G16" s="5">
        <v>45954940991</v>
      </c>
      <c r="I16" s="5">
        <v>257795</v>
      </c>
      <c r="K16" s="5">
        <v>922251289</v>
      </c>
      <c r="M16" s="5">
        <v>0</v>
      </c>
      <c r="O16" s="5">
        <v>0</v>
      </c>
      <c r="Q16" s="5">
        <f t="shared" si="0"/>
        <v>13147564</v>
      </c>
      <c r="S16" s="5">
        <v>3270</v>
      </c>
      <c r="U16" s="5">
        <v>41837907257</v>
      </c>
      <c r="W16" s="5">
        <v>42660201990</v>
      </c>
      <c r="Y16" s="7">
        <f t="shared" si="1"/>
        <v>3.1903192417963373E-3</v>
      </c>
      <c r="AA16" s="5"/>
      <c r="AB16" s="5"/>
    </row>
    <row r="17" spans="1:28" ht="21" x14ac:dyDescent="0.55000000000000004">
      <c r="A17" s="4" t="s">
        <v>22</v>
      </c>
      <c r="C17" s="5">
        <v>171808827</v>
      </c>
      <c r="E17" s="5">
        <v>100339585499</v>
      </c>
      <c r="G17" s="5">
        <v>113710656760</v>
      </c>
      <c r="I17" s="5">
        <v>3436176</v>
      </c>
      <c r="K17" s="5">
        <v>2379552265</v>
      </c>
      <c r="M17" s="5">
        <v>0</v>
      </c>
      <c r="O17" s="5">
        <v>0</v>
      </c>
      <c r="Q17" s="5">
        <f t="shared" si="0"/>
        <v>175245003</v>
      </c>
      <c r="S17" s="5">
        <v>673</v>
      </c>
      <c r="U17" s="5">
        <v>102719137764</v>
      </c>
      <c r="W17" s="5">
        <v>117028211692</v>
      </c>
      <c r="Y17" s="7">
        <f t="shared" si="1"/>
        <v>8.7518890717282957E-3</v>
      </c>
      <c r="AA17" s="5"/>
      <c r="AB17" s="5"/>
    </row>
    <row r="18" spans="1:28" ht="21" x14ac:dyDescent="0.55000000000000004">
      <c r="A18" s="4" t="s">
        <v>23</v>
      </c>
      <c r="C18" s="5">
        <v>335716901</v>
      </c>
      <c r="E18" s="5">
        <v>275942626569</v>
      </c>
      <c r="G18" s="5">
        <v>491021546990</v>
      </c>
      <c r="I18" s="5">
        <v>6714338</v>
      </c>
      <c r="K18" s="5">
        <v>10381090824</v>
      </c>
      <c r="M18" s="5">
        <v>0</v>
      </c>
      <c r="O18" s="5">
        <v>0</v>
      </c>
      <c r="Q18" s="5">
        <f t="shared" si="0"/>
        <v>342431239</v>
      </c>
      <c r="S18" s="5">
        <v>1470</v>
      </c>
      <c r="U18" s="5">
        <v>286323717393</v>
      </c>
      <c r="W18" s="5">
        <v>499482840918</v>
      </c>
      <c r="Y18" s="7">
        <f t="shared" si="1"/>
        <v>3.7353543677578691E-2</v>
      </c>
      <c r="AA18" s="5"/>
      <c r="AB18" s="5"/>
    </row>
    <row r="19" spans="1:28" ht="21" x14ac:dyDescent="0.55000000000000004">
      <c r="A19" s="4" t="s">
        <v>24</v>
      </c>
      <c r="C19" s="5">
        <v>4585142</v>
      </c>
      <c r="E19" s="5">
        <v>12723859261</v>
      </c>
      <c r="G19" s="5">
        <v>16879382742</v>
      </c>
      <c r="I19" s="5">
        <v>0</v>
      </c>
      <c r="K19" s="5">
        <v>0</v>
      </c>
      <c r="M19" s="5">
        <v>-4585142</v>
      </c>
      <c r="O19" s="5">
        <v>16479009327</v>
      </c>
      <c r="Q19" s="5">
        <f t="shared" si="0"/>
        <v>0</v>
      </c>
      <c r="S19" s="5">
        <v>0</v>
      </c>
      <c r="U19" s="5">
        <v>0</v>
      </c>
      <c r="W19" s="5">
        <v>0</v>
      </c>
      <c r="Y19" s="7">
        <f t="shared" si="1"/>
        <v>0</v>
      </c>
      <c r="AA19" s="5"/>
      <c r="AB19" s="5"/>
    </row>
    <row r="20" spans="1:28" ht="21" x14ac:dyDescent="0.55000000000000004">
      <c r="A20" s="4" t="s">
        <v>25</v>
      </c>
      <c r="C20" s="5">
        <v>7434562</v>
      </c>
      <c r="E20" s="5">
        <v>39876781809</v>
      </c>
      <c r="G20" s="5">
        <v>29176402165</v>
      </c>
      <c r="I20" s="5">
        <v>148691</v>
      </c>
      <c r="K20" s="5">
        <v>590534046</v>
      </c>
      <c r="M20" s="5">
        <v>0</v>
      </c>
      <c r="O20" s="5">
        <v>0</v>
      </c>
      <c r="Q20" s="5">
        <f t="shared" si="0"/>
        <v>7583253</v>
      </c>
      <c r="S20" s="5">
        <v>3529</v>
      </c>
      <c r="U20" s="5">
        <v>40467315855</v>
      </c>
      <c r="W20" s="5">
        <v>26554434989</v>
      </c>
      <c r="Y20" s="7">
        <f t="shared" si="1"/>
        <v>1.9858585039118004E-3</v>
      </c>
      <c r="AA20" s="5"/>
      <c r="AB20" s="5"/>
    </row>
    <row r="21" spans="1:28" ht="21" x14ac:dyDescent="0.55000000000000004">
      <c r="A21" s="4" t="s">
        <v>26</v>
      </c>
      <c r="C21" s="5">
        <v>59471758</v>
      </c>
      <c r="E21" s="5">
        <v>184645525651</v>
      </c>
      <c r="G21" s="5">
        <v>368825258192</v>
      </c>
      <c r="I21" s="5">
        <v>1189435</v>
      </c>
      <c r="K21" s="5">
        <v>7716145572</v>
      </c>
      <c r="M21" s="5">
        <v>0</v>
      </c>
      <c r="O21" s="5">
        <v>0</v>
      </c>
      <c r="Q21" s="5">
        <f t="shared" si="0"/>
        <v>60661193</v>
      </c>
      <c r="S21" s="5">
        <v>8030</v>
      </c>
      <c r="U21" s="5">
        <v>192361671223</v>
      </c>
      <c r="W21" s="5">
        <v>483344024284</v>
      </c>
      <c r="Y21" s="7">
        <f t="shared" si="1"/>
        <v>3.6146611341455616E-2</v>
      </c>
      <c r="AA21" s="5"/>
      <c r="AB21" s="5"/>
    </row>
    <row r="22" spans="1:28" ht="21" x14ac:dyDescent="0.55000000000000004">
      <c r="A22" s="4" t="s">
        <v>27</v>
      </c>
      <c r="C22" s="5">
        <v>47853543</v>
      </c>
      <c r="E22" s="5">
        <v>145258277539</v>
      </c>
      <c r="G22" s="5">
        <v>307219119179</v>
      </c>
      <c r="I22" s="5">
        <v>957070</v>
      </c>
      <c r="K22" s="5">
        <v>6323893362</v>
      </c>
      <c r="M22" s="5">
        <v>0</v>
      </c>
      <c r="O22" s="5">
        <v>0</v>
      </c>
      <c r="Q22" s="5">
        <f t="shared" si="0"/>
        <v>48810613</v>
      </c>
      <c r="S22" s="5">
        <v>9080</v>
      </c>
      <c r="U22" s="5">
        <v>151582170901</v>
      </c>
      <c r="W22" s="5">
        <v>439774427211</v>
      </c>
      <c r="Y22" s="7">
        <f t="shared" si="1"/>
        <v>3.2888283499222508E-2</v>
      </c>
      <c r="AA22" s="5"/>
      <c r="AB22" s="5"/>
    </row>
    <row r="23" spans="1:28" ht="21" x14ac:dyDescent="0.55000000000000004">
      <c r="A23" s="4" t="s">
        <v>28</v>
      </c>
      <c r="C23" s="5">
        <v>1967964</v>
      </c>
      <c r="E23" s="5">
        <v>31435385340</v>
      </c>
      <c r="G23" s="5">
        <v>51845555996</v>
      </c>
      <c r="I23" s="5">
        <v>39359</v>
      </c>
      <c r="K23" s="5">
        <v>1175233517</v>
      </c>
      <c r="M23" s="5">
        <v>0</v>
      </c>
      <c r="O23" s="5">
        <v>0</v>
      </c>
      <c r="Q23" s="5">
        <f t="shared" si="0"/>
        <v>2007323</v>
      </c>
      <c r="S23" s="5">
        <v>37450</v>
      </c>
      <c r="U23" s="5">
        <v>32610618857</v>
      </c>
      <c r="W23" s="5">
        <v>74593149426</v>
      </c>
      <c r="Y23" s="7">
        <f t="shared" si="1"/>
        <v>5.578406777720867E-3</v>
      </c>
      <c r="AA23" s="5"/>
      <c r="AB23" s="5"/>
    </row>
    <row r="24" spans="1:28" ht="21" x14ac:dyDescent="0.55000000000000004">
      <c r="A24" s="4" t="s">
        <v>29</v>
      </c>
      <c r="C24" s="5">
        <v>53572545</v>
      </c>
      <c r="E24" s="5">
        <v>142645251644</v>
      </c>
      <c r="G24" s="5">
        <v>194028266679</v>
      </c>
      <c r="I24" s="5">
        <v>1071450</v>
      </c>
      <c r="K24" s="5">
        <v>4023269704</v>
      </c>
      <c r="M24" s="5">
        <v>0</v>
      </c>
      <c r="O24" s="5">
        <v>0</v>
      </c>
      <c r="Q24" s="5">
        <f t="shared" si="0"/>
        <v>54643995</v>
      </c>
      <c r="S24" s="5">
        <v>4797</v>
      </c>
      <c r="U24" s="5">
        <v>146668521348</v>
      </c>
      <c r="W24" s="5">
        <v>260101000419</v>
      </c>
      <c r="Y24" s="7">
        <f t="shared" si="1"/>
        <v>1.9451507206687115E-2</v>
      </c>
      <c r="AA24" s="5"/>
      <c r="AB24" s="5"/>
    </row>
    <row r="25" spans="1:28" ht="21" x14ac:dyDescent="0.55000000000000004">
      <c r="A25" s="4" t="s">
        <v>30</v>
      </c>
      <c r="C25" s="5">
        <v>1950220</v>
      </c>
      <c r="E25" s="5">
        <v>82853112148</v>
      </c>
      <c r="G25" s="5">
        <v>109896873158</v>
      </c>
      <c r="I25" s="5">
        <v>39004</v>
      </c>
      <c r="K25" s="5">
        <v>2268649644</v>
      </c>
      <c r="M25" s="5">
        <v>-1000000</v>
      </c>
      <c r="O25" s="5">
        <v>54683999771</v>
      </c>
      <c r="Q25" s="5">
        <f t="shared" si="0"/>
        <v>989224</v>
      </c>
      <c r="S25" s="5">
        <v>55110</v>
      </c>
      <c r="U25" s="5">
        <v>42330320612</v>
      </c>
      <c r="W25" s="5">
        <v>54094724919</v>
      </c>
      <c r="Y25" s="7">
        <f t="shared" si="1"/>
        <v>4.0454436157901915E-3</v>
      </c>
      <c r="AA25" s="5"/>
      <c r="AB25" s="5"/>
    </row>
    <row r="26" spans="1:28" ht="21" x14ac:dyDescent="0.55000000000000004">
      <c r="A26" s="4" t="s">
        <v>31</v>
      </c>
      <c r="C26" s="5">
        <v>35773855</v>
      </c>
      <c r="E26" s="5">
        <v>107892243562</v>
      </c>
      <c r="G26" s="5">
        <v>113910909831</v>
      </c>
      <c r="I26" s="5">
        <v>715477</v>
      </c>
      <c r="K26" s="5">
        <v>2351581559</v>
      </c>
      <c r="M26" s="5">
        <v>0</v>
      </c>
      <c r="O26" s="5">
        <v>0</v>
      </c>
      <c r="Q26" s="5">
        <f t="shared" si="0"/>
        <v>36489332</v>
      </c>
      <c r="S26" s="5">
        <v>3990</v>
      </c>
      <c r="U26" s="5">
        <v>110243825121</v>
      </c>
      <c r="W26" s="5">
        <v>144467005160</v>
      </c>
      <c r="Y26" s="7">
        <f t="shared" si="1"/>
        <v>1.0803883827710839E-2</v>
      </c>
      <c r="AA26" s="5"/>
      <c r="AB26" s="5"/>
    </row>
    <row r="27" spans="1:28" ht="21" x14ac:dyDescent="0.55000000000000004">
      <c r="A27" s="4" t="s">
        <v>32</v>
      </c>
      <c r="C27" s="5">
        <v>976748</v>
      </c>
      <c r="E27" s="5">
        <v>200683962337</v>
      </c>
      <c r="G27" s="5">
        <v>382900950336</v>
      </c>
      <c r="I27" s="5">
        <v>0</v>
      </c>
      <c r="K27" s="5">
        <v>0</v>
      </c>
      <c r="M27" s="5">
        <v>0</v>
      </c>
      <c r="O27" s="5">
        <v>0</v>
      </c>
      <c r="Q27" s="5">
        <f t="shared" si="0"/>
        <v>976748</v>
      </c>
      <c r="S27" s="5">
        <v>605930</v>
      </c>
      <c r="U27" s="5">
        <v>200683962337</v>
      </c>
      <c r="W27" s="5">
        <v>587265985362</v>
      </c>
      <c r="Y27" s="7">
        <f t="shared" si="1"/>
        <v>4.3918356823346931E-2</v>
      </c>
      <c r="AA27" s="5"/>
      <c r="AB27" s="5"/>
    </row>
    <row r="28" spans="1:28" ht="21" x14ac:dyDescent="0.55000000000000004">
      <c r="A28" s="4" t="s">
        <v>33</v>
      </c>
      <c r="C28" s="5">
        <v>2634699</v>
      </c>
      <c r="E28" s="5">
        <v>129828960834</v>
      </c>
      <c r="G28" s="5">
        <v>159343582742</v>
      </c>
      <c r="I28" s="5">
        <v>52693</v>
      </c>
      <c r="K28" s="5">
        <v>3487821573</v>
      </c>
      <c r="M28" s="5">
        <v>0</v>
      </c>
      <c r="O28" s="5">
        <v>0</v>
      </c>
      <c r="Q28" s="5">
        <f t="shared" si="0"/>
        <v>2687392</v>
      </c>
      <c r="S28" s="5">
        <v>60540</v>
      </c>
      <c r="U28" s="5">
        <v>133316782407</v>
      </c>
      <c r="W28" s="5">
        <v>161437081559</v>
      </c>
      <c r="Y28" s="7">
        <f t="shared" si="1"/>
        <v>1.2072981458405945E-2</v>
      </c>
      <c r="AA28" s="5"/>
      <c r="AB28" s="5"/>
    </row>
    <row r="29" spans="1:28" ht="21" x14ac:dyDescent="0.55000000000000004">
      <c r="A29" s="4" t="s">
        <v>34</v>
      </c>
      <c r="C29" s="5">
        <v>256243</v>
      </c>
      <c r="E29" s="5">
        <v>46914600634</v>
      </c>
      <c r="G29" s="5">
        <v>59718572687</v>
      </c>
      <c r="I29" s="5">
        <v>0</v>
      </c>
      <c r="K29" s="5">
        <v>0</v>
      </c>
      <c r="M29" s="5">
        <v>0</v>
      </c>
      <c r="O29" s="5">
        <v>0</v>
      </c>
      <c r="Q29" s="5">
        <f t="shared" si="0"/>
        <v>256243</v>
      </c>
      <c r="S29" s="5">
        <v>230610</v>
      </c>
      <c r="U29" s="5">
        <v>46914600634</v>
      </c>
      <c r="W29" s="5">
        <v>58635415538</v>
      </c>
      <c r="Y29" s="7">
        <f t="shared" si="1"/>
        <v>4.3850166130356234E-3</v>
      </c>
      <c r="AA29" s="5"/>
      <c r="AB29" s="5"/>
    </row>
    <row r="30" spans="1:28" ht="21" x14ac:dyDescent="0.55000000000000004">
      <c r="A30" s="4" t="s">
        <v>35</v>
      </c>
      <c r="C30" s="5">
        <v>4564253</v>
      </c>
      <c r="E30" s="5">
        <v>145722995331</v>
      </c>
      <c r="G30" s="5">
        <v>203894289020</v>
      </c>
      <c r="I30" s="5">
        <v>91285</v>
      </c>
      <c r="K30" s="5">
        <v>4479389282</v>
      </c>
      <c r="M30" s="5">
        <v>-582516</v>
      </c>
      <c r="O30" s="5">
        <v>36461069664</v>
      </c>
      <c r="Q30" s="5">
        <f t="shared" si="0"/>
        <v>4073022</v>
      </c>
      <c r="S30" s="5">
        <v>68910</v>
      </c>
      <c r="U30" s="5">
        <v>131408575544</v>
      </c>
      <c r="W30" s="5">
        <v>278502351877</v>
      </c>
      <c r="Y30" s="7">
        <f t="shared" si="1"/>
        <v>2.0827641938662267E-2</v>
      </c>
      <c r="AA30" s="5"/>
      <c r="AB30" s="5"/>
    </row>
    <row r="31" spans="1:28" ht="21" x14ac:dyDescent="0.55000000000000004">
      <c r="A31" s="4" t="s">
        <v>36</v>
      </c>
      <c r="C31" s="5">
        <v>5798944</v>
      </c>
      <c r="E31" s="5">
        <v>148980646964</v>
      </c>
      <c r="G31" s="5">
        <v>295416426482</v>
      </c>
      <c r="I31" s="5">
        <v>0</v>
      </c>
      <c r="K31" s="5">
        <v>0</v>
      </c>
      <c r="M31" s="5">
        <v>0</v>
      </c>
      <c r="O31" s="5">
        <v>0</v>
      </c>
      <c r="Q31" s="5">
        <f t="shared" si="0"/>
        <v>5798944</v>
      </c>
      <c r="S31" s="5">
        <v>60690</v>
      </c>
      <c r="U31" s="5">
        <v>148980646964</v>
      </c>
      <c r="W31" s="5">
        <v>349217431305</v>
      </c>
      <c r="Y31" s="7">
        <f t="shared" si="1"/>
        <v>2.6116029430057374E-2</v>
      </c>
      <c r="AA31" s="5"/>
      <c r="AB31" s="5"/>
    </row>
    <row r="32" spans="1:28" ht="21" x14ac:dyDescent="0.55000000000000004">
      <c r="A32" s="4" t="s">
        <v>37</v>
      </c>
      <c r="C32" s="5">
        <v>7754338</v>
      </c>
      <c r="E32" s="5">
        <v>46800149348</v>
      </c>
      <c r="G32" s="5">
        <v>52698924829</v>
      </c>
      <c r="I32" s="5">
        <v>0</v>
      </c>
      <c r="K32" s="5">
        <v>0</v>
      </c>
      <c r="M32" s="5">
        <v>-2954700</v>
      </c>
      <c r="O32" s="5">
        <v>22633960594</v>
      </c>
      <c r="Q32" s="5">
        <f t="shared" si="0"/>
        <v>4799638</v>
      </c>
      <c r="S32" s="5">
        <v>7570</v>
      </c>
      <c r="U32" s="5">
        <v>28967498605</v>
      </c>
      <c r="W32" s="5">
        <v>36052403563</v>
      </c>
      <c r="Y32" s="7">
        <f t="shared" si="1"/>
        <v>2.6961587483108336E-3</v>
      </c>
      <c r="AA32" s="5"/>
      <c r="AB32" s="5"/>
    </row>
    <row r="33" spans="1:28" ht="21" x14ac:dyDescent="0.55000000000000004">
      <c r="A33" s="4" t="s">
        <v>38</v>
      </c>
      <c r="C33" s="5">
        <v>20429072</v>
      </c>
      <c r="E33" s="5">
        <v>119464260047</v>
      </c>
      <c r="G33" s="5">
        <v>165007203926</v>
      </c>
      <c r="I33" s="5">
        <v>408581</v>
      </c>
      <c r="K33" s="5">
        <v>3408449853</v>
      </c>
      <c r="M33" s="5">
        <v>-10418827</v>
      </c>
      <c r="O33" s="5">
        <v>78881149002</v>
      </c>
      <c r="Q33" s="5">
        <f t="shared" si="0"/>
        <v>10418826</v>
      </c>
      <c r="S33" s="5">
        <v>7460</v>
      </c>
      <c r="U33" s="5">
        <v>61436352018</v>
      </c>
      <c r="W33" s="5">
        <v>77123632024</v>
      </c>
      <c r="Y33" s="7">
        <f t="shared" si="1"/>
        <v>5.7676474973340228E-3</v>
      </c>
      <c r="AA33" s="5"/>
      <c r="AB33" s="5"/>
    </row>
    <row r="34" spans="1:28" ht="21" x14ac:dyDescent="0.55000000000000004">
      <c r="A34" s="4" t="s">
        <v>39</v>
      </c>
      <c r="C34" s="5">
        <v>24540725</v>
      </c>
      <c r="E34" s="5">
        <v>63934800360</v>
      </c>
      <c r="G34" s="5">
        <v>94506328785</v>
      </c>
      <c r="I34" s="5">
        <v>353220</v>
      </c>
      <c r="K34" s="5">
        <v>1460831010</v>
      </c>
      <c r="M34" s="5">
        <v>-2268064</v>
      </c>
      <c r="O34" s="5">
        <v>8330213145</v>
      </c>
      <c r="Q34" s="5">
        <f t="shared" si="0"/>
        <v>22625881</v>
      </c>
      <c r="S34" s="5">
        <v>3615</v>
      </c>
      <c r="U34" s="5">
        <v>59437496680</v>
      </c>
      <c r="W34" s="5">
        <v>81160303328</v>
      </c>
      <c r="Y34" s="7">
        <f t="shared" si="1"/>
        <v>6.0695276932359815E-3</v>
      </c>
      <c r="AA34" s="5"/>
      <c r="AB34" s="5"/>
    </row>
    <row r="35" spans="1:28" ht="21" x14ac:dyDescent="0.55000000000000004">
      <c r="A35" s="4" t="s">
        <v>40</v>
      </c>
      <c r="C35" s="5">
        <v>79628070</v>
      </c>
      <c r="E35" s="5">
        <v>198975350948</v>
      </c>
      <c r="G35" s="5">
        <v>208751143940</v>
      </c>
      <c r="I35" s="5">
        <v>480289</v>
      </c>
      <c r="K35" s="5">
        <v>1327235730</v>
      </c>
      <c r="M35" s="5">
        <v>-29093113</v>
      </c>
      <c r="O35" s="5">
        <v>77728348870</v>
      </c>
      <c r="Q35" s="5">
        <f t="shared" si="0"/>
        <v>51015246</v>
      </c>
      <c r="S35" s="5">
        <v>2991</v>
      </c>
      <c r="U35" s="5">
        <v>127592684123</v>
      </c>
      <c r="W35" s="5">
        <v>151407106362</v>
      </c>
      <c r="Y35" s="7">
        <f t="shared" si="1"/>
        <v>1.1322895397556303E-2</v>
      </c>
      <c r="AA35" s="5"/>
      <c r="AB35" s="5"/>
    </row>
    <row r="36" spans="1:28" ht="21" x14ac:dyDescent="0.55000000000000004">
      <c r="A36" s="4" t="s">
        <v>41</v>
      </c>
      <c r="C36" s="5">
        <v>15356814</v>
      </c>
      <c r="E36" s="5">
        <v>72193302937</v>
      </c>
      <c r="G36" s="5">
        <v>50697178089</v>
      </c>
      <c r="I36" s="5">
        <v>307136</v>
      </c>
      <c r="K36" s="5">
        <v>1088618125</v>
      </c>
      <c r="M36" s="5">
        <v>0</v>
      </c>
      <c r="O36" s="5">
        <v>0</v>
      </c>
      <c r="Q36" s="5">
        <f t="shared" si="0"/>
        <v>15663950</v>
      </c>
      <c r="S36" s="5">
        <v>3632</v>
      </c>
      <c r="U36" s="5">
        <v>73281921062</v>
      </c>
      <c r="W36" s="5">
        <v>56451695365</v>
      </c>
      <c r="Y36" s="7">
        <f t="shared" si="1"/>
        <v>4.2217083265850847E-3</v>
      </c>
      <c r="AA36" s="5"/>
      <c r="AB36" s="5"/>
    </row>
    <row r="37" spans="1:28" ht="21" x14ac:dyDescent="0.55000000000000004">
      <c r="A37" s="4" t="s">
        <v>42</v>
      </c>
      <c r="C37" s="5">
        <v>225012</v>
      </c>
      <c r="E37" s="5">
        <v>9571918431</v>
      </c>
      <c r="G37" s="5">
        <v>13552650294</v>
      </c>
      <c r="I37" s="5">
        <v>0</v>
      </c>
      <c r="K37" s="5">
        <v>0</v>
      </c>
      <c r="M37" s="5">
        <v>0</v>
      </c>
      <c r="O37" s="5">
        <v>0</v>
      </c>
      <c r="Q37" s="5">
        <f t="shared" si="0"/>
        <v>225012</v>
      </c>
      <c r="S37" s="5">
        <v>67300</v>
      </c>
      <c r="U37" s="5">
        <v>9571918431</v>
      </c>
      <c r="W37" s="5">
        <v>15026249832</v>
      </c>
      <c r="Y37" s="7">
        <f t="shared" si="1"/>
        <v>1.1237296528109708E-3</v>
      </c>
      <c r="AA37" s="5"/>
      <c r="AB37" s="5"/>
    </row>
    <row r="38" spans="1:28" ht="21" x14ac:dyDescent="0.55000000000000004">
      <c r="A38" s="4" t="s">
        <v>43</v>
      </c>
      <c r="C38" s="5">
        <v>6831360</v>
      </c>
      <c r="E38" s="5">
        <v>37759517852</v>
      </c>
      <c r="G38" s="5">
        <v>44331740460</v>
      </c>
      <c r="I38" s="5">
        <v>0</v>
      </c>
      <c r="K38" s="5">
        <v>0</v>
      </c>
      <c r="M38" s="5">
        <v>-6831360</v>
      </c>
      <c r="O38" s="5">
        <v>50229082361</v>
      </c>
      <c r="Q38" s="5">
        <f t="shared" si="0"/>
        <v>0</v>
      </c>
      <c r="S38" s="5">
        <v>0</v>
      </c>
      <c r="U38" s="5">
        <v>0</v>
      </c>
      <c r="W38" s="5">
        <v>0</v>
      </c>
      <c r="Y38" s="7">
        <f t="shared" si="1"/>
        <v>0</v>
      </c>
      <c r="AA38" s="5"/>
      <c r="AB38" s="5"/>
    </row>
    <row r="39" spans="1:28" ht="21" x14ac:dyDescent="0.55000000000000004">
      <c r="A39" s="4" t="s">
        <v>44</v>
      </c>
      <c r="C39" s="5">
        <v>54142197</v>
      </c>
      <c r="E39" s="5">
        <v>105817391852</v>
      </c>
      <c r="G39" s="5">
        <v>100140935451</v>
      </c>
      <c r="I39" s="5">
        <v>1082843</v>
      </c>
      <c r="K39" s="5">
        <v>2226777683</v>
      </c>
      <c r="M39" s="5">
        <v>-16567512</v>
      </c>
      <c r="O39" s="5">
        <v>31426658868</v>
      </c>
      <c r="Q39" s="5">
        <f t="shared" si="0"/>
        <v>38657528</v>
      </c>
      <c r="S39" s="5">
        <v>2100</v>
      </c>
      <c r="U39" s="5">
        <v>75630918690</v>
      </c>
      <c r="W39" s="5">
        <v>80553281148</v>
      </c>
      <c r="Y39" s="7">
        <f t="shared" si="1"/>
        <v>6.0241318804945152E-3</v>
      </c>
      <c r="AA39" s="5"/>
      <c r="AB39" s="5"/>
    </row>
    <row r="40" spans="1:28" ht="21" x14ac:dyDescent="0.55000000000000004">
      <c r="A40" s="4" t="s">
        <v>95</v>
      </c>
      <c r="C40" s="5">
        <v>1220590</v>
      </c>
      <c r="E40" s="5">
        <v>6145670650</v>
      </c>
      <c r="G40" s="5">
        <v>7084044655</v>
      </c>
      <c r="I40" s="5">
        <v>0</v>
      </c>
      <c r="K40" s="5">
        <v>0</v>
      </c>
      <c r="M40" s="5">
        <v>0</v>
      </c>
      <c r="O40" s="5">
        <v>0</v>
      </c>
      <c r="Q40" s="5">
        <f t="shared" si="0"/>
        <v>1220590</v>
      </c>
      <c r="S40" s="5">
        <v>6570</v>
      </c>
      <c r="U40" s="5">
        <v>6145670650</v>
      </c>
      <c r="W40" s="5">
        <v>7957287294</v>
      </c>
      <c r="Y40" s="7">
        <f t="shared" si="1"/>
        <v>5.9508126033956709E-4</v>
      </c>
      <c r="AA40" s="5"/>
      <c r="AB40" s="5"/>
    </row>
    <row r="41" spans="1:28" ht="21" x14ac:dyDescent="0.55000000000000004">
      <c r="A41" s="4" t="s">
        <v>97</v>
      </c>
      <c r="C41" s="5">
        <v>14829378</v>
      </c>
      <c r="E41" s="5">
        <v>50123297640</v>
      </c>
      <c r="G41" s="5">
        <v>73868029478</v>
      </c>
      <c r="I41" s="5">
        <v>0</v>
      </c>
      <c r="K41" s="5">
        <v>0</v>
      </c>
      <c r="M41" s="5">
        <v>0</v>
      </c>
      <c r="O41" s="5">
        <v>0</v>
      </c>
      <c r="Q41" s="5">
        <f t="shared" si="0"/>
        <v>14829378</v>
      </c>
      <c r="S41" s="5">
        <v>3050</v>
      </c>
      <c r="U41" s="5">
        <v>50123297640</v>
      </c>
      <c r="W41" s="5">
        <v>44879978070</v>
      </c>
      <c r="Y41" s="7">
        <f t="shared" si="1"/>
        <v>3.3563239489977541E-3</v>
      </c>
      <c r="AA41" s="5"/>
      <c r="AB41" s="5"/>
    </row>
    <row r="42" spans="1:28" ht="21" x14ac:dyDescent="0.55000000000000004">
      <c r="A42" s="4" t="s">
        <v>47</v>
      </c>
      <c r="C42" s="5">
        <v>2615080</v>
      </c>
      <c r="E42" s="5">
        <v>44948386647</v>
      </c>
      <c r="G42" s="5">
        <v>126421843828</v>
      </c>
      <c r="I42" s="5">
        <v>0</v>
      </c>
      <c r="K42" s="5">
        <v>0</v>
      </c>
      <c r="M42" s="5">
        <v>-774091</v>
      </c>
      <c r="O42" s="5">
        <v>35570704696</v>
      </c>
      <c r="Q42" s="5">
        <f t="shared" si="0"/>
        <v>1840989</v>
      </c>
      <c r="S42" s="5">
        <v>50150</v>
      </c>
      <c r="U42" s="5">
        <v>31643194626</v>
      </c>
      <c r="W42" s="5">
        <v>91611921475</v>
      </c>
      <c r="Y42" s="7">
        <f t="shared" si="1"/>
        <v>6.851146085246832E-3</v>
      </c>
      <c r="AA42" s="5"/>
      <c r="AB42" s="5"/>
    </row>
    <row r="43" spans="1:28" ht="21" x14ac:dyDescent="0.55000000000000004">
      <c r="A43" s="4" t="s">
        <v>48</v>
      </c>
      <c r="C43" s="5">
        <v>30683607</v>
      </c>
      <c r="E43" s="5">
        <v>91398762293</v>
      </c>
      <c r="G43" s="5">
        <v>64394184048</v>
      </c>
      <c r="I43" s="5">
        <v>613672</v>
      </c>
      <c r="K43" s="5">
        <v>1368369111</v>
      </c>
      <c r="M43" s="5">
        <v>0</v>
      </c>
      <c r="O43" s="5">
        <v>0</v>
      </c>
      <c r="Q43" s="5">
        <f t="shared" si="0"/>
        <v>31297279</v>
      </c>
      <c r="S43" s="5">
        <v>1921</v>
      </c>
      <c r="U43" s="5">
        <v>92767131404</v>
      </c>
      <c r="W43" s="5">
        <v>59657329335</v>
      </c>
      <c r="Y43" s="7">
        <f t="shared" si="1"/>
        <v>4.4614398622924009E-3</v>
      </c>
      <c r="AA43" s="5"/>
      <c r="AB43" s="5"/>
    </row>
    <row r="44" spans="1:28" ht="21" x14ac:dyDescent="0.55000000000000004">
      <c r="A44" s="4" t="s">
        <v>49</v>
      </c>
      <c r="C44" s="5">
        <v>19481730</v>
      </c>
      <c r="E44" s="5">
        <v>126741783748</v>
      </c>
      <c r="G44" s="5">
        <v>79470301030</v>
      </c>
      <c r="I44" s="5">
        <v>389634</v>
      </c>
      <c r="K44" s="5">
        <v>1806585318</v>
      </c>
      <c r="M44" s="5">
        <v>0</v>
      </c>
      <c r="O44" s="5">
        <v>0</v>
      </c>
      <c r="Q44" s="5">
        <f t="shared" si="0"/>
        <v>19871364</v>
      </c>
      <c r="S44" s="5">
        <v>4487</v>
      </c>
      <c r="U44" s="5">
        <v>128548369066</v>
      </c>
      <c r="W44" s="5">
        <v>88473581745</v>
      </c>
      <c r="Y44" s="7">
        <f t="shared" si="1"/>
        <v>6.6164471114759172E-3</v>
      </c>
      <c r="AA44" s="5"/>
      <c r="AB44" s="5"/>
    </row>
    <row r="45" spans="1:28" ht="21" x14ac:dyDescent="0.55000000000000004">
      <c r="A45" s="4" t="s">
        <v>50</v>
      </c>
      <c r="C45" s="5">
        <v>9003449</v>
      </c>
      <c r="E45" s="5">
        <v>129200472772</v>
      </c>
      <c r="G45" s="5">
        <v>196008720323</v>
      </c>
      <c r="I45" s="5">
        <v>180068</v>
      </c>
      <c r="K45" s="5">
        <v>4219399763</v>
      </c>
      <c r="M45" s="5">
        <v>0</v>
      </c>
      <c r="O45" s="5">
        <v>0</v>
      </c>
      <c r="Q45" s="5">
        <f t="shared" si="0"/>
        <v>9183517</v>
      </c>
      <c r="S45" s="5">
        <v>27370</v>
      </c>
      <c r="U45" s="5">
        <v>133419872535</v>
      </c>
      <c r="W45" s="5">
        <v>249409902680</v>
      </c>
      <c r="Y45" s="7">
        <f t="shared" si="1"/>
        <v>1.8651979467914279E-2</v>
      </c>
      <c r="AA45" s="5"/>
      <c r="AB45" s="5"/>
    </row>
    <row r="46" spans="1:28" ht="21" x14ac:dyDescent="0.55000000000000004">
      <c r="A46" s="4" t="s">
        <v>51</v>
      </c>
      <c r="C46" s="5">
        <v>562500</v>
      </c>
      <c r="E46" s="5">
        <v>4923529005</v>
      </c>
      <c r="G46" s="5">
        <v>5542448119</v>
      </c>
      <c r="I46" s="5">
        <v>0</v>
      </c>
      <c r="K46" s="5">
        <v>0</v>
      </c>
      <c r="M46" s="5">
        <v>0</v>
      </c>
      <c r="O46" s="5">
        <v>0</v>
      </c>
      <c r="Q46" s="5">
        <f t="shared" si="0"/>
        <v>562500</v>
      </c>
      <c r="S46" s="5">
        <v>9850</v>
      </c>
      <c r="U46" s="5">
        <v>4923529005</v>
      </c>
      <c r="W46" s="5">
        <v>5497795969</v>
      </c>
      <c r="Y46" s="7">
        <f t="shared" si="1"/>
        <v>4.1114958319893882E-4</v>
      </c>
      <c r="AA46" s="5"/>
      <c r="AB46" s="5"/>
    </row>
    <row r="47" spans="1:28" ht="21" x14ac:dyDescent="0.55000000000000004">
      <c r="A47" s="4" t="s">
        <v>52</v>
      </c>
      <c r="C47" s="5">
        <v>151605101</v>
      </c>
      <c r="E47" s="5">
        <v>45634360278</v>
      </c>
      <c r="G47" s="5">
        <v>83189556044</v>
      </c>
      <c r="I47" s="5">
        <v>3032102</v>
      </c>
      <c r="K47" s="5">
        <v>1787625547</v>
      </c>
      <c r="M47" s="5">
        <v>0</v>
      </c>
      <c r="O47" s="5">
        <v>0</v>
      </c>
      <c r="Q47" s="5">
        <f t="shared" si="0"/>
        <v>154637203</v>
      </c>
      <c r="S47" s="5">
        <v>559</v>
      </c>
      <c r="U47" s="5">
        <v>47421985825</v>
      </c>
      <c r="W47" s="5">
        <v>85773998298</v>
      </c>
      <c r="Y47" s="7">
        <f t="shared" si="1"/>
        <v>6.4145602798613404E-3</v>
      </c>
      <c r="AA47" s="5"/>
      <c r="AB47" s="5"/>
    </row>
    <row r="48" spans="1:28" ht="21" x14ac:dyDescent="0.55000000000000004">
      <c r="A48" s="4" t="s">
        <v>53</v>
      </c>
      <c r="C48" s="5">
        <v>7230915</v>
      </c>
      <c r="E48" s="5">
        <v>64911228568</v>
      </c>
      <c r="G48" s="5">
        <v>70889197867</v>
      </c>
      <c r="I48" s="5">
        <v>0</v>
      </c>
      <c r="K48" s="5">
        <v>0</v>
      </c>
      <c r="M48" s="5">
        <v>0</v>
      </c>
      <c r="O48" s="5">
        <v>0</v>
      </c>
      <c r="Q48" s="5">
        <f t="shared" si="0"/>
        <v>7230915</v>
      </c>
      <c r="S48" s="5">
        <v>14350</v>
      </c>
      <c r="U48" s="5">
        <v>64911228568</v>
      </c>
      <c r="W48" s="5">
        <v>102961537388</v>
      </c>
      <c r="Y48" s="7">
        <f t="shared" si="1"/>
        <v>7.6999207357449605E-3</v>
      </c>
      <c r="AA48" s="5"/>
      <c r="AB48" s="5"/>
    </row>
    <row r="49" spans="1:28" ht="21" x14ac:dyDescent="0.55000000000000004">
      <c r="A49" s="4" t="s">
        <v>54</v>
      </c>
      <c r="C49" s="5">
        <v>192447219</v>
      </c>
      <c r="E49" s="5">
        <v>234540496313</v>
      </c>
      <c r="G49" s="5">
        <v>327495717425</v>
      </c>
      <c r="I49" s="5">
        <v>3848944</v>
      </c>
      <c r="K49" s="5">
        <v>6699528899</v>
      </c>
      <c r="M49" s="5">
        <v>0</v>
      </c>
      <c r="O49" s="5">
        <v>0</v>
      </c>
      <c r="Q49" s="5">
        <f t="shared" si="0"/>
        <v>196296163</v>
      </c>
      <c r="S49" s="5">
        <v>1904</v>
      </c>
      <c r="U49" s="5">
        <v>241240025212</v>
      </c>
      <c r="W49" s="5">
        <v>370858823129</v>
      </c>
      <c r="Y49" s="7">
        <f t="shared" si="1"/>
        <v>2.7734468760737187E-2</v>
      </c>
      <c r="AA49" s="5"/>
      <c r="AB49" s="5"/>
    </row>
    <row r="50" spans="1:28" ht="21" x14ac:dyDescent="0.55000000000000004">
      <c r="A50" s="4" t="s">
        <v>55</v>
      </c>
      <c r="C50" s="5">
        <v>3699012</v>
      </c>
      <c r="E50" s="5">
        <v>108726945019</v>
      </c>
      <c r="G50" s="5">
        <v>141457934279</v>
      </c>
      <c r="I50" s="5">
        <v>0</v>
      </c>
      <c r="K50" s="5">
        <v>0</v>
      </c>
      <c r="M50" s="5">
        <v>0</v>
      </c>
      <c r="O50" s="5">
        <v>0</v>
      </c>
      <c r="Q50" s="5">
        <f t="shared" si="0"/>
        <v>3699012</v>
      </c>
      <c r="S50" s="5">
        <v>43640</v>
      </c>
      <c r="U50" s="5">
        <v>108726945019</v>
      </c>
      <c r="W50" s="5">
        <v>160177069329</v>
      </c>
      <c r="Y50" s="7">
        <f t="shared" si="1"/>
        <v>1.1978752151587144E-2</v>
      </c>
      <c r="AA50" s="5"/>
      <c r="AB50" s="5"/>
    </row>
    <row r="51" spans="1:28" ht="21" x14ac:dyDescent="0.55000000000000004">
      <c r="A51" s="4" t="s">
        <v>56</v>
      </c>
      <c r="C51" s="5">
        <v>10671774</v>
      </c>
      <c r="E51" s="5">
        <v>100177362365</v>
      </c>
      <c r="G51" s="5">
        <v>143484760084</v>
      </c>
      <c r="I51" s="5">
        <v>213435</v>
      </c>
      <c r="K51" s="5">
        <v>3242154382</v>
      </c>
      <c r="M51" s="5">
        <v>0</v>
      </c>
      <c r="O51" s="5">
        <v>0</v>
      </c>
      <c r="Q51" s="5">
        <f t="shared" si="0"/>
        <v>10885209</v>
      </c>
      <c r="S51" s="5">
        <v>16380</v>
      </c>
      <c r="U51" s="5">
        <v>103419516747</v>
      </c>
      <c r="W51" s="5">
        <v>176921466558</v>
      </c>
      <c r="Y51" s="7">
        <f t="shared" si="1"/>
        <v>1.3230972492327259E-2</v>
      </c>
      <c r="AA51" s="5"/>
      <c r="AB51" s="5"/>
    </row>
    <row r="52" spans="1:28" ht="21" x14ac:dyDescent="0.55000000000000004">
      <c r="A52" s="4" t="s">
        <v>57</v>
      </c>
      <c r="C52" s="5">
        <v>750000</v>
      </c>
      <c r="E52" s="5">
        <v>2327861781</v>
      </c>
      <c r="G52" s="5">
        <v>3296817075</v>
      </c>
      <c r="I52" s="5">
        <v>0</v>
      </c>
      <c r="K52" s="5">
        <v>0</v>
      </c>
      <c r="M52" s="5">
        <v>0</v>
      </c>
      <c r="O52" s="5">
        <v>0</v>
      </c>
      <c r="Q52" s="5">
        <f t="shared" si="0"/>
        <v>750000</v>
      </c>
      <c r="S52" s="5">
        <v>4919</v>
      </c>
      <c r="U52" s="5">
        <v>2327861781</v>
      </c>
      <c r="W52" s="5">
        <v>3660732098</v>
      </c>
      <c r="Y52" s="7">
        <f t="shared" si="1"/>
        <v>2.7376579356207768E-4</v>
      </c>
      <c r="AA52" s="5"/>
      <c r="AB52" s="5"/>
    </row>
    <row r="53" spans="1:28" ht="21" x14ac:dyDescent="0.55000000000000004">
      <c r="A53" s="4" t="s">
        <v>58</v>
      </c>
      <c r="C53" s="5">
        <v>5660217</v>
      </c>
      <c r="E53" s="5">
        <v>95450995068</v>
      </c>
      <c r="G53" s="5">
        <v>117945733974</v>
      </c>
      <c r="I53" s="5">
        <v>113204</v>
      </c>
      <c r="K53" s="5">
        <v>2537984657</v>
      </c>
      <c r="M53" s="5">
        <v>0</v>
      </c>
      <c r="O53" s="5">
        <v>0</v>
      </c>
      <c r="Q53" s="5">
        <f t="shared" si="0"/>
        <v>5773421</v>
      </c>
      <c r="S53" s="5">
        <v>24200</v>
      </c>
      <c r="U53" s="5">
        <v>97988979725</v>
      </c>
      <c r="W53" s="5">
        <v>138636777427</v>
      </c>
      <c r="Y53" s="7">
        <f t="shared" si="1"/>
        <v>1.0367873521782034E-2</v>
      </c>
      <c r="AA53" s="5"/>
      <c r="AB53" s="5"/>
    </row>
    <row r="54" spans="1:28" ht="21" x14ac:dyDescent="0.55000000000000004">
      <c r="A54" s="4" t="s">
        <v>59</v>
      </c>
      <c r="C54" s="5">
        <v>40033748</v>
      </c>
      <c r="E54" s="5">
        <v>337637072590</v>
      </c>
      <c r="G54" s="5">
        <v>564084877217</v>
      </c>
      <c r="I54" s="5">
        <v>800674</v>
      </c>
      <c r="K54" s="5">
        <v>11311550483</v>
      </c>
      <c r="M54" s="5">
        <v>0</v>
      </c>
      <c r="O54" s="5">
        <v>0</v>
      </c>
      <c r="Q54" s="5">
        <f t="shared" si="0"/>
        <v>40834422</v>
      </c>
      <c r="S54" s="5">
        <v>16460</v>
      </c>
      <c r="U54" s="5">
        <v>348948623073</v>
      </c>
      <c r="W54" s="5">
        <v>666938985769</v>
      </c>
      <c r="Y54" s="7">
        <f t="shared" si="1"/>
        <v>4.9876657403116399E-2</v>
      </c>
      <c r="AA54" s="5"/>
      <c r="AB54" s="5"/>
    </row>
    <row r="55" spans="1:28" ht="21" x14ac:dyDescent="0.55000000000000004">
      <c r="A55" s="4" t="s">
        <v>61</v>
      </c>
      <c r="C55" s="5">
        <v>1308354</v>
      </c>
      <c r="E55" s="5">
        <v>39222028013</v>
      </c>
      <c r="G55" s="5">
        <v>72104273126</v>
      </c>
      <c r="I55" s="5">
        <v>0</v>
      </c>
      <c r="K55" s="5">
        <v>0</v>
      </c>
      <c r="M55" s="5">
        <v>0</v>
      </c>
      <c r="O55" s="5">
        <v>0</v>
      </c>
      <c r="Q55" s="5">
        <f t="shared" si="0"/>
        <v>1308354</v>
      </c>
      <c r="S55" s="5">
        <v>53600</v>
      </c>
      <c r="U55" s="5">
        <v>39222028013</v>
      </c>
      <c r="W55" s="5">
        <v>69585686704</v>
      </c>
      <c r="Y55" s="7">
        <f t="shared" si="1"/>
        <v>5.20392649095806E-3</v>
      </c>
      <c r="AA55" s="5"/>
      <c r="AB55" s="5"/>
    </row>
    <row r="56" spans="1:28" ht="21" x14ac:dyDescent="0.55000000000000004">
      <c r="A56" s="4" t="s">
        <v>62</v>
      </c>
      <c r="C56" s="5">
        <v>6502996</v>
      </c>
      <c r="E56" s="5">
        <v>46976303158</v>
      </c>
      <c r="G56" s="5">
        <v>122021083472</v>
      </c>
      <c r="I56" s="5">
        <v>130059</v>
      </c>
      <c r="K56" s="5">
        <v>2692873095</v>
      </c>
      <c r="M56" s="5">
        <v>0</v>
      </c>
      <c r="O56" s="5">
        <v>0</v>
      </c>
      <c r="Q56" s="5">
        <f t="shared" si="0"/>
        <v>6633055</v>
      </c>
      <c r="S56" s="5">
        <v>17780</v>
      </c>
      <c r="U56" s="5">
        <v>49669176253</v>
      </c>
      <c r="W56" s="5">
        <v>117024074801</v>
      </c>
      <c r="Y56" s="7">
        <f t="shared" si="1"/>
        <v>8.7515796966587261E-3</v>
      </c>
      <c r="AA56" s="5"/>
      <c r="AB56" s="5"/>
    </row>
    <row r="57" spans="1:28" ht="21" x14ac:dyDescent="0.55000000000000004">
      <c r="A57" s="4" t="s">
        <v>63</v>
      </c>
      <c r="C57" s="5">
        <v>5572044</v>
      </c>
      <c r="E57" s="5">
        <v>42445615970</v>
      </c>
      <c r="G57" s="5">
        <v>58551814538</v>
      </c>
      <c r="I57" s="5">
        <v>111440</v>
      </c>
      <c r="K57" s="5">
        <v>1238194548</v>
      </c>
      <c r="M57" s="5">
        <v>0</v>
      </c>
      <c r="O57" s="5">
        <v>0</v>
      </c>
      <c r="Q57" s="5">
        <f t="shared" si="0"/>
        <v>5683484</v>
      </c>
      <c r="S57" s="5">
        <v>9250</v>
      </c>
      <c r="U57" s="5">
        <v>43683810518</v>
      </c>
      <c r="W57" s="5">
        <v>52165843685</v>
      </c>
      <c r="Y57" s="7">
        <f t="shared" si="1"/>
        <v>3.9011933162390417E-3</v>
      </c>
      <c r="AA57" s="5"/>
      <c r="AB57" s="5"/>
    </row>
    <row r="58" spans="1:28" ht="21" x14ac:dyDescent="0.55000000000000004">
      <c r="A58" s="4" t="s">
        <v>64</v>
      </c>
      <c r="C58" s="5">
        <v>17537175</v>
      </c>
      <c r="E58" s="5">
        <v>82939128316</v>
      </c>
      <c r="G58" s="5">
        <v>92228546977</v>
      </c>
      <c r="I58" s="5">
        <v>350743</v>
      </c>
      <c r="K58" s="5">
        <v>1984008689</v>
      </c>
      <c r="M58" s="5">
        <v>0</v>
      </c>
      <c r="O58" s="5">
        <v>0</v>
      </c>
      <c r="Q58" s="5">
        <f t="shared" si="0"/>
        <v>17887918</v>
      </c>
      <c r="S58" s="5">
        <v>4660</v>
      </c>
      <c r="U58" s="5">
        <v>84923137005</v>
      </c>
      <c r="W58" s="5">
        <v>82713342875</v>
      </c>
      <c r="Y58" s="7">
        <f t="shared" si="1"/>
        <v>6.1856708833508854E-3</v>
      </c>
      <c r="AA58" s="5"/>
      <c r="AB58" s="5"/>
    </row>
    <row r="59" spans="1:28" ht="21" x14ac:dyDescent="0.55000000000000004">
      <c r="A59" s="4" t="s">
        <v>65</v>
      </c>
      <c r="C59" s="5">
        <v>1411200</v>
      </c>
      <c r="E59" s="5">
        <v>3815112178</v>
      </c>
      <c r="G59" s="5">
        <v>6161282266</v>
      </c>
      <c r="I59" s="5">
        <v>705600</v>
      </c>
      <c r="K59" s="5">
        <v>0</v>
      </c>
      <c r="M59" s="5">
        <v>0</v>
      </c>
      <c r="O59" s="5">
        <v>0</v>
      </c>
      <c r="Q59" s="5">
        <f t="shared" si="0"/>
        <v>2116800</v>
      </c>
      <c r="S59" s="5">
        <v>3181</v>
      </c>
      <c r="U59" s="5">
        <v>3815112178</v>
      </c>
      <c r="W59" s="5">
        <v>6681490530</v>
      </c>
      <c r="Y59" s="7">
        <f t="shared" si="1"/>
        <v>4.9967151601241187E-4</v>
      </c>
      <c r="AA59" s="5"/>
      <c r="AB59" s="5"/>
    </row>
    <row r="60" spans="1:28" ht="21" x14ac:dyDescent="0.55000000000000004">
      <c r="A60" s="4" t="s">
        <v>66</v>
      </c>
      <c r="C60" s="5">
        <v>71273639</v>
      </c>
      <c r="E60" s="5">
        <v>473217098149</v>
      </c>
      <c r="G60" s="5">
        <v>737637696027</v>
      </c>
      <c r="I60" s="5">
        <v>21925472</v>
      </c>
      <c r="K60" s="5">
        <v>257914716995</v>
      </c>
      <c r="M60" s="5">
        <v>-7000000</v>
      </c>
      <c r="O60" s="5">
        <v>92220050283</v>
      </c>
      <c r="Q60" s="5">
        <f t="shared" si="0"/>
        <v>86199111</v>
      </c>
      <c r="S60" s="5">
        <v>13390</v>
      </c>
      <c r="U60" s="5">
        <v>676217957579</v>
      </c>
      <c r="W60" s="5">
        <v>1145284083166</v>
      </c>
      <c r="Y60" s="7">
        <f t="shared" si="1"/>
        <v>8.5649426805434747E-2</v>
      </c>
      <c r="AA60" s="5"/>
      <c r="AB60" s="5"/>
    </row>
    <row r="61" spans="1:28" ht="21" x14ac:dyDescent="0.55000000000000004">
      <c r="A61" s="4" t="s">
        <v>67</v>
      </c>
      <c r="C61" s="5">
        <v>31026735</v>
      </c>
      <c r="E61" s="5">
        <v>100643220059</v>
      </c>
      <c r="G61" s="5">
        <v>32449390849</v>
      </c>
      <c r="I61" s="5">
        <v>0</v>
      </c>
      <c r="K61" s="5">
        <v>0</v>
      </c>
      <c r="M61" s="5">
        <v>0</v>
      </c>
      <c r="O61" s="5">
        <v>0</v>
      </c>
      <c r="Q61" s="5">
        <f t="shared" si="0"/>
        <v>31026735</v>
      </c>
      <c r="S61" s="5">
        <v>1125</v>
      </c>
      <c r="U61" s="5">
        <v>100643220059</v>
      </c>
      <c r="W61" s="5">
        <v>34635260631</v>
      </c>
      <c r="Y61" s="7">
        <f t="shared" si="1"/>
        <v>2.5901785102098729E-3</v>
      </c>
      <c r="AA61" s="5"/>
      <c r="AB61" s="5"/>
    </row>
    <row r="62" spans="1:28" ht="21" x14ac:dyDescent="0.55000000000000004">
      <c r="A62" s="4" t="s">
        <v>68</v>
      </c>
      <c r="C62" s="5">
        <v>3259062</v>
      </c>
      <c r="E62" s="5">
        <v>32348793309</v>
      </c>
      <c r="G62" s="5">
        <v>47182155286</v>
      </c>
      <c r="I62" s="5">
        <v>65181</v>
      </c>
      <c r="K62" s="5">
        <v>983550932</v>
      </c>
      <c r="M62" s="5">
        <v>0</v>
      </c>
      <c r="O62" s="5">
        <v>0</v>
      </c>
      <c r="Q62" s="5">
        <f t="shared" si="0"/>
        <v>3324243</v>
      </c>
      <c r="S62" s="5">
        <v>16620</v>
      </c>
      <c r="U62" s="5">
        <v>33332344241</v>
      </c>
      <c r="W62" s="5">
        <v>54821844519</v>
      </c>
      <c r="Y62" s="7">
        <f t="shared" si="1"/>
        <v>4.0998208466225964E-3</v>
      </c>
      <c r="AA62" s="5"/>
      <c r="AB62" s="5"/>
    </row>
    <row r="63" spans="1:28" ht="21" x14ac:dyDescent="0.55000000000000004">
      <c r="A63" s="4" t="s">
        <v>69</v>
      </c>
      <c r="C63" s="5">
        <v>705566</v>
      </c>
      <c r="E63" s="5">
        <v>12630115558</v>
      </c>
      <c r="G63" s="5">
        <v>5698911475</v>
      </c>
      <c r="I63" s="5">
        <v>0</v>
      </c>
      <c r="K63" s="5">
        <v>0</v>
      </c>
      <c r="M63" s="5">
        <v>0</v>
      </c>
      <c r="O63" s="5">
        <v>0</v>
      </c>
      <c r="Q63" s="5">
        <f t="shared" si="0"/>
        <v>705566</v>
      </c>
      <c r="S63" s="5">
        <v>8190</v>
      </c>
      <c r="U63" s="5">
        <v>12630115558</v>
      </c>
      <c r="W63" s="5">
        <v>5733917074</v>
      </c>
      <c r="Y63" s="7">
        <f t="shared" si="1"/>
        <v>4.2880776739722965E-4</v>
      </c>
      <c r="AA63" s="5"/>
      <c r="AB63" s="5"/>
    </row>
    <row r="64" spans="1:28" ht="21" x14ac:dyDescent="0.55000000000000004">
      <c r="A64" s="4" t="s">
        <v>70</v>
      </c>
      <c r="C64" s="5">
        <v>44517312</v>
      </c>
      <c r="E64" s="5">
        <v>112504346621</v>
      </c>
      <c r="G64" s="5">
        <v>83178122755</v>
      </c>
      <c r="I64" s="5">
        <v>890346</v>
      </c>
      <c r="K64" s="5">
        <v>1805968257</v>
      </c>
      <c r="M64" s="5">
        <v>0</v>
      </c>
      <c r="O64" s="5">
        <v>0</v>
      </c>
      <c r="Q64" s="5">
        <f t="shared" si="0"/>
        <v>45407658</v>
      </c>
      <c r="S64" s="5">
        <v>2367</v>
      </c>
      <c r="U64" s="5">
        <v>114310314878</v>
      </c>
      <c r="W64" s="5">
        <v>106649106654</v>
      </c>
      <c r="Y64" s="7">
        <f t="shared" si="1"/>
        <v>7.9756935318403537E-3</v>
      </c>
      <c r="AA64" s="5"/>
      <c r="AB64" s="5"/>
    </row>
    <row r="65" spans="1:28" ht="21" x14ac:dyDescent="0.55000000000000004">
      <c r="A65" s="4" t="s">
        <v>71</v>
      </c>
      <c r="C65" s="5">
        <v>3330224</v>
      </c>
      <c r="E65" s="5">
        <v>21793459707</v>
      </c>
      <c r="G65" s="5">
        <v>13601245313</v>
      </c>
      <c r="I65" s="5">
        <v>0</v>
      </c>
      <c r="K65" s="5">
        <v>0</v>
      </c>
      <c r="M65" s="5">
        <v>0</v>
      </c>
      <c r="O65" s="5">
        <v>0</v>
      </c>
      <c r="Q65" s="5">
        <f t="shared" si="0"/>
        <v>3330224</v>
      </c>
      <c r="S65" s="5">
        <v>3677</v>
      </c>
      <c r="U65" s="5">
        <v>21793459707</v>
      </c>
      <c r="W65" s="5">
        <v>12150577992</v>
      </c>
      <c r="Y65" s="7">
        <f t="shared" si="1"/>
        <v>9.0867414964212892E-4</v>
      </c>
      <c r="AA65" s="5"/>
      <c r="AB65" s="5"/>
    </row>
    <row r="66" spans="1:28" ht="21" x14ac:dyDescent="0.55000000000000004">
      <c r="A66" s="4" t="s">
        <v>72</v>
      </c>
      <c r="C66" s="5">
        <v>22748872</v>
      </c>
      <c r="E66" s="5">
        <v>68043531012</v>
      </c>
      <c r="G66" s="5">
        <v>61060027809</v>
      </c>
      <c r="I66" s="5">
        <v>454977</v>
      </c>
      <c r="K66" s="5">
        <v>1319999966</v>
      </c>
      <c r="M66" s="5">
        <v>-4283219</v>
      </c>
      <c r="O66" s="5">
        <v>10889001796</v>
      </c>
      <c r="Q66" s="5">
        <f t="shared" si="0"/>
        <v>18920630</v>
      </c>
      <c r="S66" s="5">
        <v>2529</v>
      </c>
      <c r="U66" s="5">
        <v>56559655476</v>
      </c>
      <c r="W66" s="5">
        <v>47480390658</v>
      </c>
      <c r="Y66" s="7">
        <f t="shared" si="1"/>
        <v>3.55079434363045E-3</v>
      </c>
      <c r="AA66" s="5"/>
      <c r="AB66" s="5"/>
    </row>
    <row r="67" spans="1:28" ht="21" x14ac:dyDescent="0.55000000000000004">
      <c r="A67" s="4" t="s">
        <v>73</v>
      </c>
      <c r="C67" s="5">
        <v>155574868</v>
      </c>
      <c r="E67" s="5">
        <v>468469337871</v>
      </c>
      <c r="G67" s="5">
        <v>598038190523</v>
      </c>
      <c r="I67" s="5">
        <v>13111497</v>
      </c>
      <c r="K67" s="5">
        <v>54111739692</v>
      </c>
      <c r="M67" s="5">
        <v>0</v>
      </c>
      <c r="O67" s="5">
        <v>0</v>
      </c>
      <c r="Q67" s="5">
        <f t="shared" si="0"/>
        <v>168686365</v>
      </c>
      <c r="S67" s="5">
        <v>3968</v>
      </c>
      <c r="U67" s="5">
        <v>522581077563</v>
      </c>
      <c r="W67" s="5">
        <v>664173440173</v>
      </c>
      <c r="Y67" s="7">
        <f t="shared" si="1"/>
        <v>4.9669837629242562E-2</v>
      </c>
      <c r="AA67" s="5"/>
      <c r="AB67" s="5"/>
    </row>
    <row r="68" spans="1:28" ht="21" x14ac:dyDescent="0.55000000000000004">
      <c r="A68" s="4" t="s">
        <v>74</v>
      </c>
      <c r="C68" s="5">
        <v>2176171</v>
      </c>
      <c r="E68" s="5">
        <v>12685898311</v>
      </c>
      <c r="G68" s="5">
        <v>9155640600</v>
      </c>
      <c r="I68" s="5">
        <v>0</v>
      </c>
      <c r="K68" s="5">
        <v>0</v>
      </c>
      <c r="M68" s="5">
        <v>0</v>
      </c>
      <c r="O68" s="5">
        <v>0</v>
      </c>
      <c r="Q68" s="5">
        <f t="shared" si="0"/>
        <v>2176171</v>
      </c>
      <c r="S68" s="5">
        <v>3843</v>
      </c>
      <c r="U68" s="5">
        <v>12685898311</v>
      </c>
      <c r="W68" s="5">
        <v>8298378969</v>
      </c>
      <c r="Y68" s="7">
        <f t="shared" si="1"/>
        <v>6.2058960964893339E-4</v>
      </c>
      <c r="AA68" s="5"/>
      <c r="AB68" s="5"/>
    </row>
    <row r="69" spans="1:28" ht="21" x14ac:dyDescent="0.55000000000000004">
      <c r="A69" s="4" t="s">
        <v>75</v>
      </c>
      <c r="C69" s="5">
        <v>12361079</v>
      </c>
      <c r="E69" s="5">
        <v>38791738673</v>
      </c>
      <c r="G69" s="5">
        <v>38722271452</v>
      </c>
      <c r="I69" s="5">
        <v>0</v>
      </c>
      <c r="K69" s="5">
        <v>0</v>
      </c>
      <c r="M69" s="5">
        <v>0</v>
      </c>
      <c r="O69" s="5">
        <v>0</v>
      </c>
      <c r="Q69" s="5">
        <f t="shared" si="0"/>
        <v>12361079</v>
      </c>
      <c r="S69" s="5">
        <v>2946</v>
      </c>
      <c r="U69" s="5">
        <v>38791738673</v>
      </c>
      <c r="W69" s="5">
        <v>36134245074</v>
      </c>
      <c r="Y69" s="7">
        <f t="shared" si="1"/>
        <v>2.7022792197371574E-3</v>
      </c>
      <c r="AA69" s="5"/>
      <c r="AB69" s="5"/>
    </row>
    <row r="70" spans="1:28" ht="21" x14ac:dyDescent="0.55000000000000004">
      <c r="A70" s="4" t="s">
        <v>76</v>
      </c>
      <c r="C70" s="5">
        <v>30761743</v>
      </c>
      <c r="E70" s="5">
        <v>108636177118</v>
      </c>
      <c r="G70" s="5">
        <v>127620654712</v>
      </c>
      <c r="I70" s="5">
        <v>615234</v>
      </c>
      <c r="K70" s="5">
        <v>2789044133</v>
      </c>
      <c r="M70" s="5">
        <v>-2719697</v>
      </c>
      <c r="O70" s="5">
        <v>12681642626</v>
      </c>
      <c r="Q70" s="5">
        <f t="shared" si="0"/>
        <v>28657280</v>
      </c>
      <c r="S70" s="5">
        <v>4430</v>
      </c>
      <c r="U70" s="5">
        <v>101767093894</v>
      </c>
      <c r="W70" s="5">
        <v>125970413369</v>
      </c>
      <c r="Y70" s="7">
        <f t="shared" si="1"/>
        <v>9.4206266009327754E-3</v>
      </c>
      <c r="AA70" s="5"/>
      <c r="AB70" s="5"/>
    </row>
    <row r="71" spans="1:28" ht="21" x14ac:dyDescent="0.55000000000000004">
      <c r="A71" s="4" t="s">
        <v>77</v>
      </c>
      <c r="C71" s="5">
        <v>8271683</v>
      </c>
      <c r="E71" s="5">
        <v>94627570877</v>
      </c>
      <c r="G71" s="5">
        <v>124757691934</v>
      </c>
      <c r="I71" s="5">
        <v>165433</v>
      </c>
      <c r="K71" s="5">
        <v>2642368246</v>
      </c>
      <c r="M71" s="5">
        <v>0</v>
      </c>
      <c r="O71" s="5">
        <v>0</v>
      </c>
      <c r="Q71" s="5">
        <f t="shared" si="0"/>
        <v>8437116</v>
      </c>
      <c r="S71" s="5">
        <v>14980</v>
      </c>
      <c r="U71" s="5">
        <v>97269939123</v>
      </c>
      <c r="W71" s="5">
        <v>125411018458</v>
      </c>
      <c r="Y71" s="7">
        <f t="shared" si="1"/>
        <v>9.3787925667492382E-3</v>
      </c>
      <c r="AA71" s="5"/>
      <c r="AB71" s="5"/>
    </row>
    <row r="72" spans="1:28" ht="21" x14ac:dyDescent="0.55000000000000004">
      <c r="A72" s="4" t="s">
        <v>78</v>
      </c>
      <c r="C72" s="5">
        <v>12686096</v>
      </c>
      <c r="E72" s="5">
        <v>55584849425</v>
      </c>
      <c r="G72" s="5">
        <v>75779955517</v>
      </c>
      <c r="I72" s="5">
        <v>0</v>
      </c>
      <c r="K72" s="5">
        <v>0</v>
      </c>
      <c r="M72" s="5">
        <v>0</v>
      </c>
      <c r="O72" s="5">
        <v>0</v>
      </c>
      <c r="Q72" s="5">
        <f t="shared" si="0"/>
        <v>12686096</v>
      </c>
      <c r="S72" s="5">
        <v>5980</v>
      </c>
      <c r="U72" s="5">
        <v>55584849425</v>
      </c>
      <c r="W72" s="5">
        <v>75276434218</v>
      </c>
      <c r="Y72" s="7">
        <f t="shared" si="1"/>
        <v>5.6295058470608433E-3</v>
      </c>
      <c r="AA72" s="5"/>
      <c r="AB72" s="5"/>
    </row>
    <row r="73" spans="1:28" ht="21" x14ac:dyDescent="0.55000000000000004">
      <c r="A73" s="4" t="s">
        <v>79</v>
      </c>
      <c r="C73" s="5">
        <v>5920919</v>
      </c>
      <c r="E73" s="5">
        <v>278039104045</v>
      </c>
      <c r="G73" s="5">
        <v>493336370366</v>
      </c>
      <c r="I73" s="5">
        <v>11841838</v>
      </c>
      <c r="K73" s="5">
        <v>0</v>
      </c>
      <c r="M73" s="5">
        <v>0</v>
      </c>
      <c r="O73" s="5">
        <v>0</v>
      </c>
      <c r="Q73" s="5">
        <f t="shared" si="0"/>
        <v>17762757</v>
      </c>
      <c r="S73" s="5">
        <v>25630</v>
      </c>
      <c r="U73" s="5">
        <v>278039104045</v>
      </c>
      <c r="W73" s="5">
        <v>451740306269</v>
      </c>
      <c r="Y73" s="7">
        <f t="shared" si="1"/>
        <v>3.3783145042838587E-2</v>
      </c>
      <c r="AA73" s="5"/>
      <c r="AB73" s="5"/>
    </row>
    <row r="74" spans="1:28" ht="21" x14ac:dyDescent="0.55000000000000004">
      <c r="A74" s="4" t="s">
        <v>80</v>
      </c>
      <c r="C74" s="5">
        <v>9001525</v>
      </c>
      <c r="E74" s="5">
        <v>29059111606</v>
      </c>
      <c r="G74" s="5">
        <v>31619078970</v>
      </c>
      <c r="I74" s="5">
        <v>0</v>
      </c>
      <c r="K74" s="5">
        <v>0</v>
      </c>
      <c r="M74" s="5">
        <v>0</v>
      </c>
      <c r="O74" s="5">
        <v>0</v>
      </c>
      <c r="Q74" s="5">
        <f t="shared" si="0"/>
        <v>9001525</v>
      </c>
      <c r="S74" s="5">
        <v>3599</v>
      </c>
      <c r="U74" s="5">
        <v>29059111606</v>
      </c>
      <c r="W74" s="5">
        <v>32146063619</v>
      </c>
      <c r="Y74" s="7">
        <f t="shared" si="1"/>
        <v>2.4040253099538809E-3</v>
      </c>
      <c r="AA74" s="5"/>
      <c r="AB74" s="5"/>
    </row>
    <row r="75" spans="1:28" ht="21" x14ac:dyDescent="0.55000000000000004">
      <c r="A75" s="4" t="s">
        <v>81</v>
      </c>
      <c r="C75" s="5">
        <v>6285401</v>
      </c>
      <c r="E75" s="5">
        <v>46558910929</v>
      </c>
      <c r="G75" s="5">
        <v>63366038879</v>
      </c>
      <c r="I75" s="5">
        <v>1358534</v>
      </c>
      <c r="K75" s="5">
        <v>14316229306</v>
      </c>
      <c r="M75" s="5">
        <v>-338987</v>
      </c>
      <c r="O75" s="5">
        <v>3932125933</v>
      </c>
      <c r="Q75" s="5">
        <f t="shared" ref="Q75:Q89" si="2">C75+I75+M75</f>
        <v>7304948</v>
      </c>
      <c r="S75" s="5">
        <v>11660</v>
      </c>
      <c r="U75" s="5">
        <v>58175499127</v>
      </c>
      <c r="W75" s="5">
        <v>84517285568</v>
      </c>
      <c r="Y75" s="7">
        <f t="shared" ref="Y75:Y89" si="3">W75/13371765881956</f>
        <v>6.3205777242965723E-3</v>
      </c>
      <c r="AA75" s="5"/>
      <c r="AB75" s="5"/>
    </row>
    <row r="76" spans="1:28" ht="21" x14ac:dyDescent="0.55000000000000004">
      <c r="A76" s="4" t="s">
        <v>82</v>
      </c>
      <c r="C76" s="5">
        <v>5613777</v>
      </c>
      <c r="E76" s="5">
        <v>57057838968</v>
      </c>
      <c r="G76" s="5">
        <v>85393963783</v>
      </c>
      <c r="I76" s="5">
        <v>112275</v>
      </c>
      <c r="K76" s="5">
        <v>1765161881</v>
      </c>
      <c r="M76" s="5">
        <v>0</v>
      </c>
      <c r="O76" s="5">
        <v>0</v>
      </c>
      <c r="Q76" s="5">
        <f t="shared" si="2"/>
        <v>5726052</v>
      </c>
      <c r="S76" s="5">
        <v>18630</v>
      </c>
      <c r="U76" s="5">
        <v>58823000849</v>
      </c>
      <c r="W76" s="5">
        <v>105851740584</v>
      </c>
      <c r="Y76" s="7">
        <f t="shared" si="3"/>
        <v>7.9160629582093901E-3</v>
      </c>
      <c r="AA76" s="5"/>
      <c r="AB76" s="5"/>
    </row>
    <row r="77" spans="1:28" ht="21" x14ac:dyDescent="0.55000000000000004">
      <c r="A77" s="4" t="s">
        <v>83</v>
      </c>
      <c r="C77" s="5">
        <v>147273759</v>
      </c>
      <c r="E77" s="5">
        <v>79147356808</v>
      </c>
      <c r="G77" s="5">
        <v>86365981710</v>
      </c>
      <c r="I77" s="5">
        <v>2945475</v>
      </c>
      <c r="K77" s="5">
        <v>1810386161</v>
      </c>
      <c r="M77" s="5">
        <v>0</v>
      </c>
      <c r="O77" s="5">
        <v>0</v>
      </c>
      <c r="Q77" s="5">
        <f t="shared" si="2"/>
        <v>150219234</v>
      </c>
      <c r="S77" s="5">
        <v>515</v>
      </c>
      <c r="U77" s="5">
        <v>80957742969</v>
      </c>
      <c r="W77" s="5">
        <v>76764890250</v>
      </c>
      <c r="Y77" s="7">
        <f t="shared" si="3"/>
        <v>5.7408191952857436E-3</v>
      </c>
      <c r="AA77" s="5"/>
      <c r="AB77" s="5"/>
    </row>
    <row r="78" spans="1:28" ht="21" x14ac:dyDescent="0.55000000000000004">
      <c r="A78" s="4" t="s">
        <v>84</v>
      </c>
      <c r="C78" s="5">
        <v>3069304</v>
      </c>
      <c r="E78" s="5">
        <v>62343494432</v>
      </c>
      <c r="G78" s="5">
        <v>78179994450</v>
      </c>
      <c r="I78" s="5">
        <v>0</v>
      </c>
      <c r="K78" s="5">
        <v>0</v>
      </c>
      <c r="M78" s="5">
        <v>0</v>
      </c>
      <c r="O78" s="5">
        <v>0</v>
      </c>
      <c r="Q78" s="5">
        <f t="shared" si="2"/>
        <v>3069304</v>
      </c>
      <c r="S78" s="5">
        <v>26040</v>
      </c>
      <c r="U78" s="5">
        <v>62343494432</v>
      </c>
      <c r="W78" s="5">
        <v>79306858413</v>
      </c>
      <c r="Y78" s="7">
        <f t="shared" si="3"/>
        <v>5.9309188564255003E-3</v>
      </c>
      <c r="AA78" s="5"/>
      <c r="AB78" s="5"/>
    </row>
    <row r="79" spans="1:28" ht="21" x14ac:dyDescent="0.55000000000000004">
      <c r="A79" s="4" t="s">
        <v>85</v>
      </c>
      <c r="C79" s="5">
        <v>1414361</v>
      </c>
      <c r="E79" s="5">
        <v>21084407333</v>
      </c>
      <c r="G79" s="5">
        <v>27100194477</v>
      </c>
      <c r="I79" s="5">
        <v>0</v>
      </c>
      <c r="K79" s="5">
        <v>0</v>
      </c>
      <c r="M79" s="5">
        <v>0</v>
      </c>
      <c r="O79" s="5">
        <v>0</v>
      </c>
      <c r="Q79" s="5">
        <f t="shared" si="2"/>
        <v>1414361</v>
      </c>
      <c r="S79" s="5">
        <v>18700</v>
      </c>
      <c r="U79" s="5">
        <v>21084407333</v>
      </c>
      <c r="W79" s="5">
        <v>26244103403</v>
      </c>
      <c r="Y79" s="7">
        <f t="shared" si="3"/>
        <v>1.9626505305790662E-3</v>
      </c>
      <c r="AA79" s="5"/>
      <c r="AB79" s="5"/>
    </row>
    <row r="80" spans="1:28" ht="21" x14ac:dyDescent="0.55000000000000004">
      <c r="A80" s="4" t="s">
        <v>86</v>
      </c>
      <c r="C80" s="5">
        <v>48008606</v>
      </c>
      <c r="E80" s="5">
        <v>181926117768</v>
      </c>
      <c r="G80" s="5">
        <v>121666173661</v>
      </c>
      <c r="I80" s="5">
        <v>960172</v>
      </c>
      <c r="K80" s="5">
        <v>2695643696</v>
      </c>
      <c r="M80" s="5">
        <v>0</v>
      </c>
      <c r="O80" s="5">
        <v>0</v>
      </c>
      <c r="Q80" s="5">
        <f t="shared" si="2"/>
        <v>48968778</v>
      </c>
      <c r="S80" s="5">
        <v>2671</v>
      </c>
      <c r="U80" s="5">
        <v>184621761464</v>
      </c>
      <c r="W80" s="5">
        <v>129784556003</v>
      </c>
      <c r="Y80" s="7">
        <f t="shared" si="3"/>
        <v>9.705865115252477E-3</v>
      </c>
      <c r="AA80" s="5"/>
      <c r="AB80" s="5"/>
    </row>
    <row r="81" spans="1:28" ht="21" x14ac:dyDescent="0.55000000000000004">
      <c r="A81" s="4" t="s">
        <v>87</v>
      </c>
      <c r="C81" s="5">
        <v>34927073</v>
      </c>
      <c r="E81" s="5">
        <v>132675920577</v>
      </c>
      <c r="G81" s="5">
        <v>106813141289</v>
      </c>
      <c r="I81" s="5">
        <v>698541</v>
      </c>
      <c r="K81" s="5">
        <v>2321832301</v>
      </c>
      <c r="M81" s="5">
        <v>0</v>
      </c>
      <c r="O81" s="5">
        <v>0</v>
      </c>
      <c r="Q81" s="5">
        <f t="shared" si="2"/>
        <v>35625614</v>
      </c>
      <c r="S81" s="5">
        <v>3030</v>
      </c>
      <c r="U81" s="5">
        <v>134997752878</v>
      </c>
      <c r="W81" s="5">
        <v>107111190851</v>
      </c>
      <c r="Y81" s="7">
        <f t="shared" si="3"/>
        <v>8.0102502389409139E-3</v>
      </c>
      <c r="AA81" s="5"/>
      <c r="AB81" s="5"/>
    </row>
    <row r="82" spans="1:28" ht="21" x14ac:dyDescent="0.55000000000000004">
      <c r="A82" s="4" t="s">
        <v>88</v>
      </c>
      <c r="C82" s="5">
        <v>91477524</v>
      </c>
      <c r="E82" s="5">
        <v>479791009628</v>
      </c>
      <c r="G82" s="5">
        <v>1052028967751</v>
      </c>
      <c r="I82" s="5">
        <v>1829550</v>
      </c>
      <c r="K82" s="5">
        <v>21866333005</v>
      </c>
      <c r="M82" s="5">
        <v>-6744961</v>
      </c>
      <c r="O82" s="5">
        <v>106926651007</v>
      </c>
      <c r="Q82" s="5">
        <f t="shared" si="2"/>
        <v>86562113</v>
      </c>
      <c r="S82" s="5">
        <v>15870</v>
      </c>
      <c r="U82" s="5">
        <v>465393648288</v>
      </c>
      <c r="W82" s="5">
        <v>1363121717442</v>
      </c>
      <c r="Y82" s="7">
        <f t="shared" si="3"/>
        <v>0.10194029191622407</v>
      </c>
      <c r="AA82" s="5"/>
      <c r="AB82" s="5"/>
    </row>
    <row r="83" spans="1:28" ht="21" x14ac:dyDescent="0.55000000000000004">
      <c r="A83" s="4" t="s">
        <v>90</v>
      </c>
      <c r="C83" s="5">
        <v>3980577</v>
      </c>
      <c r="E83" s="5">
        <v>38310037190</v>
      </c>
      <c r="G83" s="5">
        <v>33533862617</v>
      </c>
      <c r="I83" s="5">
        <v>0</v>
      </c>
      <c r="K83" s="5">
        <v>0</v>
      </c>
      <c r="M83" s="5">
        <v>-3980577</v>
      </c>
      <c r="O83" s="5">
        <v>35231749283</v>
      </c>
      <c r="Q83" s="5">
        <f t="shared" si="2"/>
        <v>0</v>
      </c>
      <c r="S83" s="5">
        <v>0</v>
      </c>
      <c r="U83" s="5">
        <v>0</v>
      </c>
      <c r="W83" s="5">
        <v>0</v>
      </c>
      <c r="Y83" s="7">
        <f t="shared" si="3"/>
        <v>0</v>
      </c>
      <c r="AA83" s="5"/>
      <c r="AB83" s="5"/>
    </row>
    <row r="84" spans="1:28" ht="21" x14ac:dyDescent="0.55000000000000004">
      <c r="A84" s="4" t="s">
        <v>96</v>
      </c>
      <c r="C84" s="5">
        <v>515000</v>
      </c>
      <c r="E84" s="5">
        <v>8443029498</v>
      </c>
      <c r="G84" s="5">
        <v>10353245953</v>
      </c>
      <c r="I84" s="5">
        <v>0</v>
      </c>
      <c r="K84" s="5">
        <v>0</v>
      </c>
      <c r="M84" s="5">
        <v>0</v>
      </c>
      <c r="O84" s="5">
        <v>0</v>
      </c>
      <c r="Q84" s="5">
        <f t="shared" si="2"/>
        <v>515000</v>
      </c>
      <c r="S84" s="5">
        <v>18900</v>
      </c>
      <c r="U84" s="5">
        <v>8443029498</v>
      </c>
      <c r="W84" s="5">
        <v>9658260045</v>
      </c>
      <c r="Y84" s="7">
        <f t="shared" si="3"/>
        <v>7.2228755201532186E-4</v>
      </c>
      <c r="AA84" s="5"/>
      <c r="AB84" s="5"/>
    </row>
    <row r="85" spans="1:28" ht="21" x14ac:dyDescent="0.55000000000000004">
      <c r="A85" s="4" t="s">
        <v>91</v>
      </c>
      <c r="C85" s="5">
        <v>21795532</v>
      </c>
      <c r="E85" s="5">
        <v>21992055491</v>
      </c>
      <c r="G85" s="5">
        <v>54716442920</v>
      </c>
      <c r="I85" s="5">
        <v>0</v>
      </c>
      <c r="K85" s="5">
        <v>0</v>
      </c>
      <c r="M85" s="5">
        <v>0</v>
      </c>
      <c r="O85" s="5">
        <v>0</v>
      </c>
      <c r="Q85" s="5">
        <f t="shared" si="2"/>
        <v>21795532</v>
      </c>
      <c r="S85" s="5">
        <v>2730</v>
      </c>
      <c r="U85" s="5">
        <v>21992055491</v>
      </c>
      <c r="W85" s="5">
        <v>59041853428</v>
      </c>
      <c r="Y85" s="7">
        <f t="shared" si="3"/>
        <v>4.4154118423260528E-3</v>
      </c>
      <c r="AA85" s="5"/>
      <c r="AB85" s="5"/>
    </row>
    <row r="86" spans="1:28" ht="21" x14ac:dyDescent="0.55000000000000004">
      <c r="A86" s="4" t="s">
        <v>92</v>
      </c>
      <c r="C86" s="5">
        <v>14281023</v>
      </c>
      <c r="E86" s="5">
        <v>24116572560</v>
      </c>
      <c r="G86" s="5">
        <v>23282346227</v>
      </c>
      <c r="I86" s="5">
        <v>0</v>
      </c>
      <c r="K86" s="5">
        <v>0</v>
      </c>
      <c r="M86" s="5">
        <v>0</v>
      </c>
      <c r="O86" s="5">
        <v>0</v>
      </c>
      <c r="Q86" s="5">
        <f t="shared" si="2"/>
        <v>14281023</v>
      </c>
      <c r="S86" s="5">
        <v>1611</v>
      </c>
      <c r="U86" s="5">
        <v>24116572560</v>
      </c>
      <c r="W86" s="5">
        <v>22828886045</v>
      </c>
      <c r="Y86" s="7">
        <f t="shared" si="3"/>
        <v>1.7072454189319553E-3</v>
      </c>
      <c r="AA86" s="5"/>
      <c r="AB86" s="5"/>
    </row>
    <row r="87" spans="1:28" ht="21" x14ac:dyDescent="0.55000000000000004">
      <c r="A87" s="4" t="s">
        <v>93</v>
      </c>
      <c r="C87" s="5">
        <v>10764859</v>
      </c>
      <c r="E87" s="5">
        <v>70996099081</v>
      </c>
      <c r="G87" s="5">
        <v>80539615665</v>
      </c>
      <c r="I87" s="5">
        <v>215297</v>
      </c>
      <c r="K87" s="5">
        <v>1806836500</v>
      </c>
      <c r="M87" s="5">
        <v>0</v>
      </c>
      <c r="O87" s="5">
        <v>0</v>
      </c>
      <c r="Q87" s="5">
        <f t="shared" si="2"/>
        <v>10980156</v>
      </c>
      <c r="S87" s="5">
        <v>7350</v>
      </c>
      <c r="U87" s="5">
        <v>72802935581</v>
      </c>
      <c r="W87" s="5">
        <v>80080303547</v>
      </c>
      <c r="Y87" s="7">
        <f t="shared" si="3"/>
        <v>5.9887605162950988E-3</v>
      </c>
      <c r="AA87" s="5"/>
      <c r="AB87" s="5"/>
    </row>
    <row r="88" spans="1:28" ht="21" x14ac:dyDescent="0.55000000000000004">
      <c r="A88" s="4" t="s">
        <v>94</v>
      </c>
      <c r="C88" s="5">
        <v>11992076</v>
      </c>
      <c r="E88" s="5">
        <v>43084307714</v>
      </c>
      <c r="G88" s="5">
        <v>82819665678</v>
      </c>
      <c r="I88" s="5">
        <v>239841</v>
      </c>
      <c r="K88" s="5">
        <v>1757908320</v>
      </c>
      <c r="M88" s="5">
        <v>0</v>
      </c>
      <c r="O88" s="5">
        <v>0</v>
      </c>
      <c r="Q88" s="5">
        <f t="shared" si="2"/>
        <v>12231917</v>
      </c>
      <c r="S88" s="5">
        <v>7430</v>
      </c>
      <c r="U88" s="5">
        <v>44842216034</v>
      </c>
      <c r="W88" s="5">
        <v>90180616612</v>
      </c>
      <c r="Y88" s="7">
        <f t="shared" si="3"/>
        <v>6.7441067550913876E-3</v>
      </c>
      <c r="AA88" s="5"/>
      <c r="AB88" s="5"/>
    </row>
    <row r="89" spans="1:28" ht="21.75" thickBot="1" x14ac:dyDescent="0.6">
      <c r="A89" s="4" t="s">
        <v>212</v>
      </c>
      <c r="C89" s="5">
        <v>0</v>
      </c>
      <c r="E89" s="5">
        <v>0</v>
      </c>
      <c r="G89" s="5">
        <v>0</v>
      </c>
      <c r="I89" s="5">
        <v>2513000</v>
      </c>
      <c r="K89" s="5">
        <v>16002261389</v>
      </c>
      <c r="M89" s="5">
        <v>0</v>
      </c>
      <c r="O89" s="5">
        <v>0</v>
      </c>
      <c r="Q89" s="5">
        <f t="shared" si="2"/>
        <v>2513000</v>
      </c>
      <c r="S89" s="5">
        <v>7340</v>
      </c>
      <c r="U89" s="5">
        <v>16002261389</v>
      </c>
      <c r="W89" s="5">
        <v>18302836903</v>
      </c>
      <c r="Y89" s="7">
        <f t="shared" si="3"/>
        <v>1.3687673763192367E-3</v>
      </c>
      <c r="AA89" s="5"/>
      <c r="AB89" s="5"/>
    </row>
    <row r="90" spans="1:28" ht="21.75" thickBot="1" x14ac:dyDescent="0.6">
      <c r="A90" s="4" t="s">
        <v>98</v>
      </c>
      <c r="C90" s="3" t="s">
        <v>98</v>
      </c>
      <c r="E90" s="6">
        <f>SUM(E10:E89)</f>
        <v>7663543696076</v>
      </c>
      <c r="G90" s="6">
        <f>SUM(G10:G89)</f>
        <v>10920210727741</v>
      </c>
      <c r="I90" s="3" t="s">
        <v>98</v>
      </c>
      <c r="K90" s="6">
        <f>SUM(K10:K89)</f>
        <v>485378096867</v>
      </c>
      <c r="M90" s="3" t="s">
        <v>98</v>
      </c>
      <c r="O90" s="6">
        <f>SUM(O10:O89)</f>
        <v>698898720688</v>
      </c>
      <c r="Q90" s="3" t="s">
        <v>98</v>
      </c>
      <c r="S90" s="3" t="s">
        <v>98</v>
      </c>
      <c r="U90" s="6">
        <f>SUM(U10:U89)</f>
        <v>7654708451993</v>
      </c>
      <c r="W90" s="6">
        <f>SUM(W10:W89)</f>
        <v>12325466811351</v>
      </c>
      <c r="Y90" s="8">
        <f>SUM(Y10:Y89)</f>
        <v>0.92175311175490415</v>
      </c>
    </row>
    <row r="91" spans="1:28" x14ac:dyDescent="0.45">
      <c r="G91" s="5"/>
      <c r="W91" s="5"/>
    </row>
  </sheetData>
  <mergeCells count="23"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2"/>
  <sheetViews>
    <sheetView rightToLeft="1" tabSelected="1" topLeftCell="A82" zoomScale="96" zoomScaleNormal="96" workbookViewId="0">
      <selection activeCell="Q99" sqref="Q99"/>
    </sheetView>
  </sheetViews>
  <sheetFormatPr defaultRowHeight="18.75" x14ac:dyDescent="0.45"/>
  <cols>
    <col min="1" max="1" width="30.1406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2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2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6.25" x14ac:dyDescent="0.4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45">
      <c r="A3" s="21" t="s">
        <v>106</v>
      </c>
      <c r="B3" s="21" t="s">
        <v>106</v>
      </c>
      <c r="C3" s="21" t="s">
        <v>106</v>
      </c>
      <c r="D3" s="21" t="s">
        <v>106</v>
      </c>
      <c r="E3" s="21" t="s">
        <v>106</v>
      </c>
      <c r="F3" s="21" t="s">
        <v>106</v>
      </c>
      <c r="G3" s="21" t="s">
        <v>106</v>
      </c>
      <c r="H3" s="21" t="s">
        <v>106</v>
      </c>
      <c r="I3" s="21" t="s">
        <v>106</v>
      </c>
      <c r="J3" s="21" t="s">
        <v>106</v>
      </c>
      <c r="K3" s="21" t="s">
        <v>106</v>
      </c>
      <c r="L3" s="21" t="s">
        <v>106</v>
      </c>
      <c r="M3" s="21" t="s">
        <v>106</v>
      </c>
      <c r="N3" s="21" t="s">
        <v>106</v>
      </c>
      <c r="O3" s="21" t="s">
        <v>106</v>
      </c>
      <c r="P3" s="21" t="s">
        <v>106</v>
      </c>
      <c r="Q3" s="21" t="s">
        <v>106</v>
      </c>
    </row>
    <row r="4" spans="1:17" ht="26.25" x14ac:dyDescent="0.45">
      <c r="A4" s="21" t="s">
        <v>211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5" spans="1:17" ht="25.5" x14ac:dyDescent="0.45">
      <c r="A5" s="22" t="s">
        <v>208</v>
      </c>
      <c r="B5" s="22"/>
      <c r="C5" s="22"/>
      <c r="D5" s="22"/>
      <c r="E5" s="22"/>
      <c r="F5" s="22"/>
      <c r="G5" s="22"/>
      <c r="H5" s="22"/>
    </row>
    <row r="6" spans="1:17" ht="26.25" x14ac:dyDescent="0.45">
      <c r="A6" s="20" t="s">
        <v>3</v>
      </c>
      <c r="C6" s="20" t="s">
        <v>108</v>
      </c>
      <c r="D6" s="20" t="s">
        <v>108</v>
      </c>
      <c r="E6" s="20" t="s">
        <v>108</v>
      </c>
      <c r="F6" s="20" t="s">
        <v>108</v>
      </c>
      <c r="G6" s="20" t="s">
        <v>108</v>
      </c>
      <c r="H6" s="20" t="s">
        <v>108</v>
      </c>
      <c r="I6" s="20" t="s">
        <v>108</v>
      </c>
      <c r="K6" s="20" t="s">
        <v>109</v>
      </c>
      <c r="L6" s="20" t="s">
        <v>109</v>
      </c>
      <c r="M6" s="20" t="s">
        <v>109</v>
      </c>
      <c r="N6" s="20" t="s">
        <v>109</v>
      </c>
      <c r="O6" s="20" t="s">
        <v>109</v>
      </c>
      <c r="P6" s="20" t="s">
        <v>109</v>
      </c>
      <c r="Q6" s="20" t="s">
        <v>109</v>
      </c>
    </row>
    <row r="7" spans="1:17" ht="26.25" x14ac:dyDescent="0.45">
      <c r="A7" s="20" t="s">
        <v>3</v>
      </c>
      <c r="C7" s="20" t="s">
        <v>7</v>
      </c>
      <c r="E7" s="20" t="s">
        <v>168</v>
      </c>
      <c r="G7" s="20" t="s">
        <v>169</v>
      </c>
      <c r="I7" s="20" t="s">
        <v>170</v>
      </c>
      <c r="K7" s="20" t="s">
        <v>7</v>
      </c>
      <c r="M7" s="20" t="s">
        <v>168</v>
      </c>
      <c r="O7" s="20" t="s">
        <v>169</v>
      </c>
      <c r="Q7" s="20" t="s">
        <v>170</v>
      </c>
    </row>
    <row r="8" spans="1:17" ht="21" x14ac:dyDescent="0.55000000000000004">
      <c r="A8" s="4" t="s">
        <v>72</v>
      </c>
      <c r="C8" s="10">
        <v>18920630</v>
      </c>
      <c r="D8" s="10"/>
      <c r="E8" s="10">
        <v>47480390657</v>
      </c>
      <c r="F8" s="10"/>
      <c r="G8" s="10">
        <v>49032016788</v>
      </c>
      <c r="H8" s="10"/>
      <c r="I8" s="10">
        <f>E8-G8</f>
        <v>-1551626131</v>
      </c>
      <c r="J8" s="10"/>
      <c r="K8" s="10">
        <v>18920630</v>
      </c>
      <c r="L8" s="10"/>
      <c r="M8" s="10">
        <v>47480390657</v>
      </c>
      <c r="N8" s="10"/>
      <c r="O8" s="10">
        <v>58963311738</v>
      </c>
      <c r="P8" s="10"/>
      <c r="Q8" s="10">
        <f>M8-O8</f>
        <v>-11482921081</v>
      </c>
    </row>
    <row r="9" spans="1:17" ht="21" x14ac:dyDescent="0.55000000000000004">
      <c r="A9" s="4" t="s">
        <v>83</v>
      </c>
      <c r="C9" s="10">
        <v>150219234</v>
      </c>
      <c r="D9" s="10"/>
      <c r="E9" s="10">
        <v>76764890250</v>
      </c>
      <c r="F9" s="10"/>
      <c r="G9" s="10">
        <v>88176367871</v>
      </c>
      <c r="H9" s="10"/>
      <c r="I9" s="10">
        <f t="shared" ref="I9:I72" si="0">E9-G9</f>
        <v>-11411477621</v>
      </c>
      <c r="J9" s="10"/>
      <c r="K9" s="10">
        <v>150219234</v>
      </c>
      <c r="L9" s="10"/>
      <c r="M9" s="10">
        <v>76764890250</v>
      </c>
      <c r="N9" s="10"/>
      <c r="O9" s="10">
        <v>92469274444</v>
      </c>
      <c r="P9" s="10"/>
      <c r="Q9" s="10">
        <f t="shared" ref="Q9:Q72" si="1">M9-O9</f>
        <v>-15704384194</v>
      </c>
    </row>
    <row r="10" spans="1:17" ht="21" x14ac:dyDescent="0.55000000000000004">
      <c r="A10" s="4" t="s">
        <v>58</v>
      </c>
      <c r="C10" s="10">
        <v>5773421</v>
      </c>
      <c r="D10" s="10"/>
      <c r="E10" s="10">
        <v>138636777427</v>
      </c>
      <c r="F10" s="10"/>
      <c r="G10" s="10">
        <v>120483718631</v>
      </c>
      <c r="H10" s="10"/>
      <c r="I10" s="10">
        <f t="shared" si="0"/>
        <v>18153058796</v>
      </c>
      <c r="J10" s="10"/>
      <c r="K10" s="10">
        <v>5773421</v>
      </c>
      <c r="L10" s="10"/>
      <c r="M10" s="10">
        <v>138636777427</v>
      </c>
      <c r="N10" s="10"/>
      <c r="O10" s="10">
        <v>121271937792</v>
      </c>
      <c r="P10" s="10"/>
      <c r="Q10" s="10">
        <f t="shared" si="1"/>
        <v>17364839635</v>
      </c>
    </row>
    <row r="11" spans="1:17" ht="21" x14ac:dyDescent="0.55000000000000004">
      <c r="A11" s="4" t="s">
        <v>76</v>
      </c>
      <c r="C11" s="10">
        <v>28657280</v>
      </c>
      <c r="D11" s="10"/>
      <c r="E11" s="10">
        <v>125970413369</v>
      </c>
      <c r="F11" s="10"/>
      <c r="G11" s="10">
        <v>120751571487</v>
      </c>
      <c r="H11" s="10"/>
      <c r="I11" s="10">
        <f t="shared" si="0"/>
        <v>5218841882</v>
      </c>
      <c r="J11" s="10"/>
      <c r="K11" s="10">
        <v>28657280</v>
      </c>
      <c r="L11" s="10"/>
      <c r="M11" s="10">
        <v>125970413369</v>
      </c>
      <c r="N11" s="10"/>
      <c r="O11" s="10">
        <v>101767093894</v>
      </c>
      <c r="P11" s="10"/>
      <c r="Q11" s="10">
        <f t="shared" si="1"/>
        <v>24203319475</v>
      </c>
    </row>
    <row r="12" spans="1:17" ht="21" x14ac:dyDescent="0.55000000000000004">
      <c r="A12" s="4" t="s">
        <v>69</v>
      </c>
      <c r="C12" s="10">
        <v>705566</v>
      </c>
      <c r="D12" s="10"/>
      <c r="E12" s="10">
        <v>5733917073</v>
      </c>
      <c r="F12" s="10"/>
      <c r="G12" s="10">
        <v>5698911475</v>
      </c>
      <c r="H12" s="10"/>
      <c r="I12" s="10">
        <f t="shared" si="0"/>
        <v>35005598</v>
      </c>
      <c r="J12" s="10"/>
      <c r="K12" s="10">
        <v>705566</v>
      </c>
      <c r="L12" s="10"/>
      <c r="M12" s="10">
        <v>5733917073</v>
      </c>
      <c r="N12" s="10"/>
      <c r="O12" s="10">
        <v>7132911343</v>
      </c>
      <c r="P12" s="10"/>
      <c r="Q12" s="10">
        <f t="shared" si="1"/>
        <v>-1398994270</v>
      </c>
    </row>
    <row r="13" spans="1:17" ht="21" x14ac:dyDescent="0.55000000000000004">
      <c r="A13" s="4" t="s">
        <v>75</v>
      </c>
      <c r="C13" s="10">
        <v>12361079</v>
      </c>
      <c r="D13" s="10"/>
      <c r="E13" s="10">
        <v>36134245073</v>
      </c>
      <c r="F13" s="10"/>
      <c r="G13" s="10">
        <v>38722271451</v>
      </c>
      <c r="H13" s="10"/>
      <c r="I13" s="10">
        <f t="shared" si="0"/>
        <v>-2588026378</v>
      </c>
      <c r="J13" s="10"/>
      <c r="K13" s="10">
        <v>12361079</v>
      </c>
      <c r="L13" s="10"/>
      <c r="M13" s="10">
        <v>36134245073</v>
      </c>
      <c r="N13" s="10"/>
      <c r="O13" s="10">
        <v>37824141950</v>
      </c>
      <c r="P13" s="10"/>
      <c r="Q13" s="10">
        <f t="shared" si="1"/>
        <v>-1689896877</v>
      </c>
    </row>
    <row r="14" spans="1:17" ht="21" x14ac:dyDescent="0.55000000000000004">
      <c r="A14" s="4" t="s">
        <v>36</v>
      </c>
      <c r="C14" s="10">
        <v>5798944</v>
      </c>
      <c r="D14" s="10"/>
      <c r="E14" s="10">
        <v>349217431305</v>
      </c>
      <c r="F14" s="10"/>
      <c r="G14" s="10">
        <v>295416426482</v>
      </c>
      <c r="H14" s="10"/>
      <c r="I14" s="10">
        <f t="shared" si="0"/>
        <v>53801004823</v>
      </c>
      <c r="J14" s="10"/>
      <c r="K14" s="10">
        <v>5798944</v>
      </c>
      <c r="L14" s="10"/>
      <c r="M14" s="10">
        <v>349217431305</v>
      </c>
      <c r="N14" s="10"/>
      <c r="O14" s="10">
        <v>228466893668</v>
      </c>
      <c r="P14" s="10"/>
      <c r="Q14" s="10">
        <f t="shared" si="1"/>
        <v>120750537637</v>
      </c>
    </row>
    <row r="15" spans="1:17" ht="21" x14ac:dyDescent="0.55000000000000004">
      <c r="A15" s="4" t="s">
        <v>82</v>
      </c>
      <c r="C15" s="10">
        <v>5726052</v>
      </c>
      <c r="D15" s="10"/>
      <c r="E15" s="10">
        <v>105851740584</v>
      </c>
      <c r="F15" s="10"/>
      <c r="G15" s="10">
        <v>87159125664</v>
      </c>
      <c r="H15" s="10"/>
      <c r="I15" s="10">
        <f t="shared" si="0"/>
        <v>18692614920</v>
      </c>
      <c r="J15" s="10"/>
      <c r="K15" s="10">
        <v>5726052</v>
      </c>
      <c r="L15" s="10"/>
      <c r="M15" s="10">
        <v>105851740584</v>
      </c>
      <c r="N15" s="10"/>
      <c r="O15" s="10">
        <v>54274791954</v>
      </c>
      <c r="P15" s="10"/>
      <c r="Q15" s="10">
        <f t="shared" si="1"/>
        <v>51576948630</v>
      </c>
    </row>
    <row r="16" spans="1:17" ht="21" x14ac:dyDescent="0.55000000000000004">
      <c r="A16" s="4" t="s">
        <v>68</v>
      </c>
      <c r="C16" s="10">
        <v>3324243</v>
      </c>
      <c r="D16" s="10"/>
      <c r="E16" s="10">
        <v>54821844518</v>
      </c>
      <c r="F16" s="10"/>
      <c r="G16" s="10">
        <v>48165706218</v>
      </c>
      <c r="H16" s="10"/>
      <c r="I16" s="10">
        <f t="shared" si="0"/>
        <v>6656138300</v>
      </c>
      <c r="J16" s="10"/>
      <c r="K16" s="10">
        <v>3324243</v>
      </c>
      <c r="L16" s="10"/>
      <c r="M16" s="10">
        <v>54821844518</v>
      </c>
      <c r="N16" s="10"/>
      <c r="O16" s="10">
        <v>41192333851</v>
      </c>
      <c r="P16" s="10"/>
      <c r="Q16" s="10">
        <f t="shared" si="1"/>
        <v>13629510667</v>
      </c>
    </row>
    <row r="17" spans="1:17" ht="21" x14ac:dyDescent="0.55000000000000004">
      <c r="A17" s="4" t="s">
        <v>77</v>
      </c>
      <c r="C17" s="10">
        <v>8437116</v>
      </c>
      <c r="D17" s="10"/>
      <c r="E17" s="10">
        <v>125411018457</v>
      </c>
      <c r="F17" s="10"/>
      <c r="G17" s="10">
        <v>127400060180</v>
      </c>
      <c r="H17" s="10"/>
      <c r="I17" s="10">
        <f t="shared" si="0"/>
        <v>-1989041723</v>
      </c>
      <c r="J17" s="10"/>
      <c r="K17" s="10">
        <v>8437116</v>
      </c>
      <c r="L17" s="10"/>
      <c r="M17" s="10">
        <v>125411018457</v>
      </c>
      <c r="N17" s="10"/>
      <c r="O17" s="10">
        <v>116555453307</v>
      </c>
      <c r="P17" s="10"/>
      <c r="Q17" s="10">
        <f t="shared" si="1"/>
        <v>8855565150</v>
      </c>
    </row>
    <row r="18" spans="1:17" ht="21" x14ac:dyDescent="0.55000000000000004">
      <c r="A18" s="4" t="s">
        <v>28</v>
      </c>
      <c r="C18" s="10">
        <v>2007323</v>
      </c>
      <c r="D18" s="10"/>
      <c r="E18" s="10">
        <v>74593149425</v>
      </c>
      <c r="F18" s="10"/>
      <c r="G18" s="10">
        <v>53020789513</v>
      </c>
      <c r="H18" s="10"/>
      <c r="I18" s="10">
        <f t="shared" si="0"/>
        <v>21572359912</v>
      </c>
      <c r="J18" s="10"/>
      <c r="K18" s="10">
        <v>2007323</v>
      </c>
      <c r="L18" s="10"/>
      <c r="M18" s="10">
        <v>74593149425</v>
      </c>
      <c r="N18" s="10"/>
      <c r="O18" s="10">
        <v>39756683622</v>
      </c>
      <c r="P18" s="10"/>
      <c r="Q18" s="10">
        <f t="shared" si="1"/>
        <v>34836465803</v>
      </c>
    </row>
    <row r="19" spans="1:17" ht="21" x14ac:dyDescent="0.55000000000000004">
      <c r="A19" s="4" t="s">
        <v>34</v>
      </c>
      <c r="C19" s="10">
        <v>256243</v>
      </c>
      <c r="D19" s="10"/>
      <c r="E19" s="10">
        <v>58635415537</v>
      </c>
      <c r="F19" s="10"/>
      <c r="G19" s="10">
        <v>59718572686</v>
      </c>
      <c r="H19" s="10"/>
      <c r="I19" s="10">
        <f t="shared" si="0"/>
        <v>-1083157149</v>
      </c>
      <c r="J19" s="10"/>
      <c r="K19" s="10">
        <v>256243</v>
      </c>
      <c r="L19" s="10"/>
      <c r="M19" s="10">
        <v>58635415537</v>
      </c>
      <c r="N19" s="10"/>
      <c r="O19" s="10">
        <v>47036557797</v>
      </c>
      <c r="P19" s="10"/>
      <c r="Q19" s="10">
        <f t="shared" si="1"/>
        <v>11598857740</v>
      </c>
    </row>
    <row r="20" spans="1:17" ht="21" x14ac:dyDescent="0.55000000000000004">
      <c r="A20" s="4" t="s">
        <v>80</v>
      </c>
      <c r="C20" s="10">
        <v>9001525</v>
      </c>
      <c r="D20" s="10"/>
      <c r="E20" s="10">
        <v>32146063619</v>
      </c>
      <c r="F20" s="10"/>
      <c r="G20" s="10">
        <v>31619078969</v>
      </c>
      <c r="H20" s="10"/>
      <c r="I20" s="10">
        <f t="shared" si="0"/>
        <v>526984650</v>
      </c>
      <c r="J20" s="10"/>
      <c r="K20" s="10">
        <v>9001525</v>
      </c>
      <c r="L20" s="10"/>
      <c r="M20" s="10">
        <v>32146063619</v>
      </c>
      <c r="N20" s="10"/>
      <c r="O20" s="10">
        <v>29059111606</v>
      </c>
      <c r="P20" s="10"/>
      <c r="Q20" s="10">
        <f t="shared" si="1"/>
        <v>3086952013</v>
      </c>
    </row>
    <row r="21" spans="1:17" ht="21" x14ac:dyDescent="0.55000000000000004">
      <c r="A21" s="4" t="s">
        <v>39</v>
      </c>
      <c r="C21" s="10">
        <v>22625881</v>
      </c>
      <c r="D21" s="10"/>
      <c r="E21" s="10">
        <v>81160303327</v>
      </c>
      <c r="F21" s="10"/>
      <c r="G21" s="10">
        <v>84022458827</v>
      </c>
      <c r="H21" s="10"/>
      <c r="I21" s="10">
        <f t="shared" si="0"/>
        <v>-2862155500</v>
      </c>
      <c r="J21" s="10"/>
      <c r="K21" s="10">
        <v>22625881</v>
      </c>
      <c r="L21" s="10"/>
      <c r="M21" s="10">
        <v>81160303327</v>
      </c>
      <c r="N21" s="10"/>
      <c r="O21" s="10">
        <v>119158624157</v>
      </c>
      <c r="P21" s="10"/>
      <c r="Q21" s="10">
        <f t="shared" si="1"/>
        <v>-37998320830</v>
      </c>
    </row>
    <row r="22" spans="1:17" ht="21" x14ac:dyDescent="0.55000000000000004">
      <c r="A22" s="4" t="s">
        <v>62</v>
      </c>
      <c r="C22" s="10">
        <v>6633055</v>
      </c>
      <c r="D22" s="10"/>
      <c r="E22" s="10">
        <v>117024074800</v>
      </c>
      <c r="F22" s="10"/>
      <c r="G22" s="10">
        <v>124713956566</v>
      </c>
      <c r="H22" s="10"/>
      <c r="I22" s="10">
        <f t="shared" si="0"/>
        <v>-7689881766</v>
      </c>
      <c r="J22" s="10"/>
      <c r="K22" s="10">
        <v>6633055</v>
      </c>
      <c r="L22" s="10"/>
      <c r="M22" s="10">
        <v>117024074800</v>
      </c>
      <c r="N22" s="10"/>
      <c r="O22" s="10">
        <v>104182097557</v>
      </c>
      <c r="P22" s="10"/>
      <c r="Q22" s="10">
        <f t="shared" si="1"/>
        <v>12841977243</v>
      </c>
    </row>
    <row r="23" spans="1:17" ht="21" x14ac:dyDescent="0.55000000000000004">
      <c r="A23" s="4" t="s">
        <v>47</v>
      </c>
      <c r="C23" s="10">
        <v>1840989</v>
      </c>
      <c r="D23" s="10"/>
      <c r="E23" s="10">
        <v>91611921474</v>
      </c>
      <c r="F23" s="10"/>
      <c r="G23" s="10">
        <v>105829453204</v>
      </c>
      <c r="H23" s="10"/>
      <c r="I23" s="10">
        <f t="shared" si="0"/>
        <v>-14217531730</v>
      </c>
      <c r="J23" s="10"/>
      <c r="K23" s="10">
        <v>1840989</v>
      </c>
      <c r="L23" s="10"/>
      <c r="M23" s="10">
        <v>91611921474</v>
      </c>
      <c r="N23" s="10"/>
      <c r="O23" s="10">
        <v>48974041309</v>
      </c>
      <c r="P23" s="10"/>
      <c r="Q23" s="10">
        <f t="shared" si="1"/>
        <v>42637880165</v>
      </c>
    </row>
    <row r="24" spans="1:17" ht="21" x14ac:dyDescent="0.55000000000000004">
      <c r="A24" s="4" t="s">
        <v>79</v>
      </c>
      <c r="C24" s="10">
        <v>17762757</v>
      </c>
      <c r="D24" s="10"/>
      <c r="E24" s="10">
        <v>451740306269</v>
      </c>
      <c r="F24" s="10"/>
      <c r="G24" s="10">
        <v>493336370366</v>
      </c>
      <c r="H24" s="10"/>
      <c r="I24" s="10">
        <f t="shared" si="0"/>
        <v>-41596064097</v>
      </c>
      <c r="J24" s="10"/>
      <c r="K24" s="10">
        <v>17762757</v>
      </c>
      <c r="L24" s="10"/>
      <c r="M24" s="10">
        <v>451740306269</v>
      </c>
      <c r="N24" s="10"/>
      <c r="O24" s="10">
        <v>368763234753</v>
      </c>
      <c r="P24" s="10"/>
      <c r="Q24" s="10">
        <f t="shared" si="1"/>
        <v>82977071516</v>
      </c>
    </row>
    <row r="25" spans="1:17" ht="21" x14ac:dyDescent="0.55000000000000004">
      <c r="A25" s="4" t="s">
        <v>64</v>
      </c>
      <c r="C25" s="10">
        <v>17887918</v>
      </c>
      <c r="D25" s="10"/>
      <c r="E25" s="10">
        <v>82713342875</v>
      </c>
      <c r="F25" s="10"/>
      <c r="G25" s="10">
        <v>94212555666</v>
      </c>
      <c r="H25" s="10"/>
      <c r="I25" s="10">
        <f t="shared" si="0"/>
        <v>-11499212791</v>
      </c>
      <c r="J25" s="10"/>
      <c r="K25" s="10">
        <v>17887918</v>
      </c>
      <c r="L25" s="10"/>
      <c r="M25" s="10">
        <v>82713342875</v>
      </c>
      <c r="N25" s="10"/>
      <c r="O25" s="10">
        <v>91096306693</v>
      </c>
      <c r="P25" s="10"/>
      <c r="Q25" s="10">
        <f t="shared" si="1"/>
        <v>-8382963818</v>
      </c>
    </row>
    <row r="26" spans="1:17" ht="21" x14ac:dyDescent="0.55000000000000004">
      <c r="A26" s="4" t="s">
        <v>26</v>
      </c>
      <c r="C26" s="10">
        <v>60661193</v>
      </c>
      <c r="D26" s="10"/>
      <c r="E26" s="10">
        <v>483344024284</v>
      </c>
      <c r="F26" s="10"/>
      <c r="G26" s="10">
        <v>376541403763</v>
      </c>
      <c r="H26" s="10"/>
      <c r="I26" s="10">
        <f t="shared" si="0"/>
        <v>106802620521</v>
      </c>
      <c r="J26" s="10"/>
      <c r="K26" s="10">
        <v>60661193</v>
      </c>
      <c r="L26" s="10"/>
      <c r="M26" s="10">
        <v>483344024284</v>
      </c>
      <c r="N26" s="10"/>
      <c r="O26" s="10">
        <v>220564682452</v>
      </c>
      <c r="P26" s="10"/>
      <c r="Q26" s="10">
        <f t="shared" si="1"/>
        <v>262779341832</v>
      </c>
    </row>
    <row r="27" spans="1:17" ht="21" x14ac:dyDescent="0.55000000000000004">
      <c r="A27" s="4" t="s">
        <v>42</v>
      </c>
      <c r="C27" s="10">
        <v>225012</v>
      </c>
      <c r="D27" s="10"/>
      <c r="E27" s="10">
        <v>15026249832</v>
      </c>
      <c r="F27" s="10"/>
      <c r="G27" s="10">
        <v>13552650294</v>
      </c>
      <c r="H27" s="10"/>
      <c r="I27" s="10">
        <f t="shared" si="0"/>
        <v>1473599538</v>
      </c>
      <c r="J27" s="10"/>
      <c r="K27" s="10">
        <v>225012</v>
      </c>
      <c r="L27" s="10"/>
      <c r="M27" s="10">
        <v>15026249832</v>
      </c>
      <c r="N27" s="10"/>
      <c r="O27" s="10">
        <v>10613292346</v>
      </c>
      <c r="P27" s="10"/>
      <c r="Q27" s="10">
        <f t="shared" si="1"/>
        <v>4412957486</v>
      </c>
    </row>
    <row r="28" spans="1:17" ht="21" x14ac:dyDescent="0.55000000000000004">
      <c r="A28" s="4" t="s">
        <v>38</v>
      </c>
      <c r="C28" s="10">
        <v>10418826</v>
      </c>
      <c r="D28" s="10"/>
      <c r="E28" s="10">
        <v>77123632023</v>
      </c>
      <c r="F28" s="10"/>
      <c r="G28" s="10">
        <v>99333400891</v>
      </c>
      <c r="H28" s="10"/>
      <c r="I28" s="10">
        <f t="shared" si="0"/>
        <v>-22209768868</v>
      </c>
      <c r="J28" s="10"/>
      <c r="K28" s="10">
        <v>10418826</v>
      </c>
      <c r="L28" s="10"/>
      <c r="M28" s="10">
        <v>77123632023</v>
      </c>
      <c r="N28" s="10"/>
      <c r="O28" s="10">
        <v>69082246265</v>
      </c>
      <c r="P28" s="10"/>
      <c r="Q28" s="10">
        <f t="shared" si="1"/>
        <v>8041385758</v>
      </c>
    </row>
    <row r="29" spans="1:17" ht="21" x14ac:dyDescent="0.55000000000000004">
      <c r="A29" s="4" t="s">
        <v>212</v>
      </c>
      <c r="C29" s="10">
        <v>2513000</v>
      </c>
      <c r="D29" s="10"/>
      <c r="E29" s="10">
        <v>18302836903</v>
      </c>
      <c r="F29" s="10"/>
      <c r="G29" s="10">
        <v>16002261389</v>
      </c>
      <c r="H29" s="10"/>
      <c r="I29" s="10">
        <f t="shared" si="0"/>
        <v>2300575514</v>
      </c>
      <c r="J29" s="10"/>
      <c r="K29" s="10">
        <v>2513000</v>
      </c>
      <c r="L29" s="10"/>
      <c r="M29" s="10">
        <v>18302836903</v>
      </c>
      <c r="N29" s="10"/>
      <c r="O29" s="10">
        <v>16002261389</v>
      </c>
      <c r="P29" s="10"/>
      <c r="Q29" s="10">
        <f t="shared" si="1"/>
        <v>2300575514</v>
      </c>
    </row>
    <row r="30" spans="1:17" ht="21" x14ac:dyDescent="0.55000000000000004">
      <c r="A30" s="4" t="s">
        <v>88</v>
      </c>
      <c r="C30" s="10">
        <v>86562113</v>
      </c>
      <c r="D30" s="10"/>
      <c r="E30" s="10">
        <v>1363121717441</v>
      </c>
      <c r="F30" s="10"/>
      <c r="G30" s="10">
        <v>1028129033751</v>
      </c>
      <c r="H30" s="10"/>
      <c r="I30" s="10">
        <f t="shared" si="0"/>
        <v>334992683690</v>
      </c>
      <c r="J30" s="10"/>
      <c r="K30" s="10">
        <v>86562113</v>
      </c>
      <c r="L30" s="10"/>
      <c r="M30" s="10">
        <v>1363121717441</v>
      </c>
      <c r="N30" s="10"/>
      <c r="O30" s="10">
        <v>587345838606</v>
      </c>
      <c r="P30" s="10"/>
      <c r="Q30" s="10">
        <f t="shared" si="1"/>
        <v>775775878835</v>
      </c>
    </row>
    <row r="31" spans="1:17" ht="21" x14ac:dyDescent="0.55000000000000004">
      <c r="A31" s="4" t="s">
        <v>30</v>
      </c>
      <c r="C31" s="10">
        <v>989224</v>
      </c>
      <c r="D31" s="10"/>
      <c r="E31" s="10">
        <v>54094724919</v>
      </c>
      <c r="F31" s="10"/>
      <c r="G31" s="10">
        <v>42808054271</v>
      </c>
      <c r="H31" s="10"/>
      <c r="I31" s="10">
        <f t="shared" si="0"/>
        <v>11286670648</v>
      </c>
      <c r="J31" s="10"/>
      <c r="K31" s="10">
        <v>989224</v>
      </c>
      <c r="L31" s="10"/>
      <c r="M31" s="10">
        <v>54094724919</v>
      </c>
      <c r="N31" s="10"/>
      <c r="O31" s="10">
        <v>68610072491</v>
      </c>
      <c r="P31" s="10"/>
      <c r="Q31" s="10">
        <f t="shared" si="1"/>
        <v>-14515347572</v>
      </c>
    </row>
    <row r="32" spans="1:17" ht="21" x14ac:dyDescent="0.55000000000000004">
      <c r="A32" s="4" t="s">
        <v>59</v>
      </c>
      <c r="C32" s="10">
        <v>40834422</v>
      </c>
      <c r="D32" s="10"/>
      <c r="E32" s="10">
        <v>666938985769</v>
      </c>
      <c r="F32" s="10"/>
      <c r="G32" s="10">
        <v>575396427700</v>
      </c>
      <c r="H32" s="10"/>
      <c r="I32" s="10">
        <f t="shared" si="0"/>
        <v>91542558069</v>
      </c>
      <c r="J32" s="10"/>
      <c r="K32" s="10">
        <v>40834422</v>
      </c>
      <c r="L32" s="10"/>
      <c r="M32" s="10">
        <v>666938985769</v>
      </c>
      <c r="N32" s="10"/>
      <c r="O32" s="10">
        <v>432955250393</v>
      </c>
      <c r="P32" s="10"/>
      <c r="Q32" s="10">
        <f t="shared" si="1"/>
        <v>233983735376</v>
      </c>
    </row>
    <row r="33" spans="1:17" ht="21" x14ac:dyDescent="0.55000000000000004">
      <c r="A33" s="4" t="s">
        <v>84</v>
      </c>
      <c r="C33" s="10">
        <v>3069304</v>
      </c>
      <c r="D33" s="10"/>
      <c r="E33" s="10">
        <v>79306858413</v>
      </c>
      <c r="F33" s="10"/>
      <c r="G33" s="10">
        <v>78179994449</v>
      </c>
      <c r="H33" s="10"/>
      <c r="I33" s="10">
        <f t="shared" si="0"/>
        <v>1126863964</v>
      </c>
      <c r="J33" s="10"/>
      <c r="K33" s="10">
        <v>3069304</v>
      </c>
      <c r="L33" s="10"/>
      <c r="M33" s="10">
        <v>79306858413</v>
      </c>
      <c r="N33" s="10"/>
      <c r="O33" s="10">
        <v>70083784940</v>
      </c>
      <c r="P33" s="10"/>
      <c r="Q33" s="10">
        <f t="shared" si="1"/>
        <v>9223073473</v>
      </c>
    </row>
    <row r="34" spans="1:17" ht="21" x14ac:dyDescent="0.55000000000000004">
      <c r="A34" s="4" t="s">
        <v>71</v>
      </c>
      <c r="C34" s="10">
        <v>3330224</v>
      </c>
      <c r="D34" s="10"/>
      <c r="E34" s="10">
        <v>12150577991</v>
      </c>
      <c r="F34" s="10"/>
      <c r="G34" s="10">
        <v>13601245312</v>
      </c>
      <c r="H34" s="10"/>
      <c r="I34" s="10">
        <f t="shared" si="0"/>
        <v>-1450667321</v>
      </c>
      <c r="J34" s="10"/>
      <c r="K34" s="10">
        <v>3330224</v>
      </c>
      <c r="L34" s="10"/>
      <c r="M34" s="10">
        <v>12150577991</v>
      </c>
      <c r="N34" s="10"/>
      <c r="O34" s="10">
        <v>17390153777</v>
      </c>
      <c r="P34" s="10"/>
      <c r="Q34" s="10">
        <f t="shared" si="1"/>
        <v>-5239575786</v>
      </c>
    </row>
    <row r="35" spans="1:17" ht="21" x14ac:dyDescent="0.55000000000000004">
      <c r="A35" s="4" t="s">
        <v>74</v>
      </c>
      <c r="C35" s="10">
        <v>2176171</v>
      </c>
      <c r="D35" s="10"/>
      <c r="E35" s="10">
        <v>8298378968</v>
      </c>
      <c r="F35" s="10"/>
      <c r="G35" s="10">
        <v>9155640600</v>
      </c>
      <c r="H35" s="10"/>
      <c r="I35" s="10">
        <f t="shared" si="0"/>
        <v>-857261632</v>
      </c>
      <c r="J35" s="10"/>
      <c r="K35" s="10">
        <v>2176171</v>
      </c>
      <c r="L35" s="10"/>
      <c r="M35" s="10">
        <v>8298378968</v>
      </c>
      <c r="N35" s="10"/>
      <c r="O35" s="10">
        <v>12685898311</v>
      </c>
      <c r="P35" s="10"/>
      <c r="Q35" s="10">
        <f t="shared" si="1"/>
        <v>-4387519343</v>
      </c>
    </row>
    <row r="36" spans="1:17" ht="21" x14ac:dyDescent="0.55000000000000004">
      <c r="A36" s="4" t="s">
        <v>33</v>
      </c>
      <c r="C36" s="10">
        <v>2687392</v>
      </c>
      <c r="D36" s="10"/>
      <c r="E36" s="10">
        <v>161437081558</v>
      </c>
      <c r="F36" s="10"/>
      <c r="G36" s="10">
        <v>162831404314</v>
      </c>
      <c r="H36" s="10"/>
      <c r="I36" s="10">
        <f t="shared" si="0"/>
        <v>-1394322756</v>
      </c>
      <c r="J36" s="10"/>
      <c r="K36" s="10">
        <v>2687392</v>
      </c>
      <c r="L36" s="10"/>
      <c r="M36" s="10">
        <v>161437081558</v>
      </c>
      <c r="N36" s="10"/>
      <c r="O36" s="10">
        <v>155276251588</v>
      </c>
      <c r="P36" s="10"/>
      <c r="Q36" s="10">
        <f t="shared" si="1"/>
        <v>6160829970</v>
      </c>
    </row>
    <row r="37" spans="1:17" ht="21" x14ac:dyDescent="0.55000000000000004">
      <c r="A37" s="4" t="s">
        <v>25</v>
      </c>
      <c r="C37" s="10">
        <v>7583253</v>
      </c>
      <c r="D37" s="10"/>
      <c r="E37" s="10">
        <v>26554434989</v>
      </c>
      <c r="F37" s="10"/>
      <c r="G37" s="10">
        <v>29766936211</v>
      </c>
      <c r="H37" s="10"/>
      <c r="I37" s="10">
        <f t="shared" si="0"/>
        <v>-3212501222</v>
      </c>
      <c r="J37" s="10"/>
      <c r="K37" s="10">
        <v>7583253</v>
      </c>
      <c r="L37" s="10"/>
      <c r="M37" s="10">
        <v>26554434989</v>
      </c>
      <c r="N37" s="10"/>
      <c r="O37" s="10">
        <v>32679541066</v>
      </c>
      <c r="P37" s="10"/>
      <c r="Q37" s="10">
        <f t="shared" si="1"/>
        <v>-6125106077</v>
      </c>
    </row>
    <row r="38" spans="1:17" ht="21" x14ac:dyDescent="0.55000000000000004">
      <c r="A38" s="4" t="s">
        <v>91</v>
      </c>
      <c r="C38" s="10">
        <v>21795532</v>
      </c>
      <c r="D38" s="10"/>
      <c r="E38" s="10">
        <v>59041853427</v>
      </c>
      <c r="F38" s="10"/>
      <c r="G38" s="10">
        <v>54716442920</v>
      </c>
      <c r="H38" s="10"/>
      <c r="I38" s="10">
        <f t="shared" si="0"/>
        <v>4325410507</v>
      </c>
      <c r="J38" s="10"/>
      <c r="K38" s="10">
        <v>21795532</v>
      </c>
      <c r="L38" s="10"/>
      <c r="M38" s="10">
        <v>59041853427</v>
      </c>
      <c r="N38" s="10"/>
      <c r="O38" s="10">
        <v>23902376087</v>
      </c>
      <c r="P38" s="10"/>
      <c r="Q38" s="10">
        <f t="shared" si="1"/>
        <v>35139477340</v>
      </c>
    </row>
    <row r="39" spans="1:17" ht="21" x14ac:dyDescent="0.55000000000000004">
      <c r="A39" s="4" t="s">
        <v>48</v>
      </c>
      <c r="C39" s="10">
        <v>31297279</v>
      </c>
      <c r="D39" s="10"/>
      <c r="E39" s="10">
        <v>59657329335</v>
      </c>
      <c r="F39" s="10"/>
      <c r="G39" s="10">
        <v>65762553159</v>
      </c>
      <c r="H39" s="10"/>
      <c r="I39" s="10">
        <f t="shared" si="0"/>
        <v>-6105223824</v>
      </c>
      <c r="J39" s="10"/>
      <c r="K39" s="10">
        <v>31297279</v>
      </c>
      <c r="L39" s="10"/>
      <c r="M39" s="10">
        <v>59657329335</v>
      </c>
      <c r="N39" s="10"/>
      <c r="O39" s="10">
        <v>85092075913</v>
      </c>
      <c r="P39" s="10"/>
      <c r="Q39" s="10">
        <f t="shared" si="1"/>
        <v>-25434746578</v>
      </c>
    </row>
    <row r="40" spans="1:17" ht="21" x14ac:dyDescent="0.55000000000000004">
      <c r="A40" s="4" t="s">
        <v>44</v>
      </c>
      <c r="C40" s="10">
        <v>38657528</v>
      </c>
      <c r="D40" s="10"/>
      <c r="E40" s="10">
        <v>80553281147</v>
      </c>
      <c r="F40" s="10"/>
      <c r="G40" s="10">
        <v>69233258838</v>
      </c>
      <c r="H40" s="10"/>
      <c r="I40" s="10">
        <f t="shared" si="0"/>
        <v>11320022309</v>
      </c>
      <c r="J40" s="10"/>
      <c r="K40" s="10">
        <v>38657528</v>
      </c>
      <c r="L40" s="10"/>
      <c r="M40" s="10">
        <v>80553281147</v>
      </c>
      <c r="N40" s="10"/>
      <c r="O40" s="10">
        <v>77313726733</v>
      </c>
      <c r="P40" s="10"/>
      <c r="Q40" s="10">
        <f t="shared" si="1"/>
        <v>3239554414</v>
      </c>
    </row>
    <row r="41" spans="1:17" ht="21" x14ac:dyDescent="0.55000000000000004">
      <c r="A41" s="4" t="s">
        <v>94</v>
      </c>
      <c r="C41" s="10">
        <v>12231917</v>
      </c>
      <c r="D41" s="10"/>
      <c r="E41" s="10">
        <v>90180616612</v>
      </c>
      <c r="F41" s="10"/>
      <c r="G41" s="10">
        <v>84577573997</v>
      </c>
      <c r="H41" s="10"/>
      <c r="I41" s="10">
        <f t="shared" si="0"/>
        <v>5603042615</v>
      </c>
      <c r="J41" s="10"/>
      <c r="K41" s="10">
        <v>12231917</v>
      </c>
      <c r="L41" s="10"/>
      <c r="M41" s="10">
        <v>90180616612</v>
      </c>
      <c r="N41" s="10"/>
      <c r="O41" s="10">
        <v>65132336282</v>
      </c>
      <c r="P41" s="10"/>
      <c r="Q41" s="10">
        <f t="shared" si="1"/>
        <v>25048280330</v>
      </c>
    </row>
    <row r="42" spans="1:17" ht="21" x14ac:dyDescent="0.55000000000000004">
      <c r="A42" s="4" t="s">
        <v>70</v>
      </c>
      <c r="C42" s="10">
        <v>45407658</v>
      </c>
      <c r="D42" s="10"/>
      <c r="E42" s="10">
        <v>106649106654</v>
      </c>
      <c r="F42" s="10"/>
      <c r="G42" s="10">
        <v>84984091011</v>
      </c>
      <c r="H42" s="10"/>
      <c r="I42" s="10">
        <f t="shared" si="0"/>
        <v>21665015643</v>
      </c>
      <c r="J42" s="10"/>
      <c r="K42" s="10">
        <v>45407658</v>
      </c>
      <c r="L42" s="10"/>
      <c r="M42" s="10">
        <v>106649106654</v>
      </c>
      <c r="N42" s="10"/>
      <c r="O42" s="10">
        <v>93882122952</v>
      </c>
      <c r="P42" s="10"/>
      <c r="Q42" s="10">
        <f t="shared" si="1"/>
        <v>12766983702</v>
      </c>
    </row>
    <row r="43" spans="1:17" ht="21" x14ac:dyDescent="0.55000000000000004">
      <c r="A43" s="4" t="s">
        <v>19</v>
      </c>
      <c r="C43" s="10">
        <v>52819649</v>
      </c>
      <c r="D43" s="10"/>
      <c r="E43" s="10">
        <v>117086962854</v>
      </c>
      <c r="F43" s="10"/>
      <c r="G43" s="10">
        <v>109927058891</v>
      </c>
      <c r="H43" s="10"/>
      <c r="I43" s="10">
        <f t="shared" si="0"/>
        <v>7159903963</v>
      </c>
      <c r="J43" s="10"/>
      <c r="K43" s="10">
        <v>52819649</v>
      </c>
      <c r="L43" s="10"/>
      <c r="M43" s="10">
        <v>117086962854</v>
      </c>
      <c r="N43" s="10"/>
      <c r="O43" s="10">
        <v>66833557385</v>
      </c>
      <c r="P43" s="10"/>
      <c r="Q43" s="10">
        <f t="shared" si="1"/>
        <v>50253405469</v>
      </c>
    </row>
    <row r="44" spans="1:17" ht="21" x14ac:dyDescent="0.55000000000000004">
      <c r="A44" s="4" t="s">
        <v>61</v>
      </c>
      <c r="C44" s="10">
        <v>1308354</v>
      </c>
      <c r="D44" s="10"/>
      <c r="E44" s="10">
        <v>69585686703</v>
      </c>
      <c r="F44" s="10"/>
      <c r="G44" s="10">
        <v>72104273125</v>
      </c>
      <c r="H44" s="10"/>
      <c r="I44" s="10">
        <f t="shared" si="0"/>
        <v>-2518586422</v>
      </c>
      <c r="J44" s="10"/>
      <c r="K44" s="10">
        <v>1308354</v>
      </c>
      <c r="L44" s="10"/>
      <c r="M44" s="10">
        <v>69585686703</v>
      </c>
      <c r="N44" s="10"/>
      <c r="O44" s="10">
        <v>62535104330</v>
      </c>
      <c r="P44" s="10"/>
      <c r="Q44" s="10">
        <f t="shared" si="1"/>
        <v>7050582373</v>
      </c>
    </row>
    <row r="45" spans="1:17" ht="21" x14ac:dyDescent="0.55000000000000004">
      <c r="A45" s="4" t="s">
        <v>23</v>
      </c>
      <c r="C45" s="10">
        <v>342431239</v>
      </c>
      <c r="D45" s="10"/>
      <c r="E45" s="10">
        <v>499482840918</v>
      </c>
      <c r="F45" s="10"/>
      <c r="G45" s="10">
        <v>501402637813</v>
      </c>
      <c r="H45" s="10"/>
      <c r="I45" s="10">
        <f t="shared" si="0"/>
        <v>-1919796895</v>
      </c>
      <c r="J45" s="10"/>
      <c r="K45" s="10">
        <v>342431239</v>
      </c>
      <c r="L45" s="10"/>
      <c r="M45" s="10">
        <v>499482840918</v>
      </c>
      <c r="N45" s="10"/>
      <c r="O45" s="10">
        <v>370533487935</v>
      </c>
      <c r="P45" s="10"/>
      <c r="Q45" s="10">
        <f t="shared" si="1"/>
        <v>128949352983</v>
      </c>
    </row>
    <row r="46" spans="1:17" ht="21" x14ac:dyDescent="0.55000000000000004">
      <c r="A46" s="4" t="s">
        <v>93</v>
      </c>
      <c r="C46" s="10">
        <v>10980156</v>
      </c>
      <c r="D46" s="10"/>
      <c r="E46" s="10">
        <v>80080303546</v>
      </c>
      <c r="F46" s="10"/>
      <c r="G46" s="10">
        <v>82346452165</v>
      </c>
      <c r="H46" s="10"/>
      <c r="I46" s="10">
        <f t="shared" si="0"/>
        <v>-2266148619</v>
      </c>
      <c r="J46" s="10"/>
      <c r="K46" s="10">
        <v>10980156</v>
      </c>
      <c r="L46" s="10"/>
      <c r="M46" s="10">
        <v>80080303546</v>
      </c>
      <c r="N46" s="10"/>
      <c r="O46" s="10">
        <v>97730131582</v>
      </c>
      <c r="P46" s="10"/>
      <c r="Q46" s="10">
        <f t="shared" si="1"/>
        <v>-17649828036</v>
      </c>
    </row>
    <row r="47" spans="1:17" ht="21" x14ac:dyDescent="0.55000000000000004">
      <c r="A47" s="4" t="s">
        <v>22</v>
      </c>
      <c r="C47" s="10">
        <v>175245003</v>
      </c>
      <c r="D47" s="10"/>
      <c r="E47" s="10">
        <v>117028211692</v>
      </c>
      <c r="F47" s="10"/>
      <c r="G47" s="10">
        <v>116090209024</v>
      </c>
      <c r="H47" s="10"/>
      <c r="I47" s="10">
        <f t="shared" si="0"/>
        <v>938002668</v>
      </c>
      <c r="J47" s="10"/>
      <c r="K47" s="10">
        <v>175245003</v>
      </c>
      <c r="L47" s="10"/>
      <c r="M47" s="10">
        <v>117028211692</v>
      </c>
      <c r="N47" s="10"/>
      <c r="O47" s="10">
        <v>114290883271</v>
      </c>
      <c r="P47" s="10"/>
      <c r="Q47" s="10">
        <f t="shared" si="1"/>
        <v>2737328421</v>
      </c>
    </row>
    <row r="48" spans="1:17" ht="21" x14ac:dyDescent="0.55000000000000004">
      <c r="A48" s="4" t="s">
        <v>37</v>
      </c>
      <c r="C48" s="10">
        <v>4799638</v>
      </c>
      <c r="D48" s="10"/>
      <c r="E48" s="10">
        <v>36052403562</v>
      </c>
      <c r="F48" s="10"/>
      <c r="G48" s="10">
        <v>34866274085</v>
      </c>
      <c r="H48" s="10"/>
      <c r="I48" s="10">
        <f t="shared" si="0"/>
        <v>1186129477</v>
      </c>
      <c r="J48" s="10"/>
      <c r="K48" s="10">
        <v>4799638</v>
      </c>
      <c r="L48" s="10"/>
      <c r="M48" s="10">
        <v>36052403562</v>
      </c>
      <c r="N48" s="10"/>
      <c r="O48" s="10">
        <v>28967498605</v>
      </c>
      <c r="P48" s="10"/>
      <c r="Q48" s="10">
        <f t="shared" si="1"/>
        <v>7084904957</v>
      </c>
    </row>
    <row r="49" spans="1:17" ht="21" x14ac:dyDescent="0.55000000000000004">
      <c r="A49" s="4" t="s">
        <v>96</v>
      </c>
      <c r="C49" s="10">
        <v>515000</v>
      </c>
      <c r="D49" s="10"/>
      <c r="E49" s="10">
        <v>9658260045</v>
      </c>
      <c r="F49" s="10"/>
      <c r="G49" s="10">
        <v>10353245953</v>
      </c>
      <c r="H49" s="10"/>
      <c r="I49" s="10">
        <f t="shared" si="0"/>
        <v>-694985908</v>
      </c>
      <c r="J49" s="10"/>
      <c r="K49" s="10">
        <v>515000</v>
      </c>
      <c r="L49" s="10"/>
      <c r="M49" s="10">
        <v>9658260045</v>
      </c>
      <c r="N49" s="10"/>
      <c r="O49" s="10">
        <v>8443029498</v>
      </c>
      <c r="P49" s="10"/>
      <c r="Q49" s="10">
        <f t="shared" si="1"/>
        <v>1215230547</v>
      </c>
    </row>
    <row r="50" spans="1:17" ht="21" x14ac:dyDescent="0.55000000000000004">
      <c r="A50" s="4" t="s">
        <v>55</v>
      </c>
      <c r="C50" s="10">
        <v>3699012</v>
      </c>
      <c r="D50" s="10"/>
      <c r="E50" s="10">
        <v>160177069329</v>
      </c>
      <c r="F50" s="10"/>
      <c r="G50" s="10">
        <v>141457934279</v>
      </c>
      <c r="H50" s="10"/>
      <c r="I50" s="10">
        <f t="shared" si="0"/>
        <v>18719135050</v>
      </c>
      <c r="J50" s="10"/>
      <c r="K50" s="10">
        <v>3699012</v>
      </c>
      <c r="L50" s="10"/>
      <c r="M50" s="10">
        <v>160177069329</v>
      </c>
      <c r="N50" s="10"/>
      <c r="O50" s="10">
        <v>102006973277</v>
      </c>
      <c r="P50" s="10"/>
      <c r="Q50" s="10">
        <f t="shared" si="1"/>
        <v>58170096052</v>
      </c>
    </row>
    <row r="51" spans="1:17" ht="21" x14ac:dyDescent="0.55000000000000004">
      <c r="A51" s="4" t="s">
        <v>49</v>
      </c>
      <c r="C51" s="10">
        <v>19871364</v>
      </c>
      <c r="D51" s="10"/>
      <c r="E51" s="10">
        <v>88473581744</v>
      </c>
      <c r="F51" s="10"/>
      <c r="G51" s="10">
        <v>81276886347</v>
      </c>
      <c r="H51" s="10"/>
      <c r="I51" s="10">
        <f t="shared" si="0"/>
        <v>7196695397</v>
      </c>
      <c r="J51" s="10"/>
      <c r="K51" s="10">
        <v>19871364</v>
      </c>
      <c r="L51" s="10"/>
      <c r="M51" s="10">
        <v>88473581744</v>
      </c>
      <c r="N51" s="10"/>
      <c r="O51" s="10">
        <v>88979694836</v>
      </c>
      <c r="P51" s="10"/>
      <c r="Q51" s="10">
        <f t="shared" si="1"/>
        <v>-506113092</v>
      </c>
    </row>
    <row r="52" spans="1:17" ht="21" x14ac:dyDescent="0.55000000000000004">
      <c r="A52" s="4" t="s">
        <v>18</v>
      </c>
      <c r="C52" s="10">
        <v>298080289</v>
      </c>
      <c r="D52" s="10"/>
      <c r="E52" s="10">
        <v>181014990560</v>
      </c>
      <c r="F52" s="10"/>
      <c r="G52" s="10">
        <v>184121883616</v>
      </c>
      <c r="H52" s="10"/>
      <c r="I52" s="10">
        <f t="shared" si="0"/>
        <v>-3106893056</v>
      </c>
      <c r="J52" s="10"/>
      <c r="K52" s="10">
        <v>298080289</v>
      </c>
      <c r="L52" s="10"/>
      <c r="M52" s="10">
        <v>181014990560</v>
      </c>
      <c r="N52" s="10"/>
      <c r="O52" s="10">
        <v>128139664054</v>
      </c>
      <c r="P52" s="10"/>
      <c r="Q52" s="10">
        <f t="shared" si="1"/>
        <v>52875326506</v>
      </c>
    </row>
    <row r="53" spans="1:17" ht="21" x14ac:dyDescent="0.55000000000000004">
      <c r="A53" s="4" t="s">
        <v>66</v>
      </c>
      <c r="C53" s="10">
        <v>86199111</v>
      </c>
      <c r="D53" s="10"/>
      <c r="E53" s="10">
        <v>1145284083165</v>
      </c>
      <c r="F53" s="10"/>
      <c r="G53" s="10">
        <v>932342970400</v>
      </c>
      <c r="H53" s="10"/>
      <c r="I53" s="10">
        <f t="shared" si="0"/>
        <v>212941112765</v>
      </c>
      <c r="J53" s="10"/>
      <c r="K53" s="10">
        <v>86199111</v>
      </c>
      <c r="L53" s="10"/>
      <c r="M53" s="10">
        <v>1145284083165</v>
      </c>
      <c r="N53" s="10"/>
      <c r="O53" s="10">
        <v>778371108455</v>
      </c>
      <c r="P53" s="10"/>
      <c r="Q53" s="10">
        <f t="shared" si="1"/>
        <v>366912974710</v>
      </c>
    </row>
    <row r="54" spans="1:17" ht="21" x14ac:dyDescent="0.55000000000000004">
      <c r="A54" s="4" t="s">
        <v>57</v>
      </c>
      <c r="C54" s="10">
        <v>750000</v>
      </c>
      <c r="D54" s="10"/>
      <c r="E54" s="10">
        <v>3660732097</v>
      </c>
      <c r="F54" s="10"/>
      <c r="G54" s="10">
        <v>3296817075</v>
      </c>
      <c r="H54" s="10"/>
      <c r="I54" s="10">
        <f t="shared" si="0"/>
        <v>363915022</v>
      </c>
      <c r="J54" s="10"/>
      <c r="K54" s="10">
        <v>750000</v>
      </c>
      <c r="L54" s="10"/>
      <c r="M54" s="10">
        <v>3660732097</v>
      </c>
      <c r="N54" s="10"/>
      <c r="O54" s="10">
        <v>2327861781</v>
      </c>
      <c r="P54" s="10"/>
      <c r="Q54" s="10">
        <f t="shared" si="1"/>
        <v>1332870316</v>
      </c>
    </row>
    <row r="55" spans="1:17" ht="21" x14ac:dyDescent="0.55000000000000004">
      <c r="A55" s="4" t="s">
        <v>63</v>
      </c>
      <c r="C55" s="10">
        <v>5683484</v>
      </c>
      <c r="D55" s="10"/>
      <c r="E55" s="10">
        <v>52165843685</v>
      </c>
      <c r="F55" s="10"/>
      <c r="G55" s="10">
        <v>59790009085</v>
      </c>
      <c r="H55" s="10"/>
      <c r="I55" s="10">
        <f t="shared" si="0"/>
        <v>-7624165400</v>
      </c>
      <c r="J55" s="10"/>
      <c r="K55" s="10">
        <v>5683484</v>
      </c>
      <c r="L55" s="10"/>
      <c r="M55" s="10">
        <v>52165843685</v>
      </c>
      <c r="N55" s="10"/>
      <c r="O55" s="10">
        <v>50558583370</v>
      </c>
      <c r="P55" s="10"/>
      <c r="Q55" s="10">
        <f t="shared" si="1"/>
        <v>1607260315</v>
      </c>
    </row>
    <row r="56" spans="1:17" ht="21" x14ac:dyDescent="0.55000000000000004">
      <c r="A56" s="4" t="s">
        <v>73</v>
      </c>
      <c r="C56" s="10">
        <v>168686365</v>
      </c>
      <c r="D56" s="10"/>
      <c r="E56" s="10">
        <v>664173440173</v>
      </c>
      <c r="F56" s="10"/>
      <c r="G56" s="10">
        <v>652149930215</v>
      </c>
      <c r="H56" s="10"/>
      <c r="I56" s="10">
        <f t="shared" si="0"/>
        <v>12023509958</v>
      </c>
      <c r="J56" s="10"/>
      <c r="K56" s="10">
        <v>168686365</v>
      </c>
      <c r="L56" s="10"/>
      <c r="M56" s="10">
        <v>664173440173</v>
      </c>
      <c r="N56" s="10"/>
      <c r="O56" s="10">
        <v>607793078371</v>
      </c>
      <c r="P56" s="10"/>
      <c r="Q56" s="10">
        <f t="shared" si="1"/>
        <v>56380361802</v>
      </c>
    </row>
    <row r="57" spans="1:17" ht="21" x14ac:dyDescent="0.55000000000000004">
      <c r="A57" s="4" t="s">
        <v>50</v>
      </c>
      <c r="C57" s="10">
        <v>9183517</v>
      </c>
      <c r="D57" s="10"/>
      <c r="E57" s="10">
        <v>249409902679</v>
      </c>
      <c r="F57" s="10"/>
      <c r="G57" s="10">
        <v>200228120085</v>
      </c>
      <c r="H57" s="10"/>
      <c r="I57" s="10">
        <f t="shared" si="0"/>
        <v>49181782594</v>
      </c>
      <c r="J57" s="10"/>
      <c r="K57" s="10">
        <v>9183517</v>
      </c>
      <c r="L57" s="10"/>
      <c r="M57" s="10">
        <v>249409902679</v>
      </c>
      <c r="N57" s="10"/>
      <c r="O57" s="10">
        <v>178305205015</v>
      </c>
      <c r="P57" s="10"/>
      <c r="Q57" s="10">
        <f t="shared" si="1"/>
        <v>71104697664</v>
      </c>
    </row>
    <row r="58" spans="1:17" ht="21" x14ac:dyDescent="0.55000000000000004">
      <c r="A58" s="4" t="s">
        <v>21</v>
      </c>
      <c r="C58" s="10">
        <v>13147564</v>
      </c>
      <c r="D58" s="10"/>
      <c r="E58" s="10">
        <v>42660201990</v>
      </c>
      <c r="F58" s="10"/>
      <c r="G58" s="10">
        <v>46877192279</v>
      </c>
      <c r="H58" s="10"/>
      <c r="I58" s="10">
        <f t="shared" si="0"/>
        <v>-4216990289</v>
      </c>
      <c r="J58" s="10"/>
      <c r="K58" s="10">
        <v>13147564</v>
      </c>
      <c r="L58" s="10"/>
      <c r="M58" s="10">
        <v>42660201990</v>
      </c>
      <c r="N58" s="10"/>
      <c r="O58" s="10">
        <v>41837907257</v>
      </c>
      <c r="P58" s="10"/>
      <c r="Q58" s="10">
        <f t="shared" si="1"/>
        <v>822294733</v>
      </c>
    </row>
    <row r="59" spans="1:17" ht="21" x14ac:dyDescent="0.55000000000000004">
      <c r="A59" s="4" t="s">
        <v>53</v>
      </c>
      <c r="C59" s="10">
        <v>7230915</v>
      </c>
      <c r="D59" s="10"/>
      <c r="E59" s="10">
        <v>102961537388</v>
      </c>
      <c r="F59" s="10"/>
      <c r="G59" s="10">
        <v>70889197867</v>
      </c>
      <c r="H59" s="10"/>
      <c r="I59" s="10">
        <f t="shared" si="0"/>
        <v>32072339521</v>
      </c>
      <c r="J59" s="10"/>
      <c r="K59" s="10">
        <v>7230915</v>
      </c>
      <c r="L59" s="10"/>
      <c r="M59" s="10">
        <v>102961537388</v>
      </c>
      <c r="N59" s="10"/>
      <c r="O59" s="10">
        <v>59987657805</v>
      </c>
      <c r="P59" s="10"/>
      <c r="Q59" s="10">
        <f t="shared" si="1"/>
        <v>42973879583</v>
      </c>
    </row>
    <row r="60" spans="1:17" ht="21" x14ac:dyDescent="0.55000000000000004">
      <c r="A60" s="4" t="s">
        <v>78</v>
      </c>
      <c r="C60" s="10">
        <v>12686096</v>
      </c>
      <c r="D60" s="10"/>
      <c r="E60" s="10">
        <v>75276434217</v>
      </c>
      <c r="F60" s="10"/>
      <c r="G60" s="10">
        <v>75779955517</v>
      </c>
      <c r="H60" s="10"/>
      <c r="I60" s="10">
        <f t="shared" si="0"/>
        <v>-503521300</v>
      </c>
      <c r="J60" s="10"/>
      <c r="K60" s="10">
        <v>12686096</v>
      </c>
      <c r="L60" s="10"/>
      <c r="M60" s="10">
        <v>75276434217</v>
      </c>
      <c r="N60" s="10"/>
      <c r="O60" s="10">
        <v>64934177283</v>
      </c>
      <c r="P60" s="10"/>
      <c r="Q60" s="10">
        <f t="shared" si="1"/>
        <v>10342256934</v>
      </c>
    </row>
    <row r="61" spans="1:17" ht="21" x14ac:dyDescent="0.55000000000000004">
      <c r="A61" s="4" t="s">
        <v>54</v>
      </c>
      <c r="C61" s="10">
        <v>196296163</v>
      </c>
      <c r="D61" s="10"/>
      <c r="E61" s="10">
        <v>370858823128</v>
      </c>
      <c r="F61" s="10"/>
      <c r="G61" s="10">
        <v>334195246324</v>
      </c>
      <c r="H61" s="10"/>
      <c r="I61" s="10">
        <f t="shared" si="0"/>
        <v>36663576804</v>
      </c>
      <c r="J61" s="10"/>
      <c r="K61" s="10">
        <v>196296163</v>
      </c>
      <c r="L61" s="10"/>
      <c r="M61" s="10">
        <v>370858823128</v>
      </c>
      <c r="N61" s="10"/>
      <c r="O61" s="10">
        <v>273986991470</v>
      </c>
      <c r="P61" s="10"/>
      <c r="Q61" s="10">
        <f t="shared" si="1"/>
        <v>96871831658</v>
      </c>
    </row>
    <row r="62" spans="1:17" ht="21" x14ac:dyDescent="0.55000000000000004">
      <c r="A62" s="4" t="s">
        <v>87</v>
      </c>
      <c r="C62" s="10">
        <v>35625614</v>
      </c>
      <c r="D62" s="10"/>
      <c r="E62" s="10">
        <v>107111190851</v>
      </c>
      <c r="F62" s="10"/>
      <c r="G62" s="10">
        <v>109134973589</v>
      </c>
      <c r="H62" s="10"/>
      <c r="I62" s="10">
        <f t="shared" si="0"/>
        <v>-2023782738</v>
      </c>
      <c r="J62" s="10"/>
      <c r="K62" s="10">
        <v>35625614</v>
      </c>
      <c r="L62" s="10"/>
      <c r="M62" s="10">
        <v>107111190851</v>
      </c>
      <c r="N62" s="10"/>
      <c r="O62" s="10">
        <v>105441149455</v>
      </c>
      <c r="P62" s="10"/>
      <c r="Q62" s="10">
        <f t="shared" si="1"/>
        <v>1670041396</v>
      </c>
    </row>
    <row r="63" spans="1:17" ht="21" x14ac:dyDescent="0.55000000000000004">
      <c r="A63" s="4" t="s">
        <v>32</v>
      </c>
      <c r="C63" s="10">
        <v>976748</v>
      </c>
      <c r="D63" s="10"/>
      <c r="E63" s="10">
        <v>587265985362</v>
      </c>
      <c r="F63" s="10"/>
      <c r="G63" s="10">
        <v>382900950335</v>
      </c>
      <c r="H63" s="10"/>
      <c r="I63" s="10">
        <f t="shared" si="0"/>
        <v>204365035027</v>
      </c>
      <c r="J63" s="10"/>
      <c r="K63" s="10">
        <v>976748</v>
      </c>
      <c r="L63" s="10"/>
      <c r="M63" s="10">
        <v>587265985362</v>
      </c>
      <c r="N63" s="10"/>
      <c r="O63" s="10">
        <v>241105326292</v>
      </c>
      <c r="P63" s="10"/>
      <c r="Q63" s="10">
        <f t="shared" si="1"/>
        <v>346160659070</v>
      </c>
    </row>
    <row r="64" spans="1:17" ht="21" x14ac:dyDescent="0.55000000000000004">
      <c r="A64" s="4" t="s">
        <v>97</v>
      </c>
      <c r="C64" s="10">
        <v>14829378</v>
      </c>
      <c r="D64" s="10"/>
      <c r="E64" s="10">
        <v>44879978069</v>
      </c>
      <c r="F64" s="10"/>
      <c r="G64" s="10">
        <v>73868029478</v>
      </c>
      <c r="H64" s="10"/>
      <c r="I64" s="10">
        <f t="shared" si="0"/>
        <v>-28988051409</v>
      </c>
      <c r="J64" s="10"/>
      <c r="K64" s="10">
        <v>14829378</v>
      </c>
      <c r="L64" s="10"/>
      <c r="M64" s="10">
        <v>44879978069</v>
      </c>
      <c r="N64" s="10"/>
      <c r="O64" s="10">
        <v>50123297640</v>
      </c>
      <c r="P64" s="10"/>
      <c r="Q64" s="10">
        <f t="shared" si="1"/>
        <v>-5243319571</v>
      </c>
    </row>
    <row r="65" spans="1:17" ht="21" x14ac:dyDescent="0.55000000000000004">
      <c r="A65" s="4" t="s">
        <v>40</v>
      </c>
      <c r="C65" s="10">
        <v>51015246</v>
      </c>
      <c r="D65" s="10"/>
      <c r="E65" s="10">
        <v>151407106361</v>
      </c>
      <c r="F65" s="10"/>
      <c r="G65" s="10">
        <v>139118801977</v>
      </c>
      <c r="H65" s="10"/>
      <c r="I65" s="10">
        <f t="shared" si="0"/>
        <v>12288304384</v>
      </c>
      <c r="J65" s="10"/>
      <c r="K65" s="10">
        <v>51015246</v>
      </c>
      <c r="L65" s="10"/>
      <c r="M65" s="10">
        <v>151407106361</v>
      </c>
      <c r="N65" s="10"/>
      <c r="O65" s="10">
        <v>124545023775</v>
      </c>
      <c r="P65" s="10"/>
      <c r="Q65" s="10">
        <f t="shared" si="1"/>
        <v>26862082586</v>
      </c>
    </row>
    <row r="66" spans="1:17" ht="21" x14ac:dyDescent="0.55000000000000004">
      <c r="A66" s="4" t="s">
        <v>31</v>
      </c>
      <c r="C66" s="10">
        <v>36489332</v>
      </c>
      <c r="D66" s="10"/>
      <c r="E66" s="10">
        <v>144467005159</v>
      </c>
      <c r="F66" s="10"/>
      <c r="G66" s="10">
        <v>116262491389</v>
      </c>
      <c r="H66" s="10"/>
      <c r="I66" s="10">
        <f t="shared" si="0"/>
        <v>28204513770</v>
      </c>
      <c r="J66" s="10"/>
      <c r="K66" s="10">
        <v>36489332</v>
      </c>
      <c r="L66" s="10"/>
      <c r="M66" s="10">
        <v>144467005159</v>
      </c>
      <c r="N66" s="10"/>
      <c r="O66" s="10">
        <v>116927792816</v>
      </c>
      <c r="P66" s="10"/>
      <c r="Q66" s="10">
        <f t="shared" si="1"/>
        <v>27539212343</v>
      </c>
    </row>
    <row r="67" spans="1:17" ht="21" x14ac:dyDescent="0.55000000000000004">
      <c r="A67" s="4" t="s">
        <v>41</v>
      </c>
      <c r="C67" s="10">
        <v>15663950</v>
      </c>
      <c r="D67" s="10"/>
      <c r="E67" s="10">
        <v>56451695364</v>
      </c>
      <c r="F67" s="10"/>
      <c r="G67" s="10">
        <v>51785796214</v>
      </c>
      <c r="H67" s="10"/>
      <c r="I67" s="10">
        <f t="shared" si="0"/>
        <v>4665899150</v>
      </c>
      <c r="J67" s="10"/>
      <c r="K67" s="10">
        <v>15663950</v>
      </c>
      <c r="L67" s="10"/>
      <c r="M67" s="10">
        <v>56451695364</v>
      </c>
      <c r="N67" s="10"/>
      <c r="O67" s="10">
        <v>64020596499</v>
      </c>
      <c r="P67" s="10"/>
      <c r="Q67" s="10">
        <f t="shared" si="1"/>
        <v>-7568901135</v>
      </c>
    </row>
    <row r="68" spans="1:17" ht="21" x14ac:dyDescent="0.55000000000000004">
      <c r="A68" s="4" t="s">
        <v>16</v>
      </c>
      <c r="C68" s="10">
        <v>7555314</v>
      </c>
      <c r="D68" s="10"/>
      <c r="E68" s="10">
        <v>51053966789</v>
      </c>
      <c r="F68" s="10"/>
      <c r="G68" s="10">
        <v>43107240680</v>
      </c>
      <c r="H68" s="10"/>
      <c r="I68" s="10">
        <f t="shared" si="0"/>
        <v>7946726109</v>
      </c>
      <c r="J68" s="10"/>
      <c r="K68" s="10">
        <v>7555314</v>
      </c>
      <c r="L68" s="10"/>
      <c r="M68" s="10">
        <v>51053966789</v>
      </c>
      <c r="N68" s="10"/>
      <c r="O68" s="10">
        <v>42798471803</v>
      </c>
      <c r="P68" s="10"/>
      <c r="Q68" s="10">
        <f t="shared" si="1"/>
        <v>8255494986</v>
      </c>
    </row>
    <row r="69" spans="1:17" ht="21" x14ac:dyDescent="0.55000000000000004">
      <c r="A69" s="4" t="s">
        <v>15</v>
      </c>
      <c r="C69" s="10">
        <v>6761208</v>
      </c>
      <c r="D69" s="10"/>
      <c r="E69" s="10">
        <v>73932561361</v>
      </c>
      <c r="F69" s="10"/>
      <c r="G69" s="10">
        <v>73261666974</v>
      </c>
      <c r="H69" s="10"/>
      <c r="I69" s="10">
        <f t="shared" si="0"/>
        <v>670894387</v>
      </c>
      <c r="J69" s="10"/>
      <c r="K69" s="10">
        <v>6761208</v>
      </c>
      <c r="L69" s="10"/>
      <c r="M69" s="10">
        <v>73932561361</v>
      </c>
      <c r="N69" s="10"/>
      <c r="O69" s="10">
        <v>78409767744</v>
      </c>
      <c r="P69" s="10"/>
      <c r="Q69" s="10">
        <f t="shared" si="1"/>
        <v>-4477206383</v>
      </c>
    </row>
    <row r="70" spans="1:17" ht="21" x14ac:dyDescent="0.55000000000000004">
      <c r="A70" s="4" t="s">
        <v>56</v>
      </c>
      <c r="C70" s="10">
        <v>10885209</v>
      </c>
      <c r="D70" s="10"/>
      <c r="E70" s="10">
        <v>176921466557</v>
      </c>
      <c r="F70" s="10"/>
      <c r="G70" s="10">
        <v>146726914465</v>
      </c>
      <c r="H70" s="10"/>
      <c r="I70" s="10">
        <f t="shared" si="0"/>
        <v>30194552092</v>
      </c>
      <c r="J70" s="10"/>
      <c r="K70" s="10">
        <v>10885209</v>
      </c>
      <c r="L70" s="10"/>
      <c r="M70" s="10">
        <v>176921466557</v>
      </c>
      <c r="N70" s="10"/>
      <c r="O70" s="10">
        <v>127250804756</v>
      </c>
      <c r="P70" s="10"/>
      <c r="Q70" s="10">
        <f t="shared" si="1"/>
        <v>49670661801</v>
      </c>
    </row>
    <row r="71" spans="1:17" ht="21" x14ac:dyDescent="0.55000000000000004">
      <c r="A71" s="4" t="s">
        <v>20</v>
      </c>
      <c r="C71" s="10">
        <v>103997796</v>
      </c>
      <c r="D71" s="10"/>
      <c r="E71" s="10">
        <v>55311926667</v>
      </c>
      <c r="F71" s="10"/>
      <c r="G71" s="10">
        <v>60902661726</v>
      </c>
      <c r="H71" s="10"/>
      <c r="I71" s="10">
        <f t="shared" si="0"/>
        <v>-5590735059</v>
      </c>
      <c r="J71" s="10"/>
      <c r="K71" s="10">
        <v>103997796</v>
      </c>
      <c r="L71" s="10"/>
      <c r="M71" s="10">
        <v>55311926667</v>
      </c>
      <c r="N71" s="10"/>
      <c r="O71" s="10">
        <v>50129141678</v>
      </c>
      <c r="P71" s="10"/>
      <c r="Q71" s="10">
        <f t="shared" si="1"/>
        <v>5182784989</v>
      </c>
    </row>
    <row r="72" spans="1:17" ht="21" x14ac:dyDescent="0.55000000000000004">
      <c r="A72" s="4" t="s">
        <v>86</v>
      </c>
      <c r="C72" s="10">
        <v>48968778</v>
      </c>
      <c r="D72" s="10"/>
      <c r="E72" s="10">
        <v>129784556003</v>
      </c>
      <c r="F72" s="10"/>
      <c r="G72" s="10">
        <v>124361817356</v>
      </c>
      <c r="H72" s="10"/>
      <c r="I72" s="10">
        <f t="shared" si="0"/>
        <v>5422738647</v>
      </c>
      <c r="J72" s="10"/>
      <c r="K72" s="10">
        <v>48968778</v>
      </c>
      <c r="L72" s="10"/>
      <c r="M72" s="10">
        <v>129784556003</v>
      </c>
      <c r="N72" s="10"/>
      <c r="O72" s="10">
        <v>134412849413</v>
      </c>
      <c r="P72" s="10"/>
      <c r="Q72" s="10">
        <f t="shared" si="1"/>
        <v>-4628293410</v>
      </c>
    </row>
    <row r="73" spans="1:17" ht="21" x14ac:dyDescent="0.55000000000000004">
      <c r="A73" s="4" t="s">
        <v>35</v>
      </c>
      <c r="C73" s="10">
        <v>4073022</v>
      </c>
      <c r="D73" s="10"/>
      <c r="E73" s="10">
        <v>278502351877</v>
      </c>
      <c r="F73" s="10"/>
      <c r="G73" s="10">
        <v>185436546608</v>
      </c>
      <c r="H73" s="10"/>
      <c r="I73" s="10">
        <f t="shared" ref="I73:I84" si="2">E73-G73</f>
        <v>93065805269</v>
      </c>
      <c r="J73" s="10"/>
      <c r="K73" s="10">
        <v>4073022</v>
      </c>
      <c r="L73" s="10"/>
      <c r="M73" s="10">
        <v>278502351877</v>
      </c>
      <c r="N73" s="10"/>
      <c r="O73" s="10">
        <v>160379186151</v>
      </c>
      <c r="P73" s="10"/>
      <c r="Q73" s="10">
        <f t="shared" ref="Q73:Q84" si="3">M73-O73</f>
        <v>118123165726</v>
      </c>
    </row>
    <row r="74" spans="1:17" ht="21" x14ac:dyDescent="0.55000000000000004">
      <c r="A74" s="4" t="s">
        <v>95</v>
      </c>
      <c r="C74" s="10">
        <v>1220590</v>
      </c>
      <c r="D74" s="10"/>
      <c r="E74" s="10">
        <v>7957287294</v>
      </c>
      <c r="F74" s="10"/>
      <c r="G74" s="10">
        <v>7084044655</v>
      </c>
      <c r="H74" s="10"/>
      <c r="I74" s="10">
        <f t="shared" si="2"/>
        <v>873242639</v>
      </c>
      <c r="J74" s="10"/>
      <c r="K74" s="10">
        <v>1220590</v>
      </c>
      <c r="L74" s="10"/>
      <c r="M74" s="10">
        <v>7957287294</v>
      </c>
      <c r="N74" s="10"/>
      <c r="O74" s="10">
        <v>6145670650</v>
      </c>
      <c r="P74" s="10"/>
      <c r="Q74" s="10">
        <f t="shared" si="3"/>
        <v>1811616644</v>
      </c>
    </row>
    <row r="75" spans="1:17" ht="21" x14ac:dyDescent="0.55000000000000004">
      <c r="A75" s="4" t="s">
        <v>85</v>
      </c>
      <c r="C75" s="10">
        <v>1414361</v>
      </c>
      <c r="D75" s="10"/>
      <c r="E75" s="10">
        <v>26244103403</v>
      </c>
      <c r="F75" s="10"/>
      <c r="G75" s="10">
        <v>27100194476</v>
      </c>
      <c r="H75" s="10"/>
      <c r="I75" s="10">
        <f t="shared" si="2"/>
        <v>-856091073</v>
      </c>
      <c r="J75" s="10"/>
      <c r="K75" s="10">
        <v>1414361</v>
      </c>
      <c r="L75" s="10"/>
      <c r="M75" s="10">
        <v>26244103403</v>
      </c>
      <c r="N75" s="10"/>
      <c r="O75" s="10">
        <v>23057373339</v>
      </c>
      <c r="P75" s="10"/>
      <c r="Q75" s="10">
        <f t="shared" si="3"/>
        <v>3186730064</v>
      </c>
    </row>
    <row r="76" spans="1:17" ht="21" x14ac:dyDescent="0.55000000000000004">
      <c r="A76" s="4" t="s">
        <v>29</v>
      </c>
      <c r="C76" s="10">
        <v>54643995</v>
      </c>
      <c r="D76" s="10"/>
      <c r="E76" s="10">
        <v>260101000418</v>
      </c>
      <c r="F76" s="10"/>
      <c r="G76" s="10">
        <v>198051536383</v>
      </c>
      <c r="H76" s="10"/>
      <c r="I76" s="10">
        <f t="shared" si="2"/>
        <v>62049464035</v>
      </c>
      <c r="J76" s="10"/>
      <c r="K76" s="10">
        <v>54643995</v>
      </c>
      <c r="L76" s="10"/>
      <c r="M76" s="10">
        <v>260101000418</v>
      </c>
      <c r="N76" s="10"/>
      <c r="O76" s="10">
        <v>146668521348</v>
      </c>
      <c r="P76" s="10"/>
      <c r="Q76" s="10">
        <f t="shared" si="3"/>
        <v>113432479070</v>
      </c>
    </row>
    <row r="77" spans="1:17" ht="21" x14ac:dyDescent="0.55000000000000004">
      <c r="A77" s="4" t="s">
        <v>92</v>
      </c>
      <c r="C77" s="10">
        <v>14281023</v>
      </c>
      <c r="D77" s="10"/>
      <c r="E77" s="10">
        <v>22828886045</v>
      </c>
      <c r="F77" s="10"/>
      <c r="G77" s="10">
        <v>23282346227</v>
      </c>
      <c r="H77" s="10"/>
      <c r="I77" s="10">
        <f t="shared" si="2"/>
        <v>-453460182</v>
      </c>
      <c r="J77" s="10"/>
      <c r="K77" s="10">
        <v>14281023</v>
      </c>
      <c r="L77" s="10"/>
      <c r="M77" s="10">
        <v>22828886045</v>
      </c>
      <c r="N77" s="10"/>
      <c r="O77" s="10">
        <v>25411324309</v>
      </c>
      <c r="P77" s="10"/>
      <c r="Q77" s="10">
        <f t="shared" si="3"/>
        <v>-2582438264</v>
      </c>
    </row>
    <row r="78" spans="1:17" ht="21" x14ac:dyDescent="0.55000000000000004">
      <c r="A78" s="4" t="s">
        <v>52</v>
      </c>
      <c r="C78" s="10">
        <v>154637203</v>
      </c>
      <c r="D78" s="10"/>
      <c r="E78" s="10">
        <v>85773998298</v>
      </c>
      <c r="F78" s="10"/>
      <c r="G78" s="10">
        <v>84977181590</v>
      </c>
      <c r="H78" s="10"/>
      <c r="I78" s="10">
        <f t="shared" si="2"/>
        <v>796816708</v>
      </c>
      <c r="J78" s="10"/>
      <c r="K78" s="10">
        <v>154637203</v>
      </c>
      <c r="L78" s="10"/>
      <c r="M78" s="10">
        <v>85773998298</v>
      </c>
      <c r="N78" s="10"/>
      <c r="O78" s="10">
        <v>56907649771</v>
      </c>
      <c r="P78" s="10"/>
      <c r="Q78" s="10">
        <f t="shared" si="3"/>
        <v>28866348527</v>
      </c>
    </row>
    <row r="79" spans="1:17" ht="21" x14ac:dyDescent="0.55000000000000004">
      <c r="A79" s="4" t="s">
        <v>51</v>
      </c>
      <c r="C79" s="10">
        <v>562500</v>
      </c>
      <c r="D79" s="10"/>
      <c r="E79" s="10">
        <v>5497795968</v>
      </c>
      <c r="F79" s="10"/>
      <c r="G79" s="10">
        <v>5542448118</v>
      </c>
      <c r="H79" s="10"/>
      <c r="I79" s="10">
        <f t="shared" si="2"/>
        <v>-44652150</v>
      </c>
      <c r="J79" s="10"/>
      <c r="K79" s="10">
        <v>562500</v>
      </c>
      <c r="L79" s="10"/>
      <c r="M79" s="10">
        <v>5497795968</v>
      </c>
      <c r="N79" s="10"/>
      <c r="O79" s="10">
        <v>4923529005</v>
      </c>
      <c r="P79" s="10"/>
      <c r="Q79" s="10">
        <f t="shared" si="3"/>
        <v>574266963</v>
      </c>
    </row>
    <row r="80" spans="1:17" ht="21" x14ac:dyDescent="0.55000000000000004">
      <c r="A80" s="4" t="s">
        <v>27</v>
      </c>
      <c r="C80" s="10">
        <v>48810613</v>
      </c>
      <c r="D80" s="10"/>
      <c r="E80" s="10">
        <v>439774427210</v>
      </c>
      <c r="F80" s="10"/>
      <c r="G80" s="10">
        <v>313543012540</v>
      </c>
      <c r="H80" s="10"/>
      <c r="I80" s="10">
        <f t="shared" si="2"/>
        <v>126231414670</v>
      </c>
      <c r="J80" s="10"/>
      <c r="K80" s="10">
        <v>48810613</v>
      </c>
      <c r="L80" s="10"/>
      <c r="M80" s="10">
        <v>439774427210</v>
      </c>
      <c r="N80" s="10"/>
      <c r="O80" s="10">
        <v>167718486200</v>
      </c>
      <c r="P80" s="10"/>
      <c r="Q80" s="10">
        <f t="shared" si="3"/>
        <v>272055941010</v>
      </c>
    </row>
    <row r="81" spans="1:17" ht="21" x14ac:dyDescent="0.55000000000000004">
      <c r="A81" s="4" t="s">
        <v>81</v>
      </c>
      <c r="C81" s="10">
        <v>7304948</v>
      </c>
      <c r="D81" s="10"/>
      <c r="E81" s="10">
        <v>84517285567</v>
      </c>
      <c r="F81" s="10"/>
      <c r="G81" s="10">
        <v>74982627076</v>
      </c>
      <c r="H81" s="10"/>
      <c r="I81" s="10">
        <f t="shared" si="2"/>
        <v>9534658491</v>
      </c>
      <c r="J81" s="10"/>
      <c r="K81" s="10">
        <v>7304948</v>
      </c>
      <c r="L81" s="10"/>
      <c r="M81" s="10">
        <v>84517285567</v>
      </c>
      <c r="N81" s="10"/>
      <c r="O81" s="10">
        <v>58175499127</v>
      </c>
      <c r="P81" s="10"/>
      <c r="Q81" s="10">
        <f t="shared" si="3"/>
        <v>26341786440</v>
      </c>
    </row>
    <row r="82" spans="1:17" ht="21" x14ac:dyDescent="0.55000000000000004">
      <c r="A82" s="4" t="s">
        <v>17</v>
      </c>
      <c r="C82" s="10">
        <v>4744641</v>
      </c>
      <c r="D82" s="10"/>
      <c r="E82" s="10">
        <v>11845239751</v>
      </c>
      <c r="F82" s="10"/>
      <c r="G82" s="10">
        <v>14891696425</v>
      </c>
      <c r="H82" s="10"/>
      <c r="I82" s="10">
        <f t="shared" si="2"/>
        <v>-3046456674</v>
      </c>
      <c r="J82" s="10"/>
      <c r="K82" s="10">
        <v>4744641</v>
      </c>
      <c r="L82" s="10"/>
      <c r="M82" s="10">
        <v>11845239751</v>
      </c>
      <c r="N82" s="10"/>
      <c r="O82" s="10">
        <v>11765188274</v>
      </c>
      <c r="P82" s="10"/>
      <c r="Q82" s="10">
        <f t="shared" si="3"/>
        <v>80051477</v>
      </c>
    </row>
    <row r="83" spans="1:17" ht="21" x14ac:dyDescent="0.55000000000000004">
      <c r="A83" s="4" t="s">
        <v>65</v>
      </c>
      <c r="C83" s="10">
        <v>2116800</v>
      </c>
      <c r="D83" s="10"/>
      <c r="E83" s="10">
        <v>6681490529</v>
      </c>
      <c r="F83" s="10"/>
      <c r="G83" s="10">
        <v>6161282265</v>
      </c>
      <c r="H83" s="10"/>
      <c r="I83" s="10">
        <f t="shared" si="2"/>
        <v>520208264</v>
      </c>
      <c r="J83" s="10"/>
      <c r="K83" s="10">
        <v>2116800</v>
      </c>
      <c r="L83" s="10"/>
      <c r="M83" s="10">
        <v>6681490529</v>
      </c>
      <c r="N83" s="10"/>
      <c r="O83" s="10">
        <v>3815112178</v>
      </c>
      <c r="P83" s="10"/>
      <c r="Q83" s="10">
        <f t="shared" si="3"/>
        <v>2866378351</v>
      </c>
    </row>
    <row r="84" spans="1:17" ht="21.75" thickBot="1" x14ac:dyDescent="0.6">
      <c r="A84" s="4" t="s">
        <v>67</v>
      </c>
      <c r="C84" s="10">
        <v>31026735</v>
      </c>
      <c r="D84" s="10"/>
      <c r="E84" s="10">
        <v>34635260630</v>
      </c>
      <c r="F84" s="10"/>
      <c r="G84" s="10">
        <v>32449390848</v>
      </c>
      <c r="H84" s="10"/>
      <c r="I84" s="10">
        <f t="shared" si="2"/>
        <v>2185869782</v>
      </c>
      <c r="J84" s="10"/>
      <c r="K84" s="10">
        <v>31026735</v>
      </c>
      <c r="L84" s="10"/>
      <c r="M84" s="10">
        <v>34635260630</v>
      </c>
      <c r="N84" s="10"/>
      <c r="O84" s="10">
        <v>43117292049</v>
      </c>
      <c r="P84" s="10"/>
      <c r="Q84" s="10">
        <f t="shared" si="3"/>
        <v>-8482031419</v>
      </c>
    </row>
    <row r="85" spans="1:17" ht="21.75" thickBot="1" x14ac:dyDescent="0.6">
      <c r="A85" s="4" t="s">
        <v>98</v>
      </c>
      <c r="E85" s="6">
        <f>SUM(E8:E84)</f>
        <v>12325466811312</v>
      </c>
      <c r="G85" s="6">
        <f>SUM(G8:G84)</f>
        <v>10836481730453</v>
      </c>
      <c r="I85" s="6">
        <f>SUM(I8:I84)</f>
        <v>1488985080859</v>
      </c>
      <c r="M85" s="6">
        <f>SUM(M8:M84)</f>
        <v>12325466811312</v>
      </c>
      <c r="O85" s="6">
        <f>SUM(O8:O84)</f>
        <v>8716368362878</v>
      </c>
      <c r="Q85" s="6">
        <f>SUM(Q8:Q84)</f>
        <v>3609098448434</v>
      </c>
    </row>
    <row r="86" spans="1:17" ht="19.5" thickTop="1" x14ac:dyDescent="0.45">
      <c r="E86" s="5"/>
      <c r="G86" s="5"/>
      <c r="I86" s="5"/>
      <c r="M86" s="5"/>
      <c r="O86" s="5"/>
      <c r="Q86" s="5"/>
    </row>
    <row r="87" spans="1:17" x14ac:dyDescent="0.45">
      <c r="A87" s="5"/>
      <c r="I87" s="5"/>
    </row>
    <row r="88" spans="1:17" x14ac:dyDescent="0.45">
      <c r="A88" s="5"/>
      <c r="I88" s="13"/>
    </row>
    <row r="89" spans="1:17" x14ac:dyDescent="0.45">
      <c r="A89" s="18"/>
      <c r="E89" s="23"/>
      <c r="F89" s="23"/>
      <c r="G89" s="23"/>
      <c r="I89" s="5"/>
    </row>
    <row r="90" spans="1:17" x14ac:dyDescent="0.45">
      <c r="A90" s="18"/>
      <c r="E90" s="23"/>
      <c r="F90" s="23"/>
      <c r="G90" s="23"/>
      <c r="I90" s="5"/>
    </row>
    <row r="91" spans="1:17" x14ac:dyDescent="0.45">
      <c r="A91" s="18"/>
      <c r="E91" s="23"/>
      <c r="F91" s="23"/>
      <c r="G91" s="23"/>
      <c r="I91" s="5"/>
    </row>
    <row r="92" spans="1:17" x14ac:dyDescent="0.45">
      <c r="A92" s="19"/>
      <c r="E92" s="23"/>
      <c r="F92" s="23"/>
      <c r="G92" s="23"/>
      <c r="I92" s="5"/>
    </row>
  </sheetData>
  <mergeCells count="19">
    <mergeCell ref="E91:G91"/>
    <mergeCell ref="E92:G92"/>
    <mergeCell ref="E90:G90"/>
    <mergeCell ref="A5:H5"/>
    <mergeCell ref="A2:Q2"/>
    <mergeCell ref="A3:Q3"/>
    <mergeCell ref="A4:Q4"/>
    <mergeCell ref="E89:G89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0"/>
  <sheetViews>
    <sheetView rightToLeft="1" zoomScale="96" zoomScaleNormal="96" workbookViewId="0">
      <selection activeCell="K10" sqref="K10"/>
    </sheetView>
  </sheetViews>
  <sheetFormatPr defaultRowHeight="18.75" x14ac:dyDescent="0.45"/>
  <cols>
    <col min="1" max="1" width="19.71093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0.140625" style="3" customWidth="1"/>
    <col min="9" max="9" width="22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20" ht="26.25" x14ac:dyDescent="0.4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</row>
    <row r="3" spans="1:20" ht="26.25" x14ac:dyDescent="0.4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</row>
    <row r="4" spans="1:20" ht="26.25" x14ac:dyDescent="0.45">
      <c r="A4" s="21" t="s">
        <v>211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</row>
    <row r="5" spans="1:20" ht="25.5" x14ac:dyDescent="0.45">
      <c r="A5" s="22" t="s">
        <v>201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27" thickBot="1" x14ac:dyDescent="0.5">
      <c r="A6" s="20" t="s">
        <v>100</v>
      </c>
      <c r="C6" s="20" t="s">
        <v>209</v>
      </c>
      <c r="E6" s="20" t="s">
        <v>5</v>
      </c>
      <c r="F6" s="20" t="s">
        <v>5</v>
      </c>
      <c r="G6" s="20" t="s">
        <v>5</v>
      </c>
      <c r="I6" s="20" t="s">
        <v>210</v>
      </c>
      <c r="J6" s="20" t="s">
        <v>6</v>
      </c>
      <c r="K6" s="20" t="s">
        <v>6</v>
      </c>
    </row>
    <row r="7" spans="1:20" ht="27" thickBot="1" x14ac:dyDescent="0.5">
      <c r="A7" s="20" t="s">
        <v>100</v>
      </c>
      <c r="C7" s="20" t="s">
        <v>101</v>
      </c>
      <c r="E7" s="20" t="s">
        <v>102</v>
      </c>
      <c r="G7" s="20" t="s">
        <v>103</v>
      </c>
      <c r="I7" s="20" t="s">
        <v>101</v>
      </c>
      <c r="K7" s="20" t="s">
        <v>99</v>
      </c>
    </row>
    <row r="8" spans="1:20" ht="21" x14ac:dyDescent="0.55000000000000004">
      <c r="A8" s="4" t="s">
        <v>104</v>
      </c>
      <c r="C8" s="5">
        <v>8450000</v>
      </c>
      <c r="E8" s="3">
        <v>34499</v>
      </c>
      <c r="G8" s="3">
        <v>0</v>
      </c>
      <c r="I8" s="5">
        <f>C8+E8-G8</f>
        <v>8484499</v>
      </c>
      <c r="K8" s="7">
        <f>I8/13371765881956</f>
        <v>6.3450849161583595E-7</v>
      </c>
    </row>
    <row r="9" spans="1:20" ht="21.75" thickBot="1" x14ac:dyDescent="0.6">
      <c r="A9" s="4" t="s">
        <v>105</v>
      </c>
      <c r="C9" s="5">
        <v>140094342352</v>
      </c>
      <c r="E9" s="5">
        <v>986444460429</v>
      </c>
      <c r="F9" s="5"/>
      <c r="G9" s="5">
        <v>400000000000</v>
      </c>
      <c r="I9" s="5">
        <f>C9+E9-G9</f>
        <v>726538802781</v>
      </c>
      <c r="K9" s="7">
        <f>I9/13371765881956</f>
        <v>5.4333796238640326E-2</v>
      </c>
    </row>
    <row r="10" spans="1:20" ht="21.75" thickBot="1" x14ac:dyDescent="0.6">
      <c r="A10" s="4" t="s">
        <v>98</v>
      </c>
      <c r="C10" s="6">
        <f>SUM(C8:C9)</f>
        <v>140102792352</v>
      </c>
      <c r="E10" s="6">
        <f>SUM(E8:E9)</f>
        <v>986444494928</v>
      </c>
      <c r="G10" s="6">
        <f>SUM(G8:G9)</f>
        <v>400000000000</v>
      </c>
      <c r="I10" s="6">
        <f>SUM(I8:I9)</f>
        <v>726547287280</v>
      </c>
      <c r="K10" s="8">
        <f>SUM(K8:K9)</f>
        <v>5.4334430747131943E-2</v>
      </c>
    </row>
  </sheetData>
  <mergeCells count="13">
    <mergeCell ref="I7"/>
    <mergeCell ref="K7"/>
    <mergeCell ref="I6:K6"/>
    <mergeCell ref="A2:K2"/>
    <mergeCell ref="A3:K3"/>
    <mergeCell ref="A4:K4"/>
    <mergeCell ref="A5:T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10"/>
  <sheetViews>
    <sheetView rightToLeft="1" zoomScale="96" zoomScaleNormal="96" workbookViewId="0">
      <selection activeCell="L24" sqref="L24"/>
    </sheetView>
  </sheetViews>
  <sheetFormatPr defaultRowHeight="18.75" x14ac:dyDescent="0.45"/>
  <cols>
    <col min="1" max="1" width="48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6.42578125" style="3" customWidth="1"/>
    <col min="8" max="8" width="1" style="3" customWidth="1"/>
    <col min="9" max="9" width="9.140625" style="3" customWidth="1"/>
    <col min="10" max="16384" width="9.140625" style="3"/>
  </cols>
  <sheetData>
    <row r="2" spans="1:20" ht="26.25" x14ac:dyDescent="0.45">
      <c r="A2" s="21" t="s">
        <v>0</v>
      </c>
      <c r="B2" s="21"/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</row>
    <row r="3" spans="1:20" ht="26.25" x14ac:dyDescent="0.45">
      <c r="A3" s="21" t="s">
        <v>106</v>
      </c>
      <c r="B3" s="21"/>
      <c r="C3" s="21" t="s">
        <v>106</v>
      </c>
      <c r="D3" s="21" t="s">
        <v>106</v>
      </c>
      <c r="E3" s="21" t="s">
        <v>106</v>
      </c>
      <c r="F3" s="21" t="s">
        <v>106</v>
      </c>
      <c r="G3" s="21" t="s">
        <v>106</v>
      </c>
    </row>
    <row r="4" spans="1:20" ht="26.25" x14ac:dyDescent="0.45">
      <c r="A4" s="21" t="s">
        <v>211</v>
      </c>
      <c r="B4" s="21"/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</row>
    <row r="5" spans="1:20" ht="25.5" x14ac:dyDescent="0.45">
      <c r="A5" s="22" t="s">
        <v>202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27" thickBot="1" x14ac:dyDescent="0.5">
      <c r="A6" s="20" t="s">
        <v>110</v>
      </c>
      <c r="C6" s="20" t="s">
        <v>108</v>
      </c>
      <c r="E6" s="20" t="s">
        <v>191</v>
      </c>
      <c r="G6" s="20" t="s">
        <v>13</v>
      </c>
    </row>
    <row r="7" spans="1:20" ht="19.5" x14ac:dyDescent="0.45">
      <c r="A7" s="9" t="s">
        <v>197</v>
      </c>
      <c r="C7" s="5">
        <f>'سرمایه‌گذاری در سهام'!I114</f>
        <v>1677993041638</v>
      </c>
      <c r="E7" s="7">
        <f>C7/$C$10</f>
        <v>0.99664647278120888</v>
      </c>
      <c r="G7" s="7">
        <f>C7/13371765881956</f>
        <v>0.12548776701978467</v>
      </c>
    </row>
    <row r="8" spans="1:20" ht="19.5" x14ac:dyDescent="0.45">
      <c r="A8" s="9" t="s">
        <v>198</v>
      </c>
      <c r="C8" s="5">
        <f>'درآمد سپرده بانکی'!C10</f>
        <v>5646115384</v>
      </c>
      <c r="E8" s="7">
        <f t="shared" ref="E8:E9" si="0">C8/$C$10</f>
        <v>3.3535186635137992E-3</v>
      </c>
      <c r="G8" s="7">
        <f t="shared" ref="G8:G9" si="1">C8/13371765881956</f>
        <v>4.2224156733247376E-4</v>
      </c>
    </row>
    <row r="9" spans="1:20" ht="20.25" thickBot="1" x14ac:dyDescent="0.5">
      <c r="A9" s="9" t="s">
        <v>196</v>
      </c>
      <c r="C9" s="5">
        <f>'سایر درآمدها'!C8</f>
        <v>14404</v>
      </c>
      <c r="E9" s="7">
        <f t="shared" si="0"/>
        <v>8.5552773090924076E-9</v>
      </c>
      <c r="G9" s="7">
        <f t="shared" si="1"/>
        <v>1.0771950486686959E-9</v>
      </c>
    </row>
    <row r="10" spans="1:20" ht="21.75" thickBot="1" x14ac:dyDescent="0.6">
      <c r="A10" s="4" t="s">
        <v>98</v>
      </c>
      <c r="C10" s="6">
        <f>SUM(C7:C9)</f>
        <v>1683639171426</v>
      </c>
      <c r="E10" s="8">
        <f>SUM(E7:E9)</f>
        <v>0.99999999999999989</v>
      </c>
      <c r="G10" s="8">
        <f>SUM(G7:G9)</f>
        <v>0.12591000966431221</v>
      </c>
    </row>
  </sheetData>
  <mergeCells count="8">
    <mergeCell ref="A6"/>
    <mergeCell ref="C6"/>
    <mergeCell ref="E6"/>
    <mergeCell ref="G6"/>
    <mergeCell ref="A2:G2"/>
    <mergeCell ref="A3:G3"/>
    <mergeCell ref="A4:G4"/>
    <mergeCell ref="A5:T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5"/>
  <sheetViews>
    <sheetView rightToLeft="1" topLeftCell="A103" zoomScale="96" zoomScaleNormal="96" workbookViewId="0">
      <selection activeCell="G127" sqref="G127:G129"/>
    </sheetView>
  </sheetViews>
  <sheetFormatPr defaultRowHeight="18.75" x14ac:dyDescent="0.45"/>
  <cols>
    <col min="1" max="1" width="30.1406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3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6.25" x14ac:dyDescent="0.4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</row>
    <row r="3" spans="1:21" ht="26.25" x14ac:dyDescent="0.45">
      <c r="A3" s="21" t="s">
        <v>106</v>
      </c>
      <c r="B3" s="21" t="s">
        <v>106</v>
      </c>
      <c r="C3" s="21" t="s">
        <v>106</v>
      </c>
      <c r="D3" s="21" t="s">
        <v>106</v>
      </c>
      <c r="E3" s="21" t="s">
        <v>106</v>
      </c>
      <c r="F3" s="21" t="s">
        <v>106</v>
      </c>
      <c r="G3" s="21" t="s">
        <v>106</v>
      </c>
      <c r="H3" s="21" t="s">
        <v>106</v>
      </c>
      <c r="I3" s="21" t="s">
        <v>106</v>
      </c>
      <c r="J3" s="21" t="s">
        <v>106</v>
      </c>
      <c r="K3" s="21" t="s">
        <v>106</v>
      </c>
      <c r="L3" s="21" t="s">
        <v>106</v>
      </c>
      <c r="M3" s="21" t="s">
        <v>106</v>
      </c>
      <c r="N3" s="21" t="s">
        <v>106</v>
      </c>
      <c r="O3" s="21" t="s">
        <v>106</v>
      </c>
      <c r="P3" s="21" t="s">
        <v>106</v>
      </c>
      <c r="Q3" s="21" t="s">
        <v>106</v>
      </c>
      <c r="R3" s="21" t="s">
        <v>106</v>
      </c>
      <c r="S3" s="21" t="s">
        <v>106</v>
      </c>
      <c r="T3" s="21" t="s">
        <v>106</v>
      </c>
      <c r="U3" s="21" t="s">
        <v>106</v>
      </c>
    </row>
    <row r="4" spans="1:21" ht="26.25" x14ac:dyDescent="0.45">
      <c r="A4" s="21" t="s">
        <v>211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</row>
    <row r="5" spans="1:21" ht="25.5" x14ac:dyDescent="0.45">
      <c r="A5" s="22" t="s">
        <v>203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21" ht="26.25" x14ac:dyDescent="0.45">
      <c r="A6" s="20" t="s">
        <v>3</v>
      </c>
      <c r="C6" s="20" t="s">
        <v>108</v>
      </c>
      <c r="D6" s="20" t="s">
        <v>108</v>
      </c>
      <c r="E6" s="20" t="s">
        <v>108</v>
      </c>
      <c r="F6" s="20" t="s">
        <v>108</v>
      </c>
      <c r="G6" s="20" t="s">
        <v>108</v>
      </c>
      <c r="H6" s="20" t="s">
        <v>108</v>
      </c>
      <c r="I6" s="20" t="s">
        <v>108</v>
      </c>
      <c r="J6" s="20" t="s">
        <v>108</v>
      </c>
      <c r="K6" s="20" t="s">
        <v>108</v>
      </c>
      <c r="M6" s="20" t="s">
        <v>109</v>
      </c>
      <c r="N6" s="20" t="s">
        <v>109</v>
      </c>
      <c r="O6" s="20" t="s">
        <v>109</v>
      </c>
      <c r="P6" s="20" t="s">
        <v>109</v>
      </c>
      <c r="Q6" s="20" t="s">
        <v>109</v>
      </c>
      <c r="R6" s="20" t="s">
        <v>109</v>
      </c>
      <c r="S6" s="20" t="s">
        <v>109</v>
      </c>
      <c r="T6" s="20" t="s">
        <v>109</v>
      </c>
      <c r="U6" s="20" t="s">
        <v>109</v>
      </c>
    </row>
    <row r="7" spans="1:21" ht="26.25" x14ac:dyDescent="0.45">
      <c r="A7" s="20" t="s">
        <v>3</v>
      </c>
      <c r="C7" s="20" t="s">
        <v>188</v>
      </c>
      <c r="E7" s="20" t="s">
        <v>189</v>
      </c>
      <c r="G7" s="20" t="s">
        <v>190</v>
      </c>
      <c r="I7" s="20" t="s">
        <v>101</v>
      </c>
      <c r="K7" s="20" t="s">
        <v>191</v>
      </c>
      <c r="M7" s="20" t="s">
        <v>188</v>
      </c>
      <c r="O7" s="20" t="s">
        <v>189</v>
      </c>
      <c r="Q7" s="20" t="s">
        <v>190</v>
      </c>
      <c r="S7" s="20" t="s">
        <v>101</v>
      </c>
      <c r="U7" s="20" t="s">
        <v>191</v>
      </c>
    </row>
    <row r="8" spans="1:21" ht="21" x14ac:dyDescent="0.55000000000000004">
      <c r="A8" s="4" t="s">
        <v>40</v>
      </c>
      <c r="C8" s="10">
        <v>0</v>
      </c>
      <c r="D8" s="10"/>
      <c r="E8" s="10">
        <v>12288304384</v>
      </c>
      <c r="F8" s="10"/>
      <c r="G8" s="10">
        <v>6768771178</v>
      </c>
      <c r="H8" s="10"/>
      <c r="I8" s="10">
        <f>C8+E8+G8</f>
        <v>19057075562</v>
      </c>
      <c r="K8" s="7">
        <f>I8/$I$114</f>
        <v>1.1357064713091497E-2</v>
      </c>
      <c r="M8" s="10">
        <v>12600384360</v>
      </c>
      <c r="N8" s="10"/>
      <c r="O8" s="10">
        <v>26862082586</v>
      </c>
      <c r="P8" s="10"/>
      <c r="Q8" s="10">
        <v>-10504569221</v>
      </c>
      <c r="R8" s="10"/>
      <c r="S8" s="10">
        <v>28957897725</v>
      </c>
      <c r="U8" s="7">
        <f>S8/$S$114</f>
        <v>6.5653076478452586E-3</v>
      </c>
    </row>
    <row r="9" spans="1:21" ht="21" x14ac:dyDescent="0.55000000000000004">
      <c r="A9" s="4" t="s">
        <v>72</v>
      </c>
      <c r="C9" s="10">
        <v>0</v>
      </c>
      <c r="D9" s="10"/>
      <c r="E9" s="10">
        <v>-1551626130</v>
      </c>
      <c r="F9" s="10"/>
      <c r="G9" s="10">
        <v>-2459009190</v>
      </c>
      <c r="H9" s="10"/>
      <c r="I9" s="10">
        <f t="shared" ref="I9:I72" si="0">C9+E9+G9</f>
        <v>-4010635320</v>
      </c>
      <c r="K9" s="7">
        <f t="shared" ref="K9:K72" si="1">I9/$I$114</f>
        <v>-2.390138230898117E-3</v>
      </c>
      <c r="M9" s="10">
        <v>6435324840</v>
      </c>
      <c r="N9" s="10"/>
      <c r="O9" s="10">
        <v>-11482921080</v>
      </c>
      <c r="P9" s="10"/>
      <c r="Q9" s="10">
        <v>-3000260989</v>
      </c>
      <c r="R9" s="10"/>
      <c r="S9" s="10">
        <v>-8047857229</v>
      </c>
      <c r="U9" s="7">
        <f t="shared" ref="U9:U72" si="2">S9/$S$114</f>
        <v>-1.8246027082520352E-3</v>
      </c>
    </row>
    <row r="10" spans="1:21" s="12" customFormat="1" ht="21" x14ac:dyDescent="0.55000000000000004">
      <c r="A10" s="4" t="s">
        <v>24</v>
      </c>
      <c r="C10" s="10">
        <v>0</v>
      </c>
      <c r="D10" s="10"/>
      <c r="E10" s="10">
        <v>0</v>
      </c>
      <c r="F10" s="10"/>
      <c r="G10" s="10">
        <v>4756505253</v>
      </c>
      <c r="H10" s="10"/>
      <c r="I10" s="10">
        <f t="shared" si="0"/>
        <v>4756505253</v>
      </c>
      <c r="K10" s="7">
        <f t="shared" si="1"/>
        <v>2.834639438288052E-3</v>
      </c>
      <c r="M10" s="10">
        <v>320959940</v>
      </c>
      <c r="N10" s="10"/>
      <c r="O10" s="10">
        <v>0</v>
      </c>
      <c r="P10" s="10"/>
      <c r="Q10" s="10">
        <v>5514171752</v>
      </c>
      <c r="R10" s="10"/>
      <c r="S10" s="10">
        <v>5835131692</v>
      </c>
      <c r="U10" s="7">
        <f t="shared" si="2"/>
        <v>1.322935631843138E-3</v>
      </c>
    </row>
    <row r="11" spans="1:21" s="12" customFormat="1" ht="21" x14ac:dyDescent="0.55000000000000004">
      <c r="A11" s="4" t="s">
        <v>76</v>
      </c>
      <c r="C11" s="10">
        <v>0</v>
      </c>
      <c r="D11" s="10"/>
      <c r="E11" s="10">
        <v>5218841882</v>
      </c>
      <c r="F11" s="10"/>
      <c r="G11" s="10">
        <v>3023515269</v>
      </c>
      <c r="H11" s="10"/>
      <c r="I11" s="10">
        <f t="shared" si="0"/>
        <v>8242357151</v>
      </c>
      <c r="K11" s="7">
        <f t="shared" si="1"/>
        <v>4.9120329741976108E-3</v>
      </c>
      <c r="M11" s="10">
        <v>7259170500</v>
      </c>
      <c r="N11" s="10"/>
      <c r="O11" s="10">
        <v>24203319475</v>
      </c>
      <c r="P11" s="10"/>
      <c r="Q11" s="10">
        <v>-2302939848</v>
      </c>
      <c r="R11" s="10"/>
      <c r="S11" s="10">
        <v>29159550127</v>
      </c>
      <c r="U11" s="7">
        <f t="shared" si="2"/>
        <v>6.6110260929350762E-3</v>
      </c>
    </row>
    <row r="12" spans="1:21" s="12" customFormat="1" ht="21" x14ac:dyDescent="0.55000000000000004">
      <c r="A12" s="4" t="s">
        <v>35</v>
      </c>
      <c r="C12" s="10">
        <v>0</v>
      </c>
      <c r="D12" s="10"/>
      <c r="E12" s="10">
        <v>93065805269</v>
      </c>
      <c r="F12" s="10"/>
      <c r="G12" s="10">
        <v>13523937970</v>
      </c>
      <c r="H12" s="10"/>
      <c r="I12" s="10">
        <f t="shared" si="0"/>
        <v>106589743239</v>
      </c>
      <c r="K12" s="7">
        <f t="shared" si="1"/>
        <v>6.3522160458395413E-2</v>
      </c>
      <c r="M12" s="10">
        <v>18577755336</v>
      </c>
      <c r="N12" s="10"/>
      <c r="O12" s="10">
        <v>118123165726</v>
      </c>
      <c r="P12" s="10"/>
      <c r="Q12" s="10">
        <v>10571686855</v>
      </c>
      <c r="R12" s="10"/>
      <c r="S12" s="10">
        <v>147272607917</v>
      </c>
      <c r="U12" s="7">
        <f t="shared" si="2"/>
        <v>3.3389508736363087E-2</v>
      </c>
    </row>
    <row r="13" spans="1:21" s="12" customFormat="1" ht="21" x14ac:dyDescent="0.55000000000000004">
      <c r="A13" s="4" t="s">
        <v>44</v>
      </c>
      <c r="C13" s="10">
        <v>0</v>
      </c>
      <c r="D13" s="10"/>
      <c r="E13" s="10">
        <v>11320022309</v>
      </c>
      <c r="F13" s="10"/>
      <c r="G13" s="10">
        <v>-1707795428</v>
      </c>
      <c r="H13" s="10"/>
      <c r="I13" s="10">
        <f t="shared" si="0"/>
        <v>9612226881</v>
      </c>
      <c r="K13" s="7">
        <f t="shared" si="1"/>
        <v>5.7284068780266628E-3</v>
      </c>
      <c r="M13" s="10">
        <v>5496306960</v>
      </c>
      <c r="N13" s="10"/>
      <c r="O13" s="10">
        <v>3239554414</v>
      </c>
      <c r="P13" s="10"/>
      <c r="Q13" s="10">
        <v>-4023756416</v>
      </c>
      <c r="R13" s="10"/>
      <c r="S13" s="10">
        <v>4712104958</v>
      </c>
      <c r="U13" s="7">
        <f t="shared" si="2"/>
        <v>1.0683240548742894E-3</v>
      </c>
    </row>
    <row r="14" spans="1:21" ht="21" x14ac:dyDescent="0.55000000000000004">
      <c r="A14" s="4" t="s">
        <v>66</v>
      </c>
      <c r="C14" s="10">
        <v>0</v>
      </c>
      <c r="D14" s="10"/>
      <c r="E14" s="10">
        <v>212941112765</v>
      </c>
      <c r="F14" s="10"/>
      <c r="G14" s="10">
        <v>29010607662</v>
      </c>
      <c r="H14" s="10"/>
      <c r="I14" s="10">
        <f t="shared" si="0"/>
        <v>241951720427</v>
      </c>
      <c r="K14" s="7">
        <f t="shared" si="1"/>
        <v>0.14419113454178267</v>
      </c>
      <c r="M14" s="10">
        <v>28988034330</v>
      </c>
      <c r="N14" s="10"/>
      <c r="O14" s="10">
        <v>366912974710</v>
      </c>
      <c r="P14" s="10"/>
      <c r="Q14" s="10">
        <v>24602116173</v>
      </c>
      <c r="R14" s="10"/>
      <c r="S14" s="10">
        <v>420503125213</v>
      </c>
      <c r="U14" s="7">
        <f t="shared" si="2"/>
        <v>9.5336077574455252E-2</v>
      </c>
    </row>
    <row r="15" spans="1:21" ht="21" x14ac:dyDescent="0.55000000000000004">
      <c r="A15" s="4" t="s">
        <v>37</v>
      </c>
      <c r="C15" s="10">
        <v>0</v>
      </c>
      <c r="D15" s="10"/>
      <c r="E15" s="10">
        <v>1186129477</v>
      </c>
      <c r="F15" s="10"/>
      <c r="G15" s="10">
        <v>4801309851</v>
      </c>
      <c r="H15" s="10"/>
      <c r="I15" s="10">
        <f t="shared" si="0"/>
        <v>5987439328</v>
      </c>
      <c r="K15" s="7">
        <f t="shared" si="1"/>
        <v>3.5682146346419081E-3</v>
      </c>
      <c r="M15" s="10">
        <v>0</v>
      </c>
      <c r="N15" s="10"/>
      <c r="O15" s="10">
        <v>7084904957</v>
      </c>
      <c r="P15" s="10"/>
      <c r="Q15" s="10">
        <v>4801309851</v>
      </c>
      <c r="R15" s="10"/>
      <c r="S15" s="10">
        <v>11886214808</v>
      </c>
      <c r="U15" s="7">
        <f t="shared" si="2"/>
        <v>2.6948315697490417E-3</v>
      </c>
    </row>
    <row r="16" spans="1:21" ht="21" x14ac:dyDescent="0.55000000000000004">
      <c r="A16" s="4" t="s">
        <v>39</v>
      </c>
      <c r="C16" s="10">
        <v>0</v>
      </c>
      <c r="D16" s="10"/>
      <c r="E16" s="10">
        <v>-2862155499</v>
      </c>
      <c r="F16" s="10"/>
      <c r="G16" s="10">
        <v>-3614487822</v>
      </c>
      <c r="H16" s="10"/>
      <c r="I16" s="10">
        <f t="shared" si="0"/>
        <v>-6476643321</v>
      </c>
      <c r="K16" s="7">
        <f t="shared" si="1"/>
        <v>-3.8597557679248299E-3</v>
      </c>
      <c r="M16" s="10">
        <v>11519116220</v>
      </c>
      <c r="N16" s="10"/>
      <c r="O16" s="10">
        <v>-37998320829</v>
      </c>
      <c r="P16" s="10"/>
      <c r="Q16" s="10">
        <v>-8990790408</v>
      </c>
      <c r="R16" s="10"/>
      <c r="S16" s="10">
        <v>-35469995017</v>
      </c>
      <c r="U16" s="7">
        <f t="shared" si="2"/>
        <v>-8.0417242910938314E-3</v>
      </c>
    </row>
    <row r="17" spans="1:21" ht="21" x14ac:dyDescent="0.55000000000000004">
      <c r="A17" s="4" t="s">
        <v>47</v>
      </c>
      <c r="C17" s="10">
        <v>0</v>
      </c>
      <c r="D17" s="10"/>
      <c r="E17" s="10">
        <v>-14217531729</v>
      </c>
      <c r="F17" s="10"/>
      <c r="G17" s="10">
        <v>14978314073</v>
      </c>
      <c r="H17" s="10"/>
      <c r="I17" s="10">
        <f t="shared" si="0"/>
        <v>760782344</v>
      </c>
      <c r="K17" s="7">
        <f t="shared" si="1"/>
        <v>4.5338825914161717E-4</v>
      </c>
      <c r="M17" s="10">
        <v>6446553200</v>
      </c>
      <c r="N17" s="10"/>
      <c r="O17" s="10">
        <v>42637880165</v>
      </c>
      <c r="P17" s="10"/>
      <c r="Q17" s="10">
        <v>16860582979</v>
      </c>
      <c r="R17" s="10"/>
      <c r="S17" s="10">
        <v>65945016344</v>
      </c>
      <c r="U17" s="7">
        <f t="shared" si="2"/>
        <v>1.4950992791398974E-2</v>
      </c>
    </row>
    <row r="18" spans="1:21" ht="21" x14ac:dyDescent="0.55000000000000004">
      <c r="A18" s="4" t="s">
        <v>38</v>
      </c>
      <c r="C18" s="10">
        <v>0</v>
      </c>
      <c r="D18" s="10"/>
      <c r="E18" s="10">
        <v>-22209768867</v>
      </c>
      <c r="F18" s="10"/>
      <c r="G18" s="10">
        <v>9798896115</v>
      </c>
      <c r="H18" s="10"/>
      <c r="I18" s="10">
        <f t="shared" si="0"/>
        <v>-12410872752</v>
      </c>
      <c r="K18" s="7">
        <f t="shared" si="1"/>
        <v>-7.3962599629644032E-3</v>
      </c>
      <c r="M18" s="10">
        <v>42579751956</v>
      </c>
      <c r="N18" s="10"/>
      <c r="O18" s="10">
        <v>8041385758</v>
      </c>
      <c r="P18" s="10"/>
      <c r="Q18" s="10">
        <v>24293913889</v>
      </c>
      <c r="R18" s="10"/>
      <c r="S18" s="10">
        <v>74915051603</v>
      </c>
      <c r="U18" s="7">
        <f t="shared" si="2"/>
        <v>1.6984670845193343E-2</v>
      </c>
    </row>
    <row r="19" spans="1:21" ht="21" x14ac:dyDescent="0.55000000000000004">
      <c r="A19" s="4" t="s">
        <v>88</v>
      </c>
      <c r="C19" s="10">
        <v>0</v>
      </c>
      <c r="D19" s="10"/>
      <c r="E19" s="10">
        <v>334992683690</v>
      </c>
      <c r="F19" s="10"/>
      <c r="G19" s="10">
        <v>61160384003</v>
      </c>
      <c r="H19" s="10"/>
      <c r="I19" s="10">
        <f t="shared" si="0"/>
        <v>396153067693</v>
      </c>
      <c r="K19" s="7">
        <f t="shared" si="1"/>
        <v>0.2360874317489951</v>
      </c>
      <c r="M19" s="10">
        <v>28137738910</v>
      </c>
      <c r="N19" s="10"/>
      <c r="O19" s="10">
        <v>775775878835</v>
      </c>
      <c r="P19" s="10"/>
      <c r="Q19" s="10">
        <v>63336084323</v>
      </c>
      <c r="R19" s="10"/>
      <c r="S19" s="10">
        <v>867249702068</v>
      </c>
      <c r="U19" s="7">
        <f t="shared" si="2"/>
        <v>0.19662204610464562</v>
      </c>
    </row>
    <row r="20" spans="1:21" ht="21" x14ac:dyDescent="0.55000000000000004">
      <c r="A20" s="4" t="s">
        <v>30</v>
      </c>
      <c r="C20" s="10">
        <v>0</v>
      </c>
      <c r="D20" s="10"/>
      <c r="E20" s="10">
        <v>11286670648</v>
      </c>
      <c r="F20" s="10"/>
      <c r="G20" s="10">
        <v>-14673468759</v>
      </c>
      <c r="H20" s="10"/>
      <c r="I20" s="10">
        <f t="shared" si="0"/>
        <v>-3386798111</v>
      </c>
      <c r="K20" s="7">
        <f t="shared" si="1"/>
        <v>-2.0183624287821375E-3</v>
      </c>
      <c r="M20" s="10">
        <v>17312906977</v>
      </c>
      <c r="N20" s="10"/>
      <c r="O20" s="10">
        <v>-14515347571</v>
      </c>
      <c r="P20" s="10"/>
      <c r="Q20" s="10">
        <v>-20077914700</v>
      </c>
      <c r="R20" s="10"/>
      <c r="S20" s="10">
        <v>-17280355294</v>
      </c>
      <c r="U20" s="7">
        <f t="shared" si="2"/>
        <v>-3.9177860853910279E-3</v>
      </c>
    </row>
    <row r="21" spans="1:21" ht="21" x14ac:dyDescent="0.55000000000000004">
      <c r="A21" s="4" t="s">
        <v>43</v>
      </c>
      <c r="C21" s="10">
        <v>0</v>
      </c>
      <c r="D21" s="10"/>
      <c r="E21" s="10">
        <v>0</v>
      </c>
      <c r="F21" s="10"/>
      <c r="G21" s="10">
        <v>12469564509</v>
      </c>
      <c r="H21" s="10"/>
      <c r="I21" s="10">
        <f t="shared" si="0"/>
        <v>12469564509</v>
      </c>
      <c r="K21" s="7">
        <f t="shared" si="1"/>
        <v>7.4312373171867467E-3</v>
      </c>
      <c r="M21" s="10">
        <v>0</v>
      </c>
      <c r="N21" s="10"/>
      <c r="O21" s="10">
        <v>0</v>
      </c>
      <c r="P21" s="10"/>
      <c r="Q21" s="10">
        <v>12469564509</v>
      </c>
      <c r="R21" s="10"/>
      <c r="S21" s="10">
        <v>12469564509</v>
      </c>
      <c r="U21" s="7">
        <f t="shared" si="2"/>
        <v>2.8270880715750408E-3</v>
      </c>
    </row>
    <row r="22" spans="1:21" ht="21" x14ac:dyDescent="0.55000000000000004">
      <c r="A22" s="4" t="s">
        <v>90</v>
      </c>
      <c r="C22" s="10">
        <v>0</v>
      </c>
      <c r="D22" s="10"/>
      <c r="E22" s="10">
        <v>0</v>
      </c>
      <c r="F22" s="10"/>
      <c r="G22" s="10">
        <v>2364321000</v>
      </c>
      <c r="H22" s="10"/>
      <c r="I22" s="10">
        <f t="shared" si="0"/>
        <v>2364321000</v>
      </c>
      <c r="K22" s="7">
        <f t="shared" si="1"/>
        <v>1.4090171659424939E-3</v>
      </c>
      <c r="M22" s="10">
        <v>596836020</v>
      </c>
      <c r="N22" s="10"/>
      <c r="O22" s="10">
        <v>0</v>
      </c>
      <c r="P22" s="10"/>
      <c r="Q22" s="10">
        <v>481073926</v>
      </c>
      <c r="R22" s="10"/>
      <c r="S22" s="10">
        <v>1077909946</v>
      </c>
      <c r="U22" s="7">
        <f t="shared" si="2"/>
        <v>2.4438274074200839E-4</v>
      </c>
    </row>
    <row r="23" spans="1:21" ht="21" x14ac:dyDescent="0.55000000000000004">
      <c r="A23" s="4" t="s">
        <v>81</v>
      </c>
      <c r="C23" s="10">
        <v>0</v>
      </c>
      <c r="D23" s="10"/>
      <c r="E23" s="10">
        <v>9534658491</v>
      </c>
      <c r="F23" s="10"/>
      <c r="G23" s="10">
        <v>1232484825</v>
      </c>
      <c r="H23" s="10"/>
      <c r="I23" s="10">
        <f t="shared" si="0"/>
        <v>10767143316</v>
      </c>
      <c r="K23" s="7">
        <f t="shared" si="1"/>
        <v>6.4166793597007291E-3</v>
      </c>
      <c r="M23" s="10">
        <v>0</v>
      </c>
      <c r="N23" s="10"/>
      <c r="O23" s="10">
        <v>26341786440</v>
      </c>
      <c r="P23" s="10"/>
      <c r="Q23" s="10">
        <v>1232484825</v>
      </c>
      <c r="R23" s="10"/>
      <c r="S23" s="10">
        <v>27574271265</v>
      </c>
      <c r="U23" s="7">
        <f t="shared" si="2"/>
        <v>6.2516131432971368E-3</v>
      </c>
    </row>
    <row r="24" spans="1:21" ht="21" x14ac:dyDescent="0.55000000000000004">
      <c r="A24" s="4" t="s">
        <v>17</v>
      </c>
      <c r="C24" s="10">
        <v>0</v>
      </c>
      <c r="D24" s="10"/>
      <c r="E24" s="10">
        <v>-3046456673</v>
      </c>
      <c r="F24" s="10"/>
      <c r="G24" s="10">
        <v>753311677</v>
      </c>
      <c r="H24" s="10"/>
      <c r="I24" s="10">
        <f t="shared" si="0"/>
        <v>-2293144996</v>
      </c>
      <c r="K24" s="7">
        <f t="shared" si="1"/>
        <v>-1.3665998243720424E-3</v>
      </c>
      <c r="M24" s="10">
        <v>0</v>
      </c>
      <c r="N24" s="10"/>
      <c r="O24" s="10">
        <v>80051477</v>
      </c>
      <c r="P24" s="10"/>
      <c r="Q24" s="10">
        <v>753311677</v>
      </c>
      <c r="R24" s="10"/>
      <c r="S24" s="10">
        <v>833363154</v>
      </c>
      <c r="U24" s="7">
        <f t="shared" si="2"/>
        <v>1.8893931943357763E-4</v>
      </c>
    </row>
    <row r="25" spans="1:21" ht="21" x14ac:dyDescent="0.55000000000000004">
      <c r="A25" s="4" t="s">
        <v>60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f t="shared" si="0"/>
        <v>0</v>
      </c>
      <c r="K25" s="7">
        <f t="shared" si="1"/>
        <v>0</v>
      </c>
      <c r="M25" s="10">
        <v>0</v>
      </c>
      <c r="N25" s="10"/>
      <c r="O25" s="10">
        <v>0</v>
      </c>
      <c r="P25" s="10"/>
      <c r="Q25" s="10">
        <v>8977998997</v>
      </c>
      <c r="R25" s="10"/>
      <c r="S25" s="10">
        <v>8977998997</v>
      </c>
      <c r="U25" s="7">
        <f t="shared" si="2"/>
        <v>2.035483585069232E-3</v>
      </c>
    </row>
    <row r="26" spans="1:21" ht="21" x14ac:dyDescent="0.55000000000000004">
      <c r="A26" s="4" t="s">
        <v>91</v>
      </c>
      <c r="C26" s="10">
        <v>0</v>
      </c>
      <c r="D26" s="10"/>
      <c r="E26" s="10">
        <v>4325410507</v>
      </c>
      <c r="F26" s="10"/>
      <c r="G26" s="10">
        <v>0</v>
      </c>
      <c r="H26" s="10"/>
      <c r="I26" s="10">
        <f t="shared" si="0"/>
        <v>4325410507</v>
      </c>
      <c r="K26" s="7">
        <f t="shared" si="1"/>
        <v>2.5777285123767145E-3</v>
      </c>
      <c r="M26" s="10">
        <v>1260687910</v>
      </c>
      <c r="N26" s="10"/>
      <c r="O26" s="10">
        <v>35139477340</v>
      </c>
      <c r="P26" s="10"/>
      <c r="Q26" s="10">
        <v>263418057</v>
      </c>
      <c r="R26" s="10"/>
      <c r="S26" s="10">
        <v>36663583307</v>
      </c>
      <c r="U26" s="7">
        <f t="shared" si="2"/>
        <v>8.3123335184325381E-3</v>
      </c>
    </row>
    <row r="27" spans="1:21" ht="21" x14ac:dyDescent="0.55000000000000004">
      <c r="A27" s="4" t="s">
        <v>181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f t="shared" si="0"/>
        <v>0</v>
      </c>
      <c r="K27" s="7">
        <f t="shared" si="1"/>
        <v>0</v>
      </c>
      <c r="M27" s="10">
        <v>0</v>
      </c>
      <c r="N27" s="10"/>
      <c r="O27" s="10">
        <v>0</v>
      </c>
      <c r="P27" s="10"/>
      <c r="Q27" s="10">
        <v>1724818222</v>
      </c>
      <c r="R27" s="10"/>
      <c r="S27" s="10">
        <v>1724818222</v>
      </c>
      <c r="U27" s="7">
        <f t="shared" si="2"/>
        <v>3.910491835967509E-4</v>
      </c>
    </row>
    <row r="28" spans="1:21" ht="21" x14ac:dyDescent="0.55000000000000004">
      <c r="A28" s="4" t="s">
        <v>182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K28" s="7">
        <f t="shared" si="1"/>
        <v>0</v>
      </c>
      <c r="M28" s="10">
        <v>0</v>
      </c>
      <c r="N28" s="10"/>
      <c r="O28" s="10">
        <v>0</v>
      </c>
      <c r="P28" s="10"/>
      <c r="Q28" s="10">
        <v>7606954034</v>
      </c>
      <c r="R28" s="10"/>
      <c r="S28" s="10">
        <v>7606954034</v>
      </c>
      <c r="U28" s="7">
        <f t="shared" si="2"/>
        <v>1.7246415458229726E-3</v>
      </c>
    </row>
    <row r="29" spans="1:21" ht="21" x14ac:dyDescent="0.55000000000000004">
      <c r="A29" s="4" t="s">
        <v>54</v>
      </c>
      <c r="C29" s="10">
        <v>0</v>
      </c>
      <c r="D29" s="10"/>
      <c r="E29" s="10">
        <v>36663576804</v>
      </c>
      <c r="F29" s="10"/>
      <c r="G29" s="10">
        <v>0</v>
      </c>
      <c r="H29" s="10"/>
      <c r="I29" s="10">
        <f t="shared" si="0"/>
        <v>36663576804</v>
      </c>
      <c r="K29" s="7">
        <f t="shared" si="1"/>
        <v>2.184965961969083E-2</v>
      </c>
      <c r="M29" s="10">
        <v>33168515840</v>
      </c>
      <c r="N29" s="10"/>
      <c r="O29" s="10">
        <v>96871831658</v>
      </c>
      <c r="P29" s="10"/>
      <c r="Q29" s="10">
        <v>-3056406541</v>
      </c>
      <c r="R29" s="10"/>
      <c r="S29" s="10">
        <v>126983940957</v>
      </c>
      <c r="U29" s="7">
        <f t="shared" si="2"/>
        <v>2.8789681027113403E-2</v>
      </c>
    </row>
    <row r="30" spans="1:21" ht="21" x14ac:dyDescent="0.55000000000000004">
      <c r="A30" s="4" t="s">
        <v>87</v>
      </c>
      <c r="C30" s="10">
        <v>0</v>
      </c>
      <c r="D30" s="10"/>
      <c r="E30" s="10">
        <v>-2023782737</v>
      </c>
      <c r="F30" s="10"/>
      <c r="G30" s="10">
        <v>0</v>
      </c>
      <c r="H30" s="10"/>
      <c r="I30" s="10">
        <f t="shared" si="0"/>
        <v>-2023782737</v>
      </c>
      <c r="K30" s="7">
        <f t="shared" si="1"/>
        <v>-1.2060733786026024E-3</v>
      </c>
      <c r="M30" s="10">
        <v>11134563540</v>
      </c>
      <c r="N30" s="10"/>
      <c r="O30" s="10">
        <v>1670041396</v>
      </c>
      <c r="P30" s="10"/>
      <c r="Q30" s="10">
        <v>-8224699986</v>
      </c>
      <c r="R30" s="10"/>
      <c r="S30" s="10">
        <v>4579904950</v>
      </c>
      <c r="U30" s="7">
        <f t="shared" si="2"/>
        <v>1.0383517919769626E-3</v>
      </c>
    </row>
    <row r="31" spans="1:21" ht="21" x14ac:dyDescent="0.55000000000000004">
      <c r="A31" s="4" t="s">
        <v>32</v>
      </c>
      <c r="C31" s="10">
        <v>0</v>
      </c>
      <c r="D31" s="10"/>
      <c r="E31" s="10">
        <v>204365035027</v>
      </c>
      <c r="F31" s="10"/>
      <c r="G31" s="10">
        <v>0</v>
      </c>
      <c r="H31" s="10"/>
      <c r="I31" s="10">
        <f t="shared" si="0"/>
        <v>204365035027</v>
      </c>
      <c r="K31" s="7">
        <f t="shared" si="1"/>
        <v>0.12179134832854001</v>
      </c>
      <c r="M31" s="10">
        <v>46142721460</v>
      </c>
      <c r="N31" s="10"/>
      <c r="O31" s="10">
        <v>346160659070</v>
      </c>
      <c r="P31" s="10"/>
      <c r="Q31" s="10">
        <v>2860266216</v>
      </c>
      <c r="R31" s="10"/>
      <c r="S31" s="10">
        <v>395163646746</v>
      </c>
      <c r="U31" s="7">
        <f t="shared" si="2"/>
        <v>8.959113457646331E-2</v>
      </c>
    </row>
    <row r="32" spans="1:21" ht="21" x14ac:dyDescent="0.55000000000000004">
      <c r="A32" s="4" t="s">
        <v>85</v>
      </c>
      <c r="C32" s="10">
        <v>0</v>
      </c>
      <c r="D32" s="10"/>
      <c r="E32" s="10">
        <v>-856091072</v>
      </c>
      <c r="F32" s="10"/>
      <c r="G32" s="10">
        <v>0</v>
      </c>
      <c r="H32" s="10"/>
      <c r="I32" s="10">
        <f t="shared" si="0"/>
        <v>-856091072</v>
      </c>
      <c r="K32" s="7">
        <f t="shared" si="1"/>
        <v>-5.1018749825345688E-4</v>
      </c>
      <c r="M32" s="10">
        <v>515680558</v>
      </c>
      <c r="N32" s="10"/>
      <c r="O32" s="10">
        <v>3186730064</v>
      </c>
      <c r="P32" s="10"/>
      <c r="Q32" s="10">
        <v>-523486448</v>
      </c>
      <c r="R32" s="10"/>
      <c r="S32" s="10">
        <v>3178924174</v>
      </c>
      <c r="U32" s="7">
        <f t="shared" si="2"/>
        <v>7.2072273304095219E-4</v>
      </c>
    </row>
    <row r="33" spans="1:21" ht="21" x14ac:dyDescent="0.55000000000000004">
      <c r="A33" s="4" t="s">
        <v>46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f t="shared" si="0"/>
        <v>0</v>
      </c>
      <c r="K33" s="7">
        <f t="shared" si="1"/>
        <v>0</v>
      </c>
      <c r="M33" s="10">
        <v>142195338</v>
      </c>
      <c r="N33" s="10"/>
      <c r="O33" s="10">
        <v>0</v>
      </c>
      <c r="P33" s="10"/>
      <c r="Q33" s="10">
        <v>-10947886582</v>
      </c>
      <c r="R33" s="10"/>
      <c r="S33" s="10">
        <v>-10805691244</v>
      </c>
      <c r="U33" s="7">
        <f t="shared" si="2"/>
        <v>-2.4498562719641537E-3</v>
      </c>
    </row>
    <row r="34" spans="1:21" ht="21" x14ac:dyDescent="0.55000000000000004">
      <c r="A34" s="4" t="s">
        <v>179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K34" s="7">
        <f t="shared" si="1"/>
        <v>0</v>
      </c>
      <c r="M34" s="10">
        <v>0</v>
      </c>
      <c r="N34" s="10"/>
      <c r="O34" s="10">
        <v>0</v>
      </c>
      <c r="P34" s="10"/>
      <c r="Q34" s="10">
        <v>12236691592</v>
      </c>
      <c r="R34" s="10"/>
      <c r="S34" s="10">
        <v>12236691592</v>
      </c>
      <c r="U34" s="7">
        <f t="shared" si="2"/>
        <v>2.7742913403525178E-3</v>
      </c>
    </row>
    <row r="35" spans="1:21" ht="21" x14ac:dyDescent="0.55000000000000004">
      <c r="A35" s="4" t="s">
        <v>29</v>
      </c>
      <c r="C35" s="10">
        <v>0</v>
      </c>
      <c r="D35" s="10"/>
      <c r="E35" s="10">
        <v>62049464035</v>
      </c>
      <c r="F35" s="10"/>
      <c r="G35" s="10">
        <v>0</v>
      </c>
      <c r="H35" s="10"/>
      <c r="I35" s="10">
        <f t="shared" si="0"/>
        <v>62049464035</v>
      </c>
      <c r="K35" s="7">
        <f t="shared" si="1"/>
        <v>3.6978379823571508E-2</v>
      </c>
      <c r="M35" s="10">
        <v>3491026560</v>
      </c>
      <c r="N35" s="10"/>
      <c r="O35" s="10">
        <v>113432479070</v>
      </c>
      <c r="P35" s="10"/>
      <c r="Q35" s="10">
        <v>-400890194</v>
      </c>
      <c r="R35" s="10"/>
      <c r="S35" s="10">
        <v>116522615436</v>
      </c>
      <c r="U35" s="7">
        <f t="shared" si="2"/>
        <v>2.6417899031684722E-2</v>
      </c>
    </row>
    <row r="36" spans="1:21" ht="21" x14ac:dyDescent="0.55000000000000004">
      <c r="A36" s="4" t="s">
        <v>92</v>
      </c>
      <c r="C36" s="10">
        <v>0</v>
      </c>
      <c r="D36" s="10"/>
      <c r="E36" s="10">
        <v>-453460181</v>
      </c>
      <c r="F36" s="10"/>
      <c r="G36" s="10">
        <v>0</v>
      </c>
      <c r="H36" s="10"/>
      <c r="I36" s="10">
        <f t="shared" si="0"/>
        <v>-453460181</v>
      </c>
      <c r="K36" s="7">
        <f t="shared" si="1"/>
        <v>-2.7023960752384739E-4</v>
      </c>
      <c r="M36" s="10">
        <v>2027905266</v>
      </c>
      <c r="N36" s="10"/>
      <c r="O36" s="10">
        <v>-2582438263</v>
      </c>
      <c r="P36" s="10"/>
      <c r="Q36" s="10">
        <v>64492465</v>
      </c>
      <c r="R36" s="10"/>
      <c r="S36" s="10">
        <v>-490040532</v>
      </c>
      <c r="U36" s="7">
        <f t="shared" si="2"/>
        <v>-1.1110153378697173E-4</v>
      </c>
    </row>
    <row r="37" spans="1:21" ht="21" x14ac:dyDescent="0.55000000000000004">
      <c r="A37" s="4" t="s">
        <v>52</v>
      </c>
      <c r="C37" s="10">
        <v>0</v>
      </c>
      <c r="D37" s="10"/>
      <c r="E37" s="10">
        <v>796816708</v>
      </c>
      <c r="F37" s="10"/>
      <c r="G37" s="10">
        <v>0</v>
      </c>
      <c r="H37" s="10"/>
      <c r="I37" s="10">
        <f t="shared" si="0"/>
        <v>796816708</v>
      </c>
      <c r="K37" s="7">
        <f t="shared" si="1"/>
        <v>4.7486293937320178E-4</v>
      </c>
      <c r="M37" s="10">
        <v>0</v>
      </c>
      <c r="N37" s="10"/>
      <c r="O37" s="10">
        <v>28866348527</v>
      </c>
      <c r="P37" s="10"/>
      <c r="Q37" s="10">
        <v>3251307878</v>
      </c>
      <c r="R37" s="10"/>
      <c r="S37" s="10">
        <v>32117656405</v>
      </c>
      <c r="U37" s="7">
        <f t="shared" si="2"/>
        <v>7.2816851979061528E-3</v>
      </c>
    </row>
    <row r="38" spans="1:21" ht="21" x14ac:dyDescent="0.55000000000000004">
      <c r="A38" s="4" t="s">
        <v>69</v>
      </c>
      <c r="C38" s="10">
        <v>0</v>
      </c>
      <c r="D38" s="10"/>
      <c r="E38" s="10">
        <v>35005598</v>
      </c>
      <c r="F38" s="10"/>
      <c r="G38" s="10">
        <v>0</v>
      </c>
      <c r="H38" s="10"/>
      <c r="I38" s="10">
        <f t="shared" si="0"/>
        <v>35005598</v>
      </c>
      <c r="K38" s="7">
        <f t="shared" si="1"/>
        <v>2.0861587105169828E-5</v>
      </c>
      <c r="M38" s="10">
        <v>54164175</v>
      </c>
      <c r="N38" s="10"/>
      <c r="O38" s="10">
        <v>-1398994269</v>
      </c>
      <c r="P38" s="10"/>
      <c r="Q38" s="10">
        <v>288886895</v>
      </c>
      <c r="R38" s="10"/>
      <c r="S38" s="10">
        <v>-1055943199</v>
      </c>
      <c r="U38" s="7">
        <f t="shared" si="2"/>
        <v>-2.3940246028632893E-4</v>
      </c>
    </row>
    <row r="39" spans="1:21" ht="21" x14ac:dyDescent="0.55000000000000004">
      <c r="A39" s="4" t="s">
        <v>75</v>
      </c>
      <c r="C39" s="10">
        <v>0</v>
      </c>
      <c r="D39" s="10"/>
      <c r="E39" s="10">
        <v>-2588026377</v>
      </c>
      <c r="F39" s="10"/>
      <c r="G39" s="10">
        <v>0</v>
      </c>
      <c r="H39" s="10"/>
      <c r="I39" s="10">
        <f t="shared" si="0"/>
        <v>-2588026377</v>
      </c>
      <c r="K39" s="7">
        <f t="shared" si="1"/>
        <v>-1.5423343916096675E-3</v>
      </c>
      <c r="M39" s="10">
        <v>451226160</v>
      </c>
      <c r="N39" s="10"/>
      <c r="O39" s="10">
        <v>-1689896876</v>
      </c>
      <c r="P39" s="10"/>
      <c r="Q39" s="10">
        <v>-2344761223</v>
      </c>
      <c r="R39" s="10"/>
      <c r="S39" s="10">
        <v>-3583431939</v>
      </c>
      <c r="U39" s="7">
        <f t="shared" si="2"/>
        <v>-8.124323574200227E-4</v>
      </c>
    </row>
    <row r="40" spans="1:21" ht="21" x14ac:dyDescent="0.55000000000000004">
      <c r="A40" s="4" t="s">
        <v>36</v>
      </c>
      <c r="C40" s="10">
        <v>0</v>
      </c>
      <c r="D40" s="10"/>
      <c r="E40" s="10">
        <v>53801004823</v>
      </c>
      <c r="F40" s="10"/>
      <c r="G40" s="10">
        <v>0</v>
      </c>
      <c r="H40" s="10"/>
      <c r="I40" s="10">
        <f t="shared" si="0"/>
        <v>53801004823</v>
      </c>
      <c r="K40" s="7">
        <f t="shared" si="1"/>
        <v>3.2062710325950622E-2</v>
      </c>
      <c r="M40" s="10">
        <v>19921388800</v>
      </c>
      <c r="N40" s="10"/>
      <c r="O40" s="10">
        <v>120750537637</v>
      </c>
      <c r="P40" s="10"/>
      <c r="Q40" s="10">
        <v>11781553523</v>
      </c>
      <c r="R40" s="10"/>
      <c r="S40" s="10">
        <v>152453479960</v>
      </c>
      <c r="U40" s="7">
        <f t="shared" si="2"/>
        <v>3.4564111228900053E-2</v>
      </c>
    </row>
    <row r="41" spans="1:21" ht="21" x14ac:dyDescent="0.55000000000000004">
      <c r="A41" s="4" t="s">
        <v>82</v>
      </c>
      <c r="C41" s="10">
        <v>0</v>
      </c>
      <c r="D41" s="10"/>
      <c r="E41" s="10">
        <v>18692614920</v>
      </c>
      <c r="F41" s="10"/>
      <c r="G41" s="10">
        <v>0</v>
      </c>
      <c r="H41" s="10"/>
      <c r="I41" s="10">
        <f t="shared" si="0"/>
        <v>18692614920</v>
      </c>
      <c r="K41" s="7">
        <f t="shared" si="1"/>
        <v>1.1139864383318838E-2</v>
      </c>
      <c r="M41" s="10">
        <v>12244337352</v>
      </c>
      <c r="N41" s="10"/>
      <c r="O41" s="10">
        <v>51576948630</v>
      </c>
      <c r="P41" s="10"/>
      <c r="Q41" s="10">
        <v>1688483179</v>
      </c>
      <c r="R41" s="10"/>
      <c r="S41" s="10">
        <v>65509769161</v>
      </c>
      <c r="U41" s="7">
        <f t="shared" si="2"/>
        <v>1.4852313954751726E-2</v>
      </c>
    </row>
    <row r="42" spans="1:21" ht="21" x14ac:dyDescent="0.55000000000000004">
      <c r="A42" s="4" t="s">
        <v>68</v>
      </c>
      <c r="C42" s="10">
        <v>0</v>
      </c>
      <c r="D42" s="10"/>
      <c r="E42" s="10">
        <v>6656138300</v>
      </c>
      <c r="F42" s="10"/>
      <c r="G42" s="10">
        <v>0</v>
      </c>
      <c r="H42" s="10"/>
      <c r="I42" s="10">
        <f t="shared" si="0"/>
        <v>6656138300</v>
      </c>
      <c r="K42" s="7">
        <f t="shared" si="1"/>
        <v>3.9667258056699109E-3</v>
      </c>
      <c r="M42" s="10">
        <v>9877944000</v>
      </c>
      <c r="N42" s="10"/>
      <c r="O42" s="10">
        <v>13629510667</v>
      </c>
      <c r="P42" s="10"/>
      <c r="Q42" s="10">
        <v>1760053247</v>
      </c>
      <c r="R42" s="10"/>
      <c r="S42" s="10">
        <v>25267507914</v>
      </c>
      <c r="U42" s="7">
        <f t="shared" si="2"/>
        <v>5.7286259011322888E-3</v>
      </c>
    </row>
    <row r="43" spans="1:21" ht="21" x14ac:dyDescent="0.55000000000000004">
      <c r="A43" s="4" t="s">
        <v>77</v>
      </c>
      <c r="C43" s="10">
        <v>0</v>
      </c>
      <c r="D43" s="10"/>
      <c r="E43" s="10">
        <v>-1989041722</v>
      </c>
      <c r="F43" s="10"/>
      <c r="G43" s="10">
        <v>0</v>
      </c>
      <c r="H43" s="10"/>
      <c r="I43" s="10">
        <f t="shared" si="0"/>
        <v>-1989041722</v>
      </c>
      <c r="K43" s="7">
        <f t="shared" si="1"/>
        <v>-1.1853694697436675E-3</v>
      </c>
      <c r="M43" s="10">
        <v>5059140170</v>
      </c>
      <c r="N43" s="10"/>
      <c r="O43" s="10">
        <v>8855565150</v>
      </c>
      <c r="P43" s="10"/>
      <c r="Q43" s="10">
        <v>884635914</v>
      </c>
      <c r="R43" s="10"/>
      <c r="S43" s="10">
        <v>14799341234</v>
      </c>
      <c r="U43" s="7">
        <f t="shared" si="2"/>
        <v>3.3552928844958782E-3</v>
      </c>
    </row>
    <row r="44" spans="1:21" ht="21" x14ac:dyDescent="0.55000000000000004">
      <c r="A44" s="4" t="s">
        <v>175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f t="shared" si="0"/>
        <v>0</v>
      </c>
      <c r="K44" s="7">
        <f t="shared" si="1"/>
        <v>0</v>
      </c>
      <c r="M44" s="10">
        <v>0</v>
      </c>
      <c r="N44" s="10"/>
      <c r="O44" s="10">
        <v>0</v>
      </c>
      <c r="P44" s="10"/>
      <c r="Q44" s="10">
        <v>-641162227</v>
      </c>
      <c r="R44" s="10"/>
      <c r="S44" s="10">
        <v>-641162227</v>
      </c>
      <c r="U44" s="7">
        <f t="shared" si="2"/>
        <v>-1.4536370396800265E-4</v>
      </c>
    </row>
    <row r="45" spans="1:21" ht="21" x14ac:dyDescent="0.55000000000000004">
      <c r="A45" s="4" t="s">
        <v>152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f t="shared" si="0"/>
        <v>0</v>
      </c>
      <c r="K45" s="7">
        <f t="shared" si="1"/>
        <v>0</v>
      </c>
      <c r="M45" s="10">
        <v>5625040320</v>
      </c>
      <c r="N45" s="10"/>
      <c r="O45" s="10">
        <v>0</v>
      </c>
      <c r="P45" s="10"/>
      <c r="Q45" s="10">
        <v>-9975085487</v>
      </c>
      <c r="R45" s="10"/>
      <c r="S45" s="10">
        <v>-4350045167</v>
      </c>
      <c r="U45" s="7">
        <f t="shared" si="2"/>
        <v>-9.8623819569337899E-4</v>
      </c>
    </row>
    <row r="46" spans="1:21" ht="21" x14ac:dyDescent="0.55000000000000004">
      <c r="A46" s="4" t="s">
        <v>176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f t="shared" si="0"/>
        <v>0</v>
      </c>
      <c r="K46" s="7">
        <f t="shared" si="1"/>
        <v>0</v>
      </c>
      <c r="M46" s="10">
        <v>0</v>
      </c>
      <c r="N46" s="10"/>
      <c r="O46" s="10">
        <v>0</v>
      </c>
      <c r="P46" s="10"/>
      <c r="Q46" s="10">
        <v>251370466</v>
      </c>
      <c r="R46" s="10"/>
      <c r="S46" s="10">
        <v>251370466</v>
      </c>
      <c r="U46" s="7">
        <f t="shared" si="2"/>
        <v>5.699047833322046E-5</v>
      </c>
    </row>
    <row r="47" spans="1:21" ht="21" x14ac:dyDescent="0.55000000000000004">
      <c r="A47" s="4" t="s">
        <v>31</v>
      </c>
      <c r="C47" s="10">
        <v>0</v>
      </c>
      <c r="D47" s="10"/>
      <c r="E47" s="10">
        <v>28204513770</v>
      </c>
      <c r="F47" s="10"/>
      <c r="G47" s="10">
        <v>0</v>
      </c>
      <c r="H47" s="10"/>
      <c r="I47" s="10">
        <f t="shared" si="0"/>
        <v>28204513770</v>
      </c>
      <c r="K47" s="7">
        <f t="shared" si="1"/>
        <v>1.6808480768470715E-2</v>
      </c>
      <c r="M47" s="10">
        <v>5245647360</v>
      </c>
      <c r="N47" s="10"/>
      <c r="O47" s="10">
        <v>27539212343</v>
      </c>
      <c r="P47" s="10"/>
      <c r="Q47" s="10">
        <v>1365495949</v>
      </c>
      <c r="R47" s="10"/>
      <c r="S47" s="10">
        <v>34150355652</v>
      </c>
      <c r="U47" s="7">
        <f t="shared" si="2"/>
        <v>7.7425368812304258E-3</v>
      </c>
    </row>
    <row r="48" spans="1:21" ht="21" x14ac:dyDescent="0.55000000000000004">
      <c r="A48" s="4" t="s">
        <v>41</v>
      </c>
      <c r="C48" s="10">
        <v>0</v>
      </c>
      <c r="D48" s="10"/>
      <c r="E48" s="10">
        <v>4665899150</v>
      </c>
      <c r="F48" s="10"/>
      <c r="G48" s="10">
        <v>0</v>
      </c>
      <c r="H48" s="10"/>
      <c r="I48" s="10">
        <f t="shared" si="0"/>
        <v>4665899150</v>
      </c>
      <c r="K48" s="7">
        <f t="shared" si="1"/>
        <v>2.7806427286762208E-3</v>
      </c>
      <c r="M48" s="10">
        <v>5682654900</v>
      </c>
      <c r="N48" s="10"/>
      <c r="O48" s="10">
        <v>-7568901134</v>
      </c>
      <c r="P48" s="10"/>
      <c r="Q48" s="10">
        <v>-832293185</v>
      </c>
      <c r="R48" s="10"/>
      <c r="S48" s="10">
        <v>-2718539419</v>
      </c>
      <c r="U48" s="7">
        <f t="shared" si="2"/>
        <v>-6.1634472944218212E-4</v>
      </c>
    </row>
    <row r="49" spans="1:21" ht="21" x14ac:dyDescent="0.55000000000000004">
      <c r="A49" s="4" t="s">
        <v>154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f t="shared" si="0"/>
        <v>0</v>
      </c>
      <c r="K49" s="7">
        <f t="shared" si="1"/>
        <v>0</v>
      </c>
      <c r="M49" s="10">
        <v>4636416120</v>
      </c>
      <c r="N49" s="10"/>
      <c r="O49" s="10">
        <v>0</v>
      </c>
      <c r="P49" s="10"/>
      <c r="Q49" s="10">
        <v>-6182317577</v>
      </c>
      <c r="R49" s="10"/>
      <c r="S49" s="10">
        <v>-1545901457</v>
      </c>
      <c r="U49" s="7">
        <f t="shared" si="2"/>
        <v>-3.5048534098851709E-4</v>
      </c>
    </row>
    <row r="50" spans="1:21" ht="21" x14ac:dyDescent="0.55000000000000004">
      <c r="A50" s="4" t="s">
        <v>173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K50" s="7">
        <f t="shared" si="1"/>
        <v>0</v>
      </c>
      <c r="M50" s="10">
        <v>0</v>
      </c>
      <c r="N50" s="10"/>
      <c r="O50" s="10">
        <v>0</v>
      </c>
      <c r="P50" s="10"/>
      <c r="Q50" s="10">
        <v>8147375523</v>
      </c>
      <c r="R50" s="10"/>
      <c r="S50" s="10">
        <v>8147375523</v>
      </c>
      <c r="U50" s="7">
        <f t="shared" si="2"/>
        <v>1.847165403337965E-3</v>
      </c>
    </row>
    <row r="51" spans="1:21" ht="21" x14ac:dyDescent="0.55000000000000004">
      <c r="A51" s="4" t="s">
        <v>83</v>
      </c>
      <c r="C51" s="10">
        <v>0</v>
      </c>
      <c r="D51" s="10"/>
      <c r="E51" s="10">
        <v>-11411477620</v>
      </c>
      <c r="F51" s="10"/>
      <c r="G51" s="10">
        <v>0</v>
      </c>
      <c r="H51" s="10"/>
      <c r="I51" s="10">
        <f t="shared" si="0"/>
        <v>-11411477620</v>
      </c>
      <c r="K51" s="7">
        <f t="shared" si="1"/>
        <v>-6.8006704061540696E-3</v>
      </c>
      <c r="M51" s="10">
        <v>9833899560</v>
      </c>
      <c r="N51" s="10"/>
      <c r="O51" s="10">
        <v>-15704384193</v>
      </c>
      <c r="P51" s="10"/>
      <c r="Q51" s="10">
        <v>-9943498651</v>
      </c>
      <c r="R51" s="10"/>
      <c r="S51" s="10">
        <v>-15813983284</v>
      </c>
      <c r="U51" s="7">
        <f t="shared" si="2"/>
        <v>-3.5853315866817563E-3</v>
      </c>
    </row>
    <row r="52" spans="1:21" ht="21" x14ac:dyDescent="0.55000000000000004">
      <c r="A52" s="4" t="s">
        <v>58</v>
      </c>
      <c r="C52" s="10">
        <v>0</v>
      </c>
      <c r="D52" s="10"/>
      <c r="E52" s="10">
        <v>18153058796</v>
      </c>
      <c r="F52" s="10"/>
      <c r="G52" s="10">
        <v>0</v>
      </c>
      <c r="H52" s="10"/>
      <c r="I52" s="10">
        <f t="shared" si="0"/>
        <v>18153058796</v>
      </c>
      <c r="K52" s="7">
        <f t="shared" si="1"/>
        <v>1.0818315896161047E-2</v>
      </c>
      <c r="M52" s="10">
        <v>9073601540</v>
      </c>
      <c r="N52" s="10"/>
      <c r="O52" s="10">
        <v>17364839635</v>
      </c>
      <c r="P52" s="10"/>
      <c r="Q52" s="10">
        <v>-3823665648</v>
      </c>
      <c r="R52" s="10"/>
      <c r="S52" s="10">
        <v>22614775527</v>
      </c>
      <c r="U52" s="7">
        <f t="shared" si="2"/>
        <v>5.1272008807993286E-3</v>
      </c>
    </row>
    <row r="53" spans="1:21" ht="21" x14ac:dyDescent="0.55000000000000004">
      <c r="A53" s="4" t="s">
        <v>174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f t="shared" si="0"/>
        <v>0</v>
      </c>
      <c r="K53" s="7">
        <f t="shared" si="1"/>
        <v>0</v>
      </c>
      <c r="M53" s="10">
        <v>0</v>
      </c>
      <c r="N53" s="10"/>
      <c r="O53" s="10">
        <v>0</v>
      </c>
      <c r="P53" s="10"/>
      <c r="Q53" s="10">
        <v>0</v>
      </c>
      <c r="R53" s="10"/>
      <c r="S53" s="10">
        <v>0</v>
      </c>
      <c r="U53" s="7">
        <f t="shared" si="2"/>
        <v>0</v>
      </c>
    </row>
    <row r="54" spans="1:21" ht="21" x14ac:dyDescent="0.55000000000000004">
      <c r="A54" s="4" t="s">
        <v>16</v>
      </c>
      <c r="C54" s="10">
        <v>0</v>
      </c>
      <c r="D54" s="10"/>
      <c r="E54" s="10">
        <v>7946726109</v>
      </c>
      <c r="F54" s="10"/>
      <c r="G54" s="10">
        <v>0</v>
      </c>
      <c r="H54" s="10"/>
      <c r="I54" s="10">
        <f t="shared" si="0"/>
        <v>7946726109</v>
      </c>
      <c r="K54" s="7">
        <f t="shared" si="1"/>
        <v>4.7358516464661108E-3</v>
      </c>
      <c r="M54" s="10">
        <v>3040018240</v>
      </c>
      <c r="N54" s="10"/>
      <c r="O54" s="10">
        <v>8255494986</v>
      </c>
      <c r="P54" s="10"/>
      <c r="Q54" s="10">
        <v>-4827167340</v>
      </c>
      <c r="R54" s="10"/>
      <c r="S54" s="10">
        <v>6468345886</v>
      </c>
      <c r="U54" s="7">
        <f t="shared" si="2"/>
        <v>1.4664973651592732E-3</v>
      </c>
    </row>
    <row r="55" spans="1:21" ht="21" x14ac:dyDescent="0.55000000000000004">
      <c r="A55" s="4" t="s">
        <v>15</v>
      </c>
      <c r="C55" s="10">
        <v>0</v>
      </c>
      <c r="D55" s="10"/>
      <c r="E55" s="10">
        <v>670894387</v>
      </c>
      <c r="F55" s="10"/>
      <c r="G55" s="10">
        <v>0</v>
      </c>
      <c r="H55" s="10"/>
      <c r="I55" s="10">
        <f t="shared" si="0"/>
        <v>670894387</v>
      </c>
      <c r="K55" s="7">
        <f t="shared" si="1"/>
        <v>3.9981952865853106E-4</v>
      </c>
      <c r="M55" s="10">
        <v>4677502200</v>
      </c>
      <c r="N55" s="10"/>
      <c r="O55" s="10">
        <v>-4477206382</v>
      </c>
      <c r="P55" s="10"/>
      <c r="Q55" s="10">
        <v>-8547047069</v>
      </c>
      <c r="R55" s="10"/>
      <c r="S55" s="10">
        <v>-8346751251</v>
      </c>
      <c r="U55" s="7">
        <f t="shared" si="2"/>
        <v>-1.8923676830153E-3</v>
      </c>
    </row>
    <row r="56" spans="1:21" ht="21" x14ac:dyDescent="0.55000000000000004">
      <c r="A56" s="4" t="s">
        <v>89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f t="shared" si="0"/>
        <v>0</v>
      </c>
      <c r="K56" s="7">
        <f t="shared" si="1"/>
        <v>0</v>
      </c>
      <c r="M56" s="10">
        <v>0</v>
      </c>
      <c r="N56" s="10"/>
      <c r="O56" s="10">
        <v>0</v>
      </c>
      <c r="P56" s="10"/>
      <c r="Q56" s="10">
        <v>9102185138</v>
      </c>
      <c r="R56" s="10"/>
      <c r="S56" s="10">
        <v>9102185138</v>
      </c>
      <c r="U56" s="7">
        <f t="shared" si="2"/>
        <v>2.0636389514914226E-3</v>
      </c>
    </row>
    <row r="57" spans="1:21" ht="21" x14ac:dyDescent="0.55000000000000004">
      <c r="A57" s="4" t="s">
        <v>56</v>
      </c>
      <c r="C57" s="10">
        <v>0</v>
      </c>
      <c r="D57" s="10"/>
      <c r="E57" s="10">
        <v>30194552092</v>
      </c>
      <c r="F57" s="10"/>
      <c r="G57" s="10">
        <v>0</v>
      </c>
      <c r="H57" s="10"/>
      <c r="I57" s="10">
        <f t="shared" si="0"/>
        <v>30194552092</v>
      </c>
      <c r="K57" s="7">
        <f t="shared" si="1"/>
        <v>1.7994444162012197E-2</v>
      </c>
      <c r="M57" s="10">
        <v>6717549300</v>
      </c>
      <c r="N57" s="10"/>
      <c r="O57" s="10">
        <v>49670661801</v>
      </c>
      <c r="P57" s="10"/>
      <c r="Q57" s="10">
        <v>-9540289709</v>
      </c>
      <c r="R57" s="10"/>
      <c r="S57" s="10">
        <v>46847921392</v>
      </c>
      <c r="U57" s="7">
        <f t="shared" si="2"/>
        <v>1.0621317179907648E-2</v>
      </c>
    </row>
    <row r="58" spans="1:21" ht="21" x14ac:dyDescent="0.55000000000000004">
      <c r="A58" s="4" t="s">
        <v>183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f t="shared" si="0"/>
        <v>0</v>
      </c>
      <c r="K58" s="7">
        <f t="shared" si="1"/>
        <v>0</v>
      </c>
      <c r="M58" s="10">
        <v>0</v>
      </c>
      <c r="N58" s="10"/>
      <c r="O58" s="10">
        <v>0</v>
      </c>
      <c r="P58" s="10"/>
      <c r="Q58" s="10">
        <v>535968827</v>
      </c>
      <c r="R58" s="10"/>
      <c r="S58" s="10">
        <v>535968827</v>
      </c>
      <c r="U58" s="7">
        <f t="shared" si="2"/>
        <v>1.2151435412633194E-4</v>
      </c>
    </row>
    <row r="59" spans="1:21" ht="21" x14ac:dyDescent="0.55000000000000004">
      <c r="A59" s="4" t="s">
        <v>20</v>
      </c>
      <c r="C59" s="10">
        <v>0</v>
      </c>
      <c r="D59" s="10"/>
      <c r="E59" s="10">
        <v>-5590735058</v>
      </c>
      <c r="F59" s="10"/>
      <c r="G59" s="10">
        <v>0</v>
      </c>
      <c r="H59" s="10"/>
      <c r="I59" s="10">
        <f t="shared" si="0"/>
        <v>-5590735058</v>
      </c>
      <c r="K59" s="7">
        <f t="shared" si="1"/>
        <v>-3.3317987138626712E-3</v>
      </c>
      <c r="M59" s="10">
        <v>1323180991</v>
      </c>
      <c r="N59" s="10"/>
      <c r="O59" s="10">
        <v>5182784989</v>
      </c>
      <c r="P59" s="10"/>
      <c r="Q59" s="10">
        <v>-384229673</v>
      </c>
      <c r="R59" s="10"/>
      <c r="S59" s="10">
        <v>6121736307</v>
      </c>
      <c r="U59" s="7">
        <f t="shared" si="2"/>
        <v>1.387914363677762E-3</v>
      </c>
    </row>
    <row r="60" spans="1:21" ht="21" x14ac:dyDescent="0.55000000000000004">
      <c r="A60" s="4" t="s">
        <v>86</v>
      </c>
      <c r="C60" s="10">
        <v>0</v>
      </c>
      <c r="D60" s="10"/>
      <c r="E60" s="10">
        <v>5422738647</v>
      </c>
      <c r="F60" s="10"/>
      <c r="G60" s="10">
        <v>0</v>
      </c>
      <c r="H60" s="10"/>
      <c r="I60" s="10">
        <f t="shared" si="0"/>
        <v>5422738647</v>
      </c>
      <c r="K60" s="7">
        <f t="shared" si="1"/>
        <v>3.2316812480381362E-3</v>
      </c>
      <c r="M60" s="10">
        <v>12534025090</v>
      </c>
      <c r="N60" s="10"/>
      <c r="O60" s="10">
        <v>-4628293409</v>
      </c>
      <c r="P60" s="10"/>
      <c r="Q60" s="10">
        <v>-10639843876</v>
      </c>
      <c r="R60" s="10"/>
      <c r="S60" s="10">
        <v>-2734112195</v>
      </c>
      <c r="U60" s="7">
        <f t="shared" si="2"/>
        <v>-6.1987537473770418E-4</v>
      </c>
    </row>
    <row r="61" spans="1:21" ht="21" x14ac:dyDescent="0.55000000000000004">
      <c r="A61" s="4" t="s">
        <v>184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f t="shared" si="0"/>
        <v>0</v>
      </c>
      <c r="K61" s="7">
        <f t="shared" si="1"/>
        <v>0</v>
      </c>
      <c r="M61" s="10">
        <v>0</v>
      </c>
      <c r="N61" s="10"/>
      <c r="O61" s="10">
        <v>0</v>
      </c>
      <c r="P61" s="10"/>
      <c r="Q61" s="10">
        <v>0</v>
      </c>
      <c r="R61" s="10"/>
      <c r="S61" s="10">
        <v>0</v>
      </c>
      <c r="U61" s="7">
        <f t="shared" si="2"/>
        <v>0</v>
      </c>
    </row>
    <row r="62" spans="1:21" ht="21" x14ac:dyDescent="0.55000000000000004">
      <c r="A62" s="4" t="s">
        <v>28</v>
      </c>
      <c r="C62" s="10">
        <v>0</v>
      </c>
      <c r="D62" s="10"/>
      <c r="E62" s="10">
        <v>21572359912</v>
      </c>
      <c r="F62" s="10"/>
      <c r="G62" s="10">
        <v>0</v>
      </c>
      <c r="H62" s="10"/>
      <c r="I62" s="10">
        <f t="shared" si="0"/>
        <v>21572359912</v>
      </c>
      <c r="K62" s="7">
        <f t="shared" si="1"/>
        <v>1.2856048491680152E-2</v>
      </c>
      <c r="M62" s="10">
        <v>4503802148</v>
      </c>
      <c r="N62" s="10"/>
      <c r="O62" s="10">
        <v>34836465803</v>
      </c>
      <c r="P62" s="10"/>
      <c r="Q62" s="10">
        <v>2050342706</v>
      </c>
      <c r="R62" s="10"/>
      <c r="S62" s="10">
        <v>41390610657</v>
      </c>
      <c r="U62" s="7">
        <f t="shared" si="2"/>
        <v>9.3840407641465808E-3</v>
      </c>
    </row>
    <row r="63" spans="1:21" ht="21" x14ac:dyDescent="0.55000000000000004">
      <c r="A63" s="4" t="s">
        <v>48</v>
      </c>
      <c r="C63" s="10">
        <v>0</v>
      </c>
      <c r="D63" s="10"/>
      <c r="E63" s="10">
        <v>-6105223823</v>
      </c>
      <c r="F63" s="10"/>
      <c r="G63" s="10">
        <v>0</v>
      </c>
      <c r="H63" s="10"/>
      <c r="I63" s="10">
        <f t="shared" si="0"/>
        <v>-6105223823</v>
      </c>
      <c r="K63" s="7">
        <f t="shared" si="1"/>
        <v>-3.6384083077247373E-3</v>
      </c>
      <c r="M63" s="10">
        <v>1239992240</v>
      </c>
      <c r="N63" s="10"/>
      <c r="O63" s="10">
        <v>-25434746577</v>
      </c>
      <c r="P63" s="10"/>
      <c r="Q63" s="10">
        <v>-3572306116</v>
      </c>
      <c r="R63" s="10"/>
      <c r="S63" s="10">
        <v>-27767060453</v>
      </c>
      <c r="U63" s="7">
        <f t="shared" si="2"/>
        <v>-6.2953221287496801E-3</v>
      </c>
    </row>
    <row r="64" spans="1:21" ht="21" x14ac:dyDescent="0.55000000000000004">
      <c r="A64" s="4" t="s">
        <v>94</v>
      </c>
      <c r="C64" s="10">
        <v>0</v>
      </c>
      <c r="D64" s="10"/>
      <c r="E64" s="10">
        <v>5603042615</v>
      </c>
      <c r="F64" s="10"/>
      <c r="G64" s="10">
        <v>0</v>
      </c>
      <c r="H64" s="10"/>
      <c r="I64" s="10">
        <f t="shared" si="0"/>
        <v>5603042615</v>
      </c>
      <c r="K64" s="7">
        <f t="shared" si="1"/>
        <v>3.3391334028003475E-3</v>
      </c>
      <c r="M64" s="10">
        <v>13026592000</v>
      </c>
      <c r="N64" s="10"/>
      <c r="O64" s="10">
        <v>25048280330</v>
      </c>
      <c r="P64" s="10"/>
      <c r="Q64" s="10">
        <v>8229455867</v>
      </c>
      <c r="R64" s="10"/>
      <c r="S64" s="10">
        <v>46304328197</v>
      </c>
      <c r="U64" s="7">
        <f t="shared" si="2"/>
        <v>1.0498074236157312E-2</v>
      </c>
    </row>
    <row r="65" spans="1:21" ht="21" x14ac:dyDescent="0.55000000000000004">
      <c r="A65" s="4" t="s">
        <v>70</v>
      </c>
      <c r="C65" s="10">
        <v>0</v>
      </c>
      <c r="D65" s="10"/>
      <c r="E65" s="10">
        <v>21665015643</v>
      </c>
      <c r="F65" s="10"/>
      <c r="G65" s="10">
        <v>0</v>
      </c>
      <c r="H65" s="10"/>
      <c r="I65" s="10">
        <f t="shared" si="0"/>
        <v>21665015643</v>
      </c>
      <c r="K65" s="7">
        <f t="shared" si="1"/>
        <v>1.2911266677155791E-2</v>
      </c>
      <c r="M65" s="10">
        <v>6397176800</v>
      </c>
      <c r="N65" s="10"/>
      <c r="O65" s="10">
        <v>12766983702</v>
      </c>
      <c r="P65" s="10"/>
      <c r="Q65" s="10">
        <v>-3588959027</v>
      </c>
      <c r="R65" s="10"/>
      <c r="S65" s="10">
        <v>15575201475</v>
      </c>
      <c r="U65" s="7">
        <f t="shared" si="2"/>
        <v>3.5311951969589413E-3</v>
      </c>
    </row>
    <row r="66" spans="1:21" ht="21" x14ac:dyDescent="0.55000000000000004">
      <c r="A66" s="4" t="s">
        <v>180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f t="shared" si="0"/>
        <v>0</v>
      </c>
      <c r="K66" s="7">
        <f t="shared" si="1"/>
        <v>0</v>
      </c>
      <c r="M66" s="10">
        <v>0</v>
      </c>
      <c r="N66" s="10"/>
      <c r="O66" s="10">
        <v>0</v>
      </c>
      <c r="P66" s="10"/>
      <c r="Q66" s="10">
        <v>0</v>
      </c>
      <c r="R66" s="10"/>
      <c r="S66" s="10">
        <v>0</v>
      </c>
      <c r="U66" s="7">
        <f t="shared" si="2"/>
        <v>0</v>
      </c>
    </row>
    <row r="67" spans="1:21" ht="21" x14ac:dyDescent="0.55000000000000004">
      <c r="A67" s="4" t="s">
        <v>19</v>
      </c>
      <c r="C67" s="10">
        <v>0</v>
      </c>
      <c r="D67" s="10"/>
      <c r="E67" s="10">
        <v>7159903963</v>
      </c>
      <c r="F67" s="10"/>
      <c r="G67" s="10">
        <v>0</v>
      </c>
      <c r="H67" s="10"/>
      <c r="I67" s="10">
        <f t="shared" si="0"/>
        <v>7159903963</v>
      </c>
      <c r="K67" s="7">
        <f t="shared" si="1"/>
        <v>4.2669449665957756E-3</v>
      </c>
      <c r="M67" s="10">
        <v>6137223840</v>
      </c>
      <c r="N67" s="10"/>
      <c r="O67" s="10">
        <v>50253405469</v>
      </c>
      <c r="P67" s="10"/>
      <c r="Q67" s="10">
        <v>42641630568</v>
      </c>
      <c r="R67" s="10"/>
      <c r="S67" s="10">
        <v>99032259877</v>
      </c>
      <c r="U67" s="7">
        <f t="shared" si="2"/>
        <v>2.2452501881466164E-2</v>
      </c>
    </row>
    <row r="68" spans="1:21" ht="21" x14ac:dyDescent="0.55000000000000004">
      <c r="A68" s="4" t="s">
        <v>61</v>
      </c>
      <c r="C68" s="10">
        <v>0</v>
      </c>
      <c r="D68" s="10"/>
      <c r="E68" s="10">
        <v>-2518586421</v>
      </c>
      <c r="F68" s="10"/>
      <c r="G68" s="10">
        <v>0</v>
      </c>
      <c r="H68" s="10"/>
      <c r="I68" s="10">
        <f t="shared" si="0"/>
        <v>-2518586421</v>
      </c>
      <c r="K68" s="7">
        <f t="shared" si="1"/>
        <v>-1.5009516478932722E-3</v>
      </c>
      <c r="M68" s="10">
        <v>9880908210</v>
      </c>
      <c r="N68" s="10"/>
      <c r="O68" s="10">
        <v>7050582373</v>
      </c>
      <c r="P68" s="10"/>
      <c r="Q68" s="10">
        <v>1941920250</v>
      </c>
      <c r="R68" s="10"/>
      <c r="S68" s="10">
        <v>18873410833</v>
      </c>
      <c r="U68" s="7">
        <f t="shared" si="2"/>
        <v>4.2789621560078376E-3</v>
      </c>
    </row>
    <row r="69" spans="1:21" ht="21" x14ac:dyDescent="0.55000000000000004">
      <c r="A69" s="4" t="s">
        <v>160</v>
      </c>
      <c r="C69" s="10">
        <v>0</v>
      </c>
      <c r="D69" s="10"/>
      <c r="E69" s="10">
        <v>0</v>
      </c>
      <c r="F69" s="10"/>
      <c r="G69" s="10">
        <v>0</v>
      </c>
      <c r="H69" s="10"/>
      <c r="I69" s="10">
        <f t="shared" si="0"/>
        <v>0</v>
      </c>
      <c r="K69" s="7">
        <f t="shared" si="1"/>
        <v>0</v>
      </c>
      <c r="M69" s="10">
        <v>3550415320</v>
      </c>
      <c r="N69" s="10"/>
      <c r="O69" s="10">
        <v>0</v>
      </c>
      <c r="P69" s="10"/>
      <c r="Q69" s="10">
        <v>-14335118371</v>
      </c>
      <c r="R69" s="10"/>
      <c r="S69" s="10">
        <v>-10784703051</v>
      </c>
      <c r="U69" s="7">
        <f t="shared" si="2"/>
        <v>-2.445097848361518E-3</v>
      </c>
    </row>
    <row r="70" spans="1:21" ht="21" x14ac:dyDescent="0.55000000000000004">
      <c r="A70" s="4" t="s">
        <v>71</v>
      </c>
      <c r="C70" s="10">
        <v>0</v>
      </c>
      <c r="D70" s="10"/>
      <c r="E70" s="10">
        <v>-1450667320</v>
      </c>
      <c r="F70" s="10"/>
      <c r="G70" s="10">
        <v>0</v>
      </c>
      <c r="H70" s="10"/>
      <c r="I70" s="10">
        <f t="shared" si="0"/>
        <v>-1450667320</v>
      </c>
      <c r="K70" s="7">
        <f t="shared" si="1"/>
        <v>-8.6452522984476008E-4</v>
      </c>
      <c r="M70" s="10">
        <v>1098973920</v>
      </c>
      <c r="N70" s="10"/>
      <c r="O70" s="10">
        <v>-5239575785</v>
      </c>
      <c r="P70" s="10"/>
      <c r="Q70" s="10">
        <v>-1115627941</v>
      </c>
      <c r="R70" s="10"/>
      <c r="S70" s="10">
        <v>-5256229806</v>
      </c>
      <c r="U70" s="7">
        <f t="shared" si="2"/>
        <v>-1.1916875344984664E-3</v>
      </c>
    </row>
    <row r="71" spans="1:21" ht="21" x14ac:dyDescent="0.55000000000000004">
      <c r="A71" s="4" t="s">
        <v>74</v>
      </c>
      <c r="C71" s="10">
        <v>0</v>
      </c>
      <c r="D71" s="10"/>
      <c r="E71" s="10">
        <v>-857261631</v>
      </c>
      <c r="F71" s="10"/>
      <c r="G71" s="10">
        <v>0</v>
      </c>
      <c r="H71" s="10"/>
      <c r="I71" s="10">
        <f t="shared" si="0"/>
        <v>-857261631</v>
      </c>
      <c r="K71" s="7">
        <f t="shared" si="1"/>
        <v>-5.1088509292217938E-4</v>
      </c>
      <c r="M71" s="10">
        <v>89145400</v>
      </c>
      <c r="N71" s="10"/>
      <c r="O71" s="10">
        <v>-4387519342</v>
      </c>
      <c r="P71" s="10"/>
      <c r="Q71" s="10">
        <v>-4756991263</v>
      </c>
      <c r="R71" s="10"/>
      <c r="S71" s="10">
        <v>-9055365205</v>
      </c>
      <c r="U71" s="7">
        <f t="shared" si="2"/>
        <v>-2.053023979813726E-3</v>
      </c>
    </row>
    <row r="72" spans="1:21" ht="21" x14ac:dyDescent="0.55000000000000004">
      <c r="A72" s="4" t="s">
        <v>33</v>
      </c>
      <c r="C72" s="10">
        <v>0</v>
      </c>
      <c r="D72" s="10"/>
      <c r="E72" s="10">
        <v>-1394322755</v>
      </c>
      <c r="F72" s="10"/>
      <c r="G72" s="10">
        <v>0</v>
      </c>
      <c r="H72" s="10"/>
      <c r="I72" s="10">
        <f t="shared" si="0"/>
        <v>-1394322755</v>
      </c>
      <c r="K72" s="7">
        <f t="shared" si="1"/>
        <v>-8.3094668476033095E-4</v>
      </c>
      <c r="M72" s="10">
        <v>15843009000</v>
      </c>
      <c r="N72" s="10"/>
      <c r="O72" s="10">
        <v>6160829970</v>
      </c>
      <c r="P72" s="10"/>
      <c r="Q72" s="10">
        <v>-10154700925</v>
      </c>
      <c r="R72" s="10"/>
      <c r="S72" s="10">
        <v>11849138045</v>
      </c>
      <c r="U72" s="7">
        <f t="shared" si="2"/>
        <v>2.6864255605147771E-3</v>
      </c>
    </row>
    <row r="73" spans="1:21" ht="21" x14ac:dyDescent="0.55000000000000004">
      <c r="A73" s="4" t="s">
        <v>25</v>
      </c>
      <c r="C73" s="10">
        <v>2502876855</v>
      </c>
      <c r="D73" s="10"/>
      <c r="E73" s="10">
        <v>-3212501221</v>
      </c>
      <c r="F73" s="10"/>
      <c r="G73" s="10">
        <v>0</v>
      </c>
      <c r="H73" s="10"/>
      <c r="I73" s="10">
        <f t="shared" ref="I73:I113" si="3">C73+E73+G73</f>
        <v>-709624366</v>
      </c>
      <c r="K73" s="7">
        <f t="shared" ref="K73:K113" si="4">I73/$I$114</f>
        <v>-4.2290066072460511E-4</v>
      </c>
      <c r="M73" s="10">
        <v>2502876855</v>
      </c>
      <c r="N73" s="10"/>
      <c r="O73" s="10">
        <v>-6125106076</v>
      </c>
      <c r="P73" s="10"/>
      <c r="Q73" s="10">
        <v>-323642375</v>
      </c>
      <c r="R73" s="10"/>
      <c r="S73" s="10">
        <v>-3945871596</v>
      </c>
      <c r="U73" s="7">
        <f t="shared" ref="U73:U113" si="5">S73/$S$114</f>
        <v>-8.946043394672628E-4</v>
      </c>
    </row>
    <row r="74" spans="1:21" ht="21" x14ac:dyDescent="0.55000000000000004">
      <c r="A74" s="4" t="s">
        <v>57</v>
      </c>
      <c r="C74" s="10">
        <v>0</v>
      </c>
      <c r="D74" s="10"/>
      <c r="E74" s="10">
        <v>363915022</v>
      </c>
      <c r="F74" s="10"/>
      <c r="G74" s="10">
        <v>0</v>
      </c>
      <c r="H74" s="10"/>
      <c r="I74" s="10">
        <f t="shared" si="3"/>
        <v>363915022</v>
      </c>
      <c r="K74" s="7">
        <f t="shared" si="4"/>
        <v>2.1687516751842933E-4</v>
      </c>
      <c r="M74" s="10">
        <v>0</v>
      </c>
      <c r="N74" s="10"/>
      <c r="O74" s="10">
        <v>1332870316</v>
      </c>
      <c r="P74" s="10"/>
      <c r="Q74" s="10">
        <v>448519898</v>
      </c>
      <c r="R74" s="10"/>
      <c r="S74" s="10">
        <v>1781390214</v>
      </c>
      <c r="U74" s="7">
        <f t="shared" si="5"/>
        <v>4.0387513302369405E-4</v>
      </c>
    </row>
    <row r="75" spans="1:21" ht="21" x14ac:dyDescent="0.55000000000000004">
      <c r="A75" s="4" t="s">
        <v>63</v>
      </c>
      <c r="C75" s="10">
        <v>0</v>
      </c>
      <c r="D75" s="10"/>
      <c r="E75" s="10">
        <v>-7624165399</v>
      </c>
      <c r="F75" s="10"/>
      <c r="G75" s="10">
        <v>0</v>
      </c>
      <c r="H75" s="10"/>
      <c r="I75" s="10">
        <f t="shared" si="3"/>
        <v>-7624165399</v>
      </c>
      <c r="K75" s="7">
        <f t="shared" si="4"/>
        <v>-4.5436215823383558E-3</v>
      </c>
      <c r="M75" s="10">
        <v>22789553850</v>
      </c>
      <c r="N75" s="10"/>
      <c r="O75" s="10">
        <v>1607260315</v>
      </c>
      <c r="P75" s="10"/>
      <c r="Q75" s="10">
        <v>-4887449358</v>
      </c>
      <c r="R75" s="10"/>
      <c r="S75" s="10">
        <v>19509364807</v>
      </c>
      <c r="U75" s="7">
        <f t="shared" si="5"/>
        <v>4.4231450496981899E-3</v>
      </c>
    </row>
    <row r="76" spans="1:21" ht="21" x14ac:dyDescent="0.55000000000000004">
      <c r="A76" s="4" t="s">
        <v>73</v>
      </c>
      <c r="C76" s="10">
        <v>0</v>
      </c>
      <c r="D76" s="10"/>
      <c r="E76" s="10">
        <v>12023509958</v>
      </c>
      <c r="F76" s="10"/>
      <c r="G76" s="10">
        <v>0</v>
      </c>
      <c r="H76" s="10"/>
      <c r="I76" s="10">
        <f t="shared" si="3"/>
        <v>12023509958</v>
      </c>
      <c r="K76" s="7">
        <f t="shared" si="4"/>
        <v>7.1654110950681036E-3</v>
      </c>
      <c r="M76" s="10">
        <v>23752144640</v>
      </c>
      <c r="N76" s="10"/>
      <c r="O76" s="10">
        <v>56380361802</v>
      </c>
      <c r="P76" s="10"/>
      <c r="Q76" s="10">
        <v>-88290045035</v>
      </c>
      <c r="R76" s="10"/>
      <c r="S76" s="10">
        <v>-8157538593</v>
      </c>
      <c r="U76" s="7">
        <f t="shared" si="5"/>
        <v>-1.8494695651189834E-3</v>
      </c>
    </row>
    <row r="77" spans="1:21" ht="21" x14ac:dyDescent="0.55000000000000004">
      <c r="A77" s="4" t="s">
        <v>50</v>
      </c>
      <c r="C77" s="10">
        <v>0</v>
      </c>
      <c r="D77" s="10"/>
      <c r="E77" s="10">
        <v>49181782594</v>
      </c>
      <c r="F77" s="10"/>
      <c r="G77" s="10">
        <v>0</v>
      </c>
      <c r="H77" s="10"/>
      <c r="I77" s="10">
        <f t="shared" si="3"/>
        <v>49181782594</v>
      </c>
      <c r="K77" s="7">
        <f t="shared" si="4"/>
        <v>2.9309884709647193E-2</v>
      </c>
      <c r="M77" s="10">
        <v>16987640000</v>
      </c>
      <c r="N77" s="10"/>
      <c r="O77" s="10">
        <v>71104697664</v>
      </c>
      <c r="P77" s="10"/>
      <c r="Q77" s="10">
        <v>-3304323159</v>
      </c>
      <c r="R77" s="10"/>
      <c r="S77" s="10">
        <v>84788014505</v>
      </c>
      <c r="U77" s="7">
        <f t="shared" si="5"/>
        <v>1.9223059814687953E-2</v>
      </c>
    </row>
    <row r="78" spans="1:21" ht="21" x14ac:dyDescent="0.55000000000000004">
      <c r="A78" s="4" t="s">
        <v>45</v>
      </c>
      <c r="C78" s="10">
        <v>0</v>
      </c>
      <c r="D78" s="10"/>
      <c r="E78" s="10">
        <v>0</v>
      </c>
      <c r="F78" s="10"/>
      <c r="G78" s="10">
        <v>0</v>
      </c>
      <c r="H78" s="10"/>
      <c r="I78" s="10">
        <f t="shared" si="3"/>
        <v>0</v>
      </c>
      <c r="K78" s="7">
        <f t="shared" si="4"/>
        <v>0</v>
      </c>
      <c r="M78" s="10">
        <v>0</v>
      </c>
      <c r="N78" s="10"/>
      <c r="O78" s="10">
        <v>0</v>
      </c>
      <c r="P78" s="10"/>
      <c r="Q78" s="10">
        <v>0</v>
      </c>
      <c r="R78" s="10"/>
      <c r="S78" s="10">
        <v>0</v>
      </c>
      <c r="U78" s="7">
        <f t="shared" si="5"/>
        <v>0</v>
      </c>
    </row>
    <row r="79" spans="1:21" ht="21" x14ac:dyDescent="0.55000000000000004">
      <c r="A79" s="4" t="s">
        <v>53</v>
      </c>
      <c r="C79" s="10">
        <v>0</v>
      </c>
      <c r="D79" s="10"/>
      <c r="E79" s="10">
        <v>32072339521</v>
      </c>
      <c r="F79" s="10"/>
      <c r="G79" s="10">
        <v>0</v>
      </c>
      <c r="H79" s="10"/>
      <c r="I79" s="10">
        <f t="shared" si="3"/>
        <v>32072339521</v>
      </c>
      <c r="K79" s="7">
        <f t="shared" si="4"/>
        <v>1.9113511632737206E-2</v>
      </c>
      <c r="M79" s="10">
        <v>183654080</v>
      </c>
      <c r="N79" s="10"/>
      <c r="O79" s="10">
        <v>42973879583</v>
      </c>
      <c r="P79" s="10"/>
      <c r="Q79" s="10">
        <v>-3123401040</v>
      </c>
      <c r="R79" s="10"/>
      <c r="S79" s="10">
        <v>40034132623</v>
      </c>
      <c r="U79" s="7">
        <f t="shared" si="5"/>
        <v>9.0765013254992168E-3</v>
      </c>
    </row>
    <row r="80" spans="1:21" ht="21" x14ac:dyDescent="0.55000000000000004">
      <c r="A80" s="4" t="s">
        <v>78</v>
      </c>
      <c r="C80" s="10">
        <v>0</v>
      </c>
      <c r="D80" s="10"/>
      <c r="E80" s="10">
        <v>-503521299</v>
      </c>
      <c r="F80" s="10"/>
      <c r="G80" s="10">
        <v>0</v>
      </c>
      <c r="H80" s="10"/>
      <c r="I80" s="10">
        <f t="shared" si="3"/>
        <v>-503521299</v>
      </c>
      <c r="K80" s="7">
        <f t="shared" si="4"/>
        <v>-3.000735321932441E-4</v>
      </c>
      <c r="M80" s="10">
        <v>18751655200</v>
      </c>
      <c r="N80" s="10"/>
      <c r="O80" s="10">
        <v>10342256934</v>
      </c>
      <c r="P80" s="10"/>
      <c r="Q80" s="10">
        <v>-2990717213</v>
      </c>
      <c r="R80" s="10"/>
      <c r="S80" s="10">
        <v>26103194921</v>
      </c>
      <c r="U80" s="7">
        <f t="shared" si="5"/>
        <v>5.9180920823573638E-3</v>
      </c>
    </row>
    <row r="81" spans="1:21" ht="21" x14ac:dyDescent="0.55000000000000004">
      <c r="A81" s="4" t="s">
        <v>172</v>
      </c>
      <c r="C81" s="10">
        <v>0</v>
      </c>
      <c r="D81" s="10"/>
      <c r="E81" s="10">
        <v>0</v>
      </c>
      <c r="F81" s="10"/>
      <c r="G81" s="10">
        <v>0</v>
      </c>
      <c r="H81" s="10"/>
      <c r="I81" s="10">
        <f t="shared" si="3"/>
        <v>0</v>
      </c>
      <c r="K81" s="7">
        <f t="shared" si="4"/>
        <v>0</v>
      </c>
      <c r="M81" s="10">
        <v>0</v>
      </c>
      <c r="N81" s="10"/>
      <c r="O81" s="10">
        <v>0</v>
      </c>
      <c r="P81" s="10"/>
      <c r="Q81" s="10">
        <v>0</v>
      </c>
      <c r="R81" s="10"/>
      <c r="S81" s="10">
        <v>0</v>
      </c>
      <c r="U81" s="7">
        <f t="shared" si="5"/>
        <v>0</v>
      </c>
    </row>
    <row r="82" spans="1:21" ht="21" x14ac:dyDescent="0.55000000000000004">
      <c r="A82" s="4" t="s">
        <v>185</v>
      </c>
      <c r="C82" s="10">
        <v>0</v>
      </c>
      <c r="D82" s="10"/>
      <c r="E82" s="10">
        <v>0</v>
      </c>
      <c r="F82" s="10"/>
      <c r="G82" s="10">
        <v>0</v>
      </c>
      <c r="H82" s="10"/>
      <c r="I82" s="10">
        <f t="shared" si="3"/>
        <v>0</v>
      </c>
      <c r="K82" s="7">
        <f t="shared" si="4"/>
        <v>0</v>
      </c>
      <c r="M82" s="10">
        <v>0</v>
      </c>
      <c r="N82" s="10"/>
      <c r="O82" s="10">
        <v>0</v>
      </c>
      <c r="P82" s="10"/>
      <c r="Q82" s="10">
        <v>-305380080</v>
      </c>
      <c r="R82" s="10"/>
      <c r="S82" s="10">
        <v>-305380080</v>
      </c>
      <c r="U82" s="7">
        <f t="shared" si="5"/>
        <v>-6.9235487802441869E-5</v>
      </c>
    </row>
    <row r="83" spans="1:21" ht="21" x14ac:dyDescent="0.55000000000000004">
      <c r="A83" s="4" t="s">
        <v>34</v>
      </c>
      <c r="C83" s="10">
        <v>0</v>
      </c>
      <c r="D83" s="10"/>
      <c r="E83" s="10">
        <v>-1083157148</v>
      </c>
      <c r="F83" s="10"/>
      <c r="G83" s="10">
        <v>0</v>
      </c>
      <c r="H83" s="10"/>
      <c r="I83" s="10">
        <f t="shared" si="3"/>
        <v>-1083157148</v>
      </c>
      <c r="K83" s="7">
        <f t="shared" si="4"/>
        <v>-6.4550753258348352E-4</v>
      </c>
      <c r="M83" s="10">
        <v>530236800</v>
      </c>
      <c r="N83" s="10"/>
      <c r="O83" s="10">
        <v>11598857740</v>
      </c>
      <c r="P83" s="10"/>
      <c r="Q83" s="10">
        <v>631307939</v>
      </c>
      <c r="R83" s="10"/>
      <c r="S83" s="10">
        <v>12760402479</v>
      </c>
      <c r="U83" s="7">
        <f t="shared" si="5"/>
        <v>2.8930265857191914E-3</v>
      </c>
    </row>
    <row r="84" spans="1:21" ht="21" x14ac:dyDescent="0.55000000000000004">
      <c r="A84" s="4" t="s">
        <v>186</v>
      </c>
      <c r="C84" s="10">
        <v>0</v>
      </c>
      <c r="D84" s="10"/>
      <c r="E84" s="10">
        <v>0</v>
      </c>
      <c r="F84" s="10"/>
      <c r="G84" s="10">
        <v>0</v>
      </c>
      <c r="H84" s="10"/>
      <c r="I84" s="10">
        <f t="shared" si="3"/>
        <v>0</v>
      </c>
      <c r="K84" s="7">
        <f t="shared" si="4"/>
        <v>0</v>
      </c>
      <c r="M84" s="10">
        <v>0</v>
      </c>
      <c r="N84" s="10"/>
      <c r="O84" s="10">
        <v>0</v>
      </c>
      <c r="P84" s="10"/>
      <c r="Q84" s="10">
        <v>0</v>
      </c>
      <c r="R84" s="10"/>
      <c r="S84" s="10">
        <v>0</v>
      </c>
      <c r="U84" s="7">
        <f t="shared" si="5"/>
        <v>0</v>
      </c>
    </row>
    <row r="85" spans="1:21" ht="21" x14ac:dyDescent="0.55000000000000004">
      <c r="A85" s="4" t="s">
        <v>23</v>
      </c>
      <c r="C85" s="10">
        <v>0</v>
      </c>
      <c r="D85" s="10"/>
      <c r="E85" s="10">
        <v>-1919796894</v>
      </c>
      <c r="F85" s="10"/>
      <c r="G85" s="10">
        <v>0</v>
      </c>
      <c r="H85" s="10"/>
      <c r="I85" s="10">
        <f t="shared" si="3"/>
        <v>-1919796894</v>
      </c>
      <c r="K85" s="7">
        <f t="shared" si="4"/>
        <v>-1.1441030125643186E-3</v>
      </c>
      <c r="M85" s="10">
        <v>13765382820</v>
      </c>
      <c r="N85" s="10"/>
      <c r="O85" s="10">
        <v>128949352983</v>
      </c>
      <c r="P85" s="10"/>
      <c r="Q85" s="10">
        <v>26428413126</v>
      </c>
      <c r="R85" s="10"/>
      <c r="S85" s="10">
        <v>169143148929</v>
      </c>
      <c r="U85" s="7">
        <f t="shared" si="5"/>
        <v>3.8347977459893219E-2</v>
      </c>
    </row>
    <row r="86" spans="1:21" ht="21" x14ac:dyDescent="0.55000000000000004">
      <c r="A86" s="4" t="s">
        <v>93</v>
      </c>
      <c r="C86" s="10">
        <v>0</v>
      </c>
      <c r="D86" s="10"/>
      <c r="E86" s="10">
        <v>-2266148618</v>
      </c>
      <c r="F86" s="10"/>
      <c r="G86" s="10">
        <v>0</v>
      </c>
      <c r="H86" s="10"/>
      <c r="I86" s="10">
        <f t="shared" si="3"/>
        <v>-2266148618</v>
      </c>
      <c r="K86" s="7">
        <f t="shared" si="4"/>
        <v>-1.3505113321494245E-3</v>
      </c>
      <c r="M86" s="10">
        <v>10868367300</v>
      </c>
      <c r="N86" s="10"/>
      <c r="O86" s="10">
        <v>-17649828035</v>
      </c>
      <c r="P86" s="10"/>
      <c r="Q86" s="10">
        <v>-967476534</v>
      </c>
      <c r="R86" s="10"/>
      <c r="S86" s="10">
        <v>-7748937269</v>
      </c>
      <c r="U86" s="7">
        <f t="shared" si="5"/>
        <v>-1.7568318528495268E-3</v>
      </c>
    </row>
    <row r="87" spans="1:21" ht="21" x14ac:dyDescent="0.55000000000000004">
      <c r="A87" s="4" t="s">
        <v>22</v>
      </c>
      <c r="C87" s="10">
        <v>0</v>
      </c>
      <c r="D87" s="10"/>
      <c r="E87" s="10">
        <v>938002668</v>
      </c>
      <c r="F87" s="10"/>
      <c r="G87" s="10">
        <v>0</v>
      </c>
      <c r="H87" s="10"/>
      <c r="I87" s="10">
        <f t="shared" si="3"/>
        <v>938002668</v>
      </c>
      <c r="K87" s="7">
        <f t="shared" si="4"/>
        <v>5.5900271617595834E-4</v>
      </c>
      <c r="M87" s="10">
        <v>2629726950</v>
      </c>
      <c r="N87" s="10"/>
      <c r="O87" s="10">
        <v>2737328421</v>
      </c>
      <c r="P87" s="10"/>
      <c r="Q87" s="10">
        <v>-2518352438</v>
      </c>
      <c r="R87" s="10"/>
      <c r="S87" s="10">
        <v>2848702933</v>
      </c>
      <c r="U87" s="7">
        <f t="shared" si="5"/>
        <v>6.4585528031331279E-4</v>
      </c>
    </row>
    <row r="88" spans="1:21" ht="21" x14ac:dyDescent="0.55000000000000004">
      <c r="A88" s="4" t="s">
        <v>55</v>
      </c>
      <c r="C88" s="10">
        <v>0</v>
      </c>
      <c r="D88" s="10"/>
      <c r="E88" s="10">
        <v>18719135050</v>
      </c>
      <c r="F88" s="10"/>
      <c r="G88" s="10">
        <v>0</v>
      </c>
      <c r="H88" s="10"/>
      <c r="I88" s="10">
        <f t="shared" si="3"/>
        <v>18719135050</v>
      </c>
      <c r="K88" s="7">
        <f t="shared" si="4"/>
        <v>1.1155669055532563E-2</v>
      </c>
      <c r="M88" s="10">
        <v>14056245600</v>
      </c>
      <c r="N88" s="10"/>
      <c r="O88" s="10">
        <v>58170096052</v>
      </c>
      <c r="P88" s="10"/>
      <c r="Q88" s="10">
        <v>665881756</v>
      </c>
      <c r="R88" s="10"/>
      <c r="S88" s="10">
        <v>72892223408</v>
      </c>
      <c r="U88" s="7">
        <f t="shared" si="5"/>
        <v>1.6526057117600638E-2</v>
      </c>
    </row>
    <row r="89" spans="1:21" ht="21" x14ac:dyDescent="0.55000000000000004">
      <c r="A89" s="4" t="s">
        <v>49</v>
      </c>
      <c r="C89" s="10">
        <v>0</v>
      </c>
      <c r="D89" s="10"/>
      <c r="E89" s="10">
        <v>7196695397</v>
      </c>
      <c r="F89" s="10"/>
      <c r="G89" s="10">
        <v>0</v>
      </c>
      <c r="H89" s="10"/>
      <c r="I89" s="10">
        <f t="shared" si="3"/>
        <v>7196695397</v>
      </c>
      <c r="K89" s="7">
        <f t="shared" si="4"/>
        <v>4.2888708227149918E-3</v>
      </c>
      <c r="M89" s="10">
        <v>59886900</v>
      </c>
      <c r="N89" s="10"/>
      <c r="O89" s="10">
        <v>-506113091</v>
      </c>
      <c r="P89" s="10"/>
      <c r="Q89" s="10">
        <v>-871868526</v>
      </c>
      <c r="R89" s="10"/>
      <c r="S89" s="10">
        <v>-1318094717</v>
      </c>
      <c r="U89" s="7">
        <f t="shared" si="5"/>
        <v>-2.9883720870502287E-4</v>
      </c>
    </row>
    <row r="90" spans="1:21" ht="21" x14ac:dyDescent="0.55000000000000004">
      <c r="A90" s="4" t="s">
        <v>187</v>
      </c>
      <c r="C90" s="10">
        <v>0</v>
      </c>
      <c r="D90" s="10"/>
      <c r="E90" s="10">
        <v>0</v>
      </c>
      <c r="F90" s="10"/>
      <c r="G90" s="10">
        <v>0</v>
      </c>
      <c r="H90" s="10"/>
      <c r="I90" s="10">
        <f t="shared" si="3"/>
        <v>0</v>
      </c>
      <c r="K90" s="7">
        <f t="shared" si="4"/>
        <v>0</v>
      </c>
      <c r="M90" s="10">
        <v>0</v>
      </c>
      <c r="N90" s="10"/>
      <c r="O90" s="10">
        <v>0</v>
      </c>
      <c r="P90" s="10"/>
      <c r="Q90" s="10">
        <v>839850102</v>
      </c>
      <c r="R90" s="10"/>
      <c r="S90" s="10">
        <v>839850102</v>
      </c>
      <c r="U90" s="7">
        <f t="shared" si="5"/>
        <v>1.9041003425272719E-4</v>
      </c>
    </row>
    <row r="91" spans="1:21" ht="21" x14ac:dyDescent="0.55000000000000004">
      <c r="A91" s="4" t="s">
        <v>18</v>
      </c>
      <c r="C91" s="10">
        <v>0</v>
      </c>
      <c r="D91" s="10"/>
      <c r="E91" s="10">
        <v>-3106893055</v>
      </c>
      <c r="F91" s="10"/>
      <c r="G91" s="10">
        <v>0</v>
      </c>
      <c r="H91" s="10"/>
      <c r="I91" s="10">
        <f t="shared" si="3"/>
        <v>-3106893055</v>
      </c>
      <c r="K91" s="7">
        <f t="shared" si="4"/>
        <v>-1.8515530028462789E-3</v>
      </c>
      <c r="M91" s="10">
        <v>0</v>
      </c>
      <c r="N91" s="10"/>
      <c r="O91" s="10">
        <v>52875326506</v>
      </c>
      <c r="P91" s="10"/>
      <c r="Q91" s="10">
        <v>3816288143</v>
      </c>
      <c r="R91" s="10"/>
      <c r="S91" s="10">
        <v>56691614649</v>
      </c>
      <c r="U91" s="7">
        <f t="shared" si="5"/>
        <v>1.2853070162702082E-2</v>
      </c>
    </row>
    <row r="92" spans="1:21" ht="21" x14ac:dyDescent="0.55000000000000004">
      <c r="A92" s="4" t="s">
        <v>163</v>
      </c>
      <c r="C92" s="10">
        <v>0</v>
      </c>
      <c r="D92" s="10"/>
      <c r="E92" s="10">
        <v>0</v>
      </c>
      <c r="F92" s="10"/>
      <c r="G92" s="10">
        <v>0</v>
      </c>
      <c r="H92" s="10"/>
      <c r="I92" s="10">
        <f t="shared" si="3"/>
        <v>0</v>
      </c>
      <c r="K92" s="7">
        <f t="shared" si="4"/>
        <v>0</v>
      </c>
      <c r="M92" s="10">
        <v>904364700</v>
      </c>
      <c r="N92" s="10"/>
      <c r="O92" s="10">
        <v>0</v>
      </c>
      <c r="P92" s="10"/>
      <c r="Q92" s="10">
        <v>29375018160</v>
      </c>
      <c r="R92" s="10"/>
      <c r="S92" s="10">
        <v>30279382860</v>
      </c>
      <c r="U92" s="7">
        <f t="shared" si="5"/>
        <v>6.8649135289669113E-3</v>
      </c>
    </row>
    <row r="93" spans="1:21" ht="21" x14ac:dyDescent="0.55000000000000004">
      <c r="A93" s="4" t="s">
        <v>62</v>
      </c>
      <c r="C93" s="10">
        <v>0</v>
      </c>
      <c r="D93" s="10"/>
      <c r="E93" s="10">
        <v>-7689881765</v>
      </c>
      <c r="F93" s="10"/>
      <c r="G93" s="10">
        <v>0</v>
      </c>
      <c r="H93" s="10"/>
      <c r="I93" s="10">
        <f t="shared" si="3"/>
        <v>-7689881765</v>
      </c>
      <c r="K93" s="7">
        <f t="shared" si="4"/>
        <v>-4.5827852524903193E-3</v>
      </c>
      <c r="M93" s="10">
        <v>17603754030</v>
      </c>
      <c r="N93" s="10"/>
      <c r="O93" s="10">
        <v>12841977243</v>
      </c>
      <c r="P93" s="10"/>
      <c r="Q93" s="10">
        <v>12998550231</v>
      </c>
      <c r="R93" s="10"/>
      <c r="S93" s="10">
        <v>43444281504</v>
      </c>
      <c r="U93" s="7">
        <f t="shared" si="5"/>
        <v>9.8496471091239577E-3</v>
      </c>
    </row>
    <row r="94" spans="1:21" ht="21" x14ac:dyDescent="0.55000000000000004">
      <c r="A94" s="4" t="s">
        <v>79</v>
      </c>
      <c r="C94" s="10">
        <v>44317921708</v>
      </c>
      <c r="D94" s="10"/>
      <c r="E94" s="10">
        <v>-41596064096</v>
      </c>
      <c r="F94" s="10"/>
      <c r="G94" s="10">
        <v>0</v>
      </c>
      <c r="H94" s="10"/>
      <c r="I94" s="10">
        <f t="shared" si="3"/>
        <v>2721857612</v>
      </c>
      <c r="K94" s="7">
        <f t="shared" si="4"/>
        <v>1.6220911198433902E-3</v>
      </c>
      <c r="M94" s="10">
        <v>44317921708</v>
      </c>
      <c r="N94" s="10"/>
      <c r="O94" s="10">
        <v>82977071516</v>
      </c>
      <c r="P94" s="10"/>
      <c r="Q94" s="10">
        <v>-10388010468</v>
      </c>
      <c r="R94" s="10"/>
      <c r="S94" s="10">
        <v>116906982756</v>
      </c>
      <c r="U94" s="7">
        <f t="shared" si="5"/>
        <v>2.6505042433099504E-2</v>
      </c>
    </row>
    <row r="95" spans="1:21" ht="21" x14ac:dyDescent="0.55000000000000004">
      <c r="A95" s="4" t="s">
        <v>64</v>
      </c>
      <c r="C95" s="10">
        <v>0</v>
      </c>
      <c r="D95" s="10"/>
      <c r="E95" s="10">
        <v>-11499212790</v>
      </c>
      <c r="F95" s="10"/>
      <c r="G95" s="10">
        <v>0</v>
      </c>
      <c r="H95" s="10"/>
      <c r="I95" s="10">
        <f t="shared" si="3"/>
        <v>-11499212790</v>
      </c>
      <c r="K95" s="7">
        <f t="shared" si="4"/>
        <v>-6.8529561831644171E-3</v>
      </c>
      <c r="M95" s="10">
        <v>16521095682</v>
      </c>
      <c r="N95" s="10"/>
      <c r="O95" s="10">
        <v>-8382963817</v>
      </c>
      <c r="P95" s="10"/>
      <c r="Q95" s="10">
        <v>-7406601986</v>
      </c>
      <c r="R95" s="10"/>
      <c r="S95" s="10">
        <v>731529879</v>
      </c>
      <c r="U95" s="7">
        <f t="shared" si="5"/>
        <v>1.6585177400774235E-4</v>
      </c>
    </row>
    <row r="96" spans="1:21" ht="21" x14ac:dyDescent="0.55000000000000004">
      <c r="A96" s="4" t="s">
        <v>26</v>
      </c>
      <c r="C96" s="10">
        <v>0</v>
      </c>
      <c r="D96" s="10"/>
      <c r="E96" s="10">
        <v>106802620521</v>
      </c>
      <c r="F96" s="10"/>
      <c r="G96" s="10">
        <v>0</v>
      </c>
      <c r="H96" s="10"/>
      <c r="I96" s="10">
        <f t="shared" si="3"/>
        <v>106802620521</v>
      </c>
      <c r="K96" s="7">
        <f t="shared" si="4"/>
        <v>6.3649024680545091E-2</v>
      </c>
      <c r="M96" s="10">
        <v>16542783360</v>
      </c>
      <c r="N96" s="10"/>
      <c r="O96" s="10">
        <v>262779341832</v>
      </c>
      <c r="P96" s="10"/>
      <c r="Q96" s="10">
        <v>4069659361</v>
      </c>
      <c r="R96" s="10"/>
      <c r="S96" s="10">
        <v>283391784553</v>
      </c>
      <c r="U96" s="7">
        <f t="shared" si="5"/>
        <v>6.4250321902893828E-2</v>
      </c>
    </row>
    <row r="97" spans="1:21" ht="21" x14ac:dyDescent="0.55000000000000004">
      <c r="A97" s="4" t="s">
        <v>42</v>
      </c>
      <c r="C97" s="10">
        <v>0</v>
      </c>
      <c r="D97" s="10"/>
      <c r="E97" s="10">
        <v>1473599538</v>
      </c>
      <c r="F97" s="10"/>
      <c r="G97" s="10">
        <v>0</v>
      </c>
      <c r="H97" s="10"/>
      <c r="I97" s="10">
        <f t="shared" si="3"/>
        <v>1473599538</v>
      </c>
      <c r="K97" s="7">
        <f t="shared" si="4"/>
        <v>8.7819168580193993E-4</v>
      </c>
      <c r="M97" s="10">
        <v>1257300000</v>
      </c>
      <c r="N97" s="10"/>
      <c r="O97" s="10">
        <v>4412957486</v>
      </c>
      <c r="P97" s="10"/>
      <c r="Q97" s="10">
        <v>2225956520</v>
      </c>
      <c r="R97" s="10"/>
      <c r="S97" s="10">
        <v>7896214006</v>
      </c>
      <c r="U97" s="7">
        <f t="shared" si="5"/>
        <v>1.7902222977277487E-3</v>
      </c>
    </row>
    <row r="98" spans="1:21" ht="21" x14ac:dyDescent="0.55000000000000004">
      <c r="A98" s="4" t="s">
        <v>177</v>
      </c>
      <c r="C98" s="10">
        <v>0</v>
      </c>
      <c r="D98" s="10"/>
      <c r="E98" s="10">
        <v>0</v>
      </c>
      <c r="F98" s="10"/>
      <c r="G98" s="10">
        <v>0</v>
      </c>
      <c r="H98" s="10"/>
      <c r="I98" s="10">
        <f t="shared" si="3"/>
        <v>0</v>
      </c>
      <c r="K98" s="7">
        <f t="shared" si="4"/>
        <v>0</v>
      </c>
      <c r="M98" s="10">
        <v>0</v>
      </c>
      <c r="N98" s="10"/>
      <c r="O98" s="10">
        <v>0</v>
      </c>
      <c r="P98" s="10"/>
      <c r="Q98" s="10">
        <v>0</v>
      </c>
      <c r="R98" s="10"/>
      <c r="S98" s="10">
        <v>0</v>
      </c>
      <c r="U98" s="7">
        <f t="shared" si="5"/>
        <v>0</v>
      </c>
    </row>
    <row r="99" spans="1:21" ht="21" x14ac:dyDescent="0.55000000000000004">
      <c r="A99" s="4" t="s">
        <v>59</v>
      </c>
      <c r="C99" s="10">
        <v>0</v>
      </c>
      <c r="D99" s="10"/>
      <c r="E99" s="10">
        <v>91542558069</v>
      </c>
      <c r="F99" s="10"/>
      <c r="G99" s="10">
        <v>0</v>
      </c>
      <c r="H99" s="10"/>
      <c r="I99" s="10">
        <f t="shared" si="3"/>
        <v>91542558069</v>
      </c>
      <c r="K99" s="7">
        <f t="shared" si="4"/>
        <v>5.4554790036339632E-2</v>
      </c>
      <c r="M99" s="10">
        <v>27705788370</v>
      </c>
      <c r="N99" s="10"/>
      <c r="O99" s="10">
        <v>233983735376</v>
      </c>
      <c r="P99" s="10"/>
      <c r="Q99" s="10">
        <v>-4740070055</v>
      </c>
      <c r="R99" s="10"/>
      <c r="S99" s="10">
        <v>256949453691</v>
      </c>
      <c r="U99" s="7">
        <f t="shared" si="5"/>
        <v>5.8255341235313493E-2</v>
      </c>
    </row>
    <row r="100" spans="1:21" ht="21" x14ac:dyDescent="0.55000000000000004">
      <c r="A100" s="4" t="s">
        <v>84</v>
      </c>
      <c r="C100" s="10">
        <v>0</v>
      </c>
      <c r="D100" s="10"/>
      <c r="E100" s="10">
        <v>1126863964</v>
      </c>
      <c r="F100" s="10"/>
      <c r="G100" s="10">
        <v>0</v>
      </c>
      <c r="H100" s="10"/>
      <c r="I100" s="10">
        <f t="shared" si="3"/>
        <v>1126863964</v>
      </c>
      <c r="K100" s="7">
        <f t="shared" si="4"/>
        <v>6.7155461079862022E-4</v>
      </c>
      <c r="M100" s="10">
        <v>10603629300</v>
      </c>
      <c r="N100" s="10"/>
      <c r="O100" s="10">
        <v>9223073473</v>
      </c>
      <c r="P100" s="10"/>
      <c r="Q100" s="10">
        <v>-10815280811</v>
      </c>
      <c r="R100" s="10"/>
      <c r="S100" s="10">
        <v>9011421962</v>
      </c>
      <c r="U100" s="7">
        <f t="shared" si="5"/>
        <v>2.0430612086181515E-3</v>
      </c>
    </row>
    <row r="101" spans="1:21" ht="21" x14ac:dyDescent="0.55000000000000004">
      <c r="A101" s="4" t="s">
        <v>178</v>
      </c>
      <c r="C101" s="10">
        <v>0</v>
      </c>
      <c r="D101" s="10"/>
      <c r="E101" s="10">
        <v>0</v>
      </c>
      <c r="F101" s="10"/>
      <c r="G101" s="10">
        <v>0</v>
      </c>
      <c r="H101" s="10"/>
      <c r="I101" s="10">
        <f t="shared" si="3"/>
        <v>0</v>
      </c>
      <c r="K101" s="7">
        <f t="shared" si="4"/>
        <v>0</v>
      </c>
      <c r="M101" s="10">
        <v>0</v>
      </c>
      <c r="N101" s="10"/>
      <c r="O101" s="10">
        <v>0</v>
      </c>
      <c r="P101" s="10"/>
      <c r="Q101" s="10">
        <v>-619640844</v>
      </c>
      <c r="R101" s="10"/>
      <c r="S101" s="10">
        <v>-619640844</v>
      </c>
      <c r="U101" s="7">
        <f t="shared" si="5"/>
        <v>-1.4048439602431433E-4</v>
      </c>
    </row>
    <row r="102" spans="1:21" ht="21" x14ac:dyDescent="0.55000000000000004">
      <c r="A102" s="4" t="s">
        <v>51</v>
      </c>
      <c r="C102" s="10">
        <v>0</v>
      </c>
      <c r="D102" s="10"/>
      <c r="E102" s="10">
        <v>-44652149</v>
      </c>
      <c r="F102" s="10"/>
      <c r="G102" s="10">
        <v>0</v>
      </c>
      <c r="H102" s="10"/>
      <c r="I102" s="10">
        <f t="shared" si="3"/>
        <v>-44652149</v>
      </c>
      <c r="K102" s="7">
        <f t="shared" si="4"/>
        <v>-2.6610449442872589E-5</v>
      </c>
      <c r="M102" s="10">
        <v>0</v>
      </c>
      <c r="N102" s="10"/>
      <c r="O102" s="10">
        <v>574266963</v>
      </c>
      <c r="P102" s="10"/>
      <c r="Q102" s="10">
        <v>1003494183</v>
      </c>
      <c r="R102" s="10"/>
      <c r="S102" s="10">
        <v>1577761146</v>
      </c>
      <c r="U102" s="7">
        <f t="shared" si="5"/>
        <v>3.577085400562136E-4</v>
      </c>
    </row>
    <row r="103" spans="1:21" ht="21" x14ac:dyDescent="0.55000000000000004">
      <c r="A103" s="4" t="s">
        <v>119</v>
      </c>
      <c r="C103" s="10">
        <v>0</v>
      </c>
      <c r="D103" s="10"/>
      <c r="E103" s="10">
        <v>0</v>
      </c>
      <c r="F103" s="10"/>
      <c r="G103" s="10">
        <v>0</v>
      </c>
      <c r="H103" s="10"/>
      <c r="I103" s="10">
        <f t="shared" si="3"/>
        <v>0</v>
      </c>
      <c r="K103" s="7">
        <f t="shared" si="4"/>
        <v>0</v>
      </c>
      <c r="M103" s="10">
        <v>1697242560</v>
      </c>
      <c r="N103" s="10"/>
      <c r="O103" s="10">
        <v>0</v>
      </c>
      <c r="P103" s="10"/>
      <c r="Q103" s="10">
        <v>5260557382</v>
      </c>
      <c r="R103" s="10"/>
      <c r="S103" s="10">
        <v>6957799942</v>
      </c>
      <c r="U103" s="7">
        <f t="shared" si="5"/>
        <v>1.5774659336528164E-3</v>
      </c>
    </row>
    <row r="104" spans="1:21" ht="21" x14ac:dyDescent="0.55000000000000004">
      <c r="A104" s="4" t="s">
        <v>27</v>
      </c>
      <c r="C104" s="10">
        <v>0</v>
      </c>
      <c r="D104" s="10"/>
      <c r="E104" s="10">
        <v>126231414670</v>
      </c>
      <c r="F104" s="10"/>
      <c r="G104" s="10">
        <v>0</v>
      </c>
      <c r="H104" s="10"/>
      <c r="I104" s="10">
        <f t="shared" si="3"/>
        <v>126231414670</v>
      </c>
      <c r="K104" s="7">
        <f t="shared" si="4"/>
        <v>7.5227615095934591E-2</v>
      </c>
      <c r="M104" s="10">
        <v>13277437992</v>
      </c>
      <c r="N104" s="10"/>
      <c r="O104" s="10">
        <v>272055941010</v>
      </c>
      <c r="P104" s="10"/>
      <c r="Q104" s="10">
        <v>439672898</v>
      </c>
      <c r="R104" s="10"/>
      <c r="S104" s="10">
        <v>285773051900</v>
      </c>
      <c r="U104" s="7">
        <f t="shared" si="5"/>
        <v>6.4790200621759733E-2</v>
      </c>
    </row>
    <row r="105" spans="1:21" ht="21" x14ac:dyDescent="0.55000000000000004">
      <c r="A105" s="4" t="s">
        <v>65</v>
      </c>
      <c r="C105" s="10">
        <v>0</v>
      </c>
      <c r="D105" s="10"/>
      <c r="E105" s="10">
        <v>520208264</v>
      </c>
      <c r="F105" s="10"/>
      <c r="G105" s="10">
        <v>0</v>
      </c>
      <c r="H105" s="10"/>
      <c r="I105" s="10">
        <f t="shared" si="3"/>
        <v>520208264</v>
      </c>
      <c r="K105" s="7">
        <f t="shared" si="4"/>
        <v>3.1001812945075763E-4</v>
      </c>
      <c r="M105" s="10">
        <v>225000000</v>
      </c>
      <c r="N105" s="10"/>
      <c r="O105" s="10">
        <v>2866378351</v>
      </c>
      <c r="P105" s="10"/>
      <c r="Q105" s="10">
        <v>1403731227</v>
      </c>
      <c r="R105" s="10"/>
      <c r="S105" s="10">
        <v>4495109578</v>
      </c>
      <c r="U105" s="7">
        <f t="shared" si="5"/>
        <v>1.019127064077849E-3</v>
      </c>
    </row>
    <row r="106" spans="1:21" ht="21" x14ac:dyDescent="0.55000000000000004">
      <c r="A106" s="4" t="s">
        <v>166</v>
      </c>
      <c r="C106" s="10">
        <v>0</v>
      </c>
      <c r="D106" s="10"/>
      <c r="E106" s="10">
        <v>0</v>
      </c>
      <c r="F106" s="10"/>
      <c r="G106" s="10">
        <v>0</v>
      </c>
      <c r="H106" s="10"/>
      <c r="I106" s="10">
        <f t="shared" si="3"/>
        <v>0</v>
      </c>
      <c r="K106" s="7">
        <f t="shared" si="4"/>
        <v>0</v>
      </c>
      <c r="M106" s="10">
        <v>292500000</v>
      </c>
      <c r="N106" s="10"/>
      <c r="O106" s="10">
        <v>0</v>
      </c>
      <c r="P106" s="10"/>
      <c r="Q106" s="10">
        <v>1739724239</v>
      </c>
      <c r="R106" s="10"/>
      <c r="S106" s="10">
        <v>2032224239</v>
      </c>
      <c r="U106" s="7">
        <f t="shared" si="5"/>
        <v>4.6074398995216463E-4</v>
      </c>
    </row>
    <row r="107" spans="1:21" ht="21" x14ac:dyDescent="0.55000000000000004">
      <c r="A107" s="4" t="s">
        <v>67</v>
      </c>
      <c r="C107" s="10">
        <v>0</v>
      </c>
      <c r="D107" s="10"/>
      <c r="E107" s="10">
        <v>2185869782</v>
      </c>
      <c r="F107" s="10"/>
      <c r="G107" s="10">
        <v>0</v>
      </c>
      <c r="H107" s="10"/>
      <c r="I107" s="10">
        <f t="shared" si="3"/>
        <v>2185869782</v>
      </c>
      <c r="K107" s="7">
        <f t="shared" si="4"/>
        <v>1.3026691575944963E-3</v>
      </c>
      <c r="M107" s="10">
        <v>32583964</v>
      </c>
      <c r="N107" s="10"/>
      <c r="O107" s="10">
        <v>-8482031418</v>
      </c>
      <c r="P107" s="10"/>
      <c r="Q107" s="10">
        <v>-3238660956</v>
      </c>
      <c r="R107" s="10"/>
      <c r="S107" s="10">
        <v>-11688108410</v>
      </c>
      <c r="U107" s="7">
        <f t="shared" si="5"/>
        <v>-2.6499170713891137E-3</v>
      </c>
    </row>
    <row r="108" spans="1:21" ht="21" x14ac:dyDescent="0.55000000000000004">
      <c r="A108" s="4" t="s">
        <v>80</v>
      </c>
      <c r="C108" s="10">
        <v>0</v>
      </c>
      <c r="D108" s="10"/>
      <c r="E108" s="10">
        <v>526984650</v>
      </c>
      <c r="F108" s="10"/>
      <c r="G108" s="10">
        <v>0</v>
      </c>
      <c r="H108" s="10"/>
      <c r="I108" s="10">
        <f t="shared" si="3"/>
        <v>526984650</v>
      </c>
      <c r="K108" s="7">
        <f t="shared" si="4"/>
        <v>3.1405651687659887E-4</v>
      </c>
      <c r="M108" s="10">
        <v>0</v>
      </c>
      <c r="N108" s="10"/>
      <c r="O108" s="10">
        <v>3086952013</v>
      </c>
      <c r="P108" s="10"/>
      <c r="Q108" s="10">
        <v>0</v>
      </c>
      <c r="R108" s="10"/>
      <c r="S108" s="10">
        <v>3086952013</v>
      </c>
      <c r="U108" s="7">
        <f t="shared" si="5"/>
        <v>6.9987089021256686E-4</v>
      </c>
    </row>
    <row r="109" spans="1:21" ht="21" x14ac:dyDescent="0.55000000000000004">
      <c r="A109" s="4" t="s">
        <v>212</v>
      </c>
      <c r="C109" s="10">
        <v>0</v>
      </c>
      <c r="D109" s="10"/>
      <c r="E109" s="10">
        <v>2300575514</v>
      </c>
      <c r="F109" s="10"/>
      <c r="G109" s="10">
        <v>0</v>
      </c>
      <c r="H109" s="10"/>
      <c r="I109" s="10">
        <f t="shared" si="3"/>
        <v>2300575514</v>
      </c>
      <c r="K109" s="7">
        <f t="shared" si="4"/>
        <v>1.3710280417815416E-3</v>
      </c>
      <c r="M109" s="10">
        <v>0</v>
      </c>
      <c r="N109" s="10"/>
      <c r="O109" s="10">
        <v>2300575514</v>
      </c>
      <c r="P109" s="10"/>
      <c r="Q109" s="10">
        <v>0</v>
      </c>
      <c r="R109" s="10"/>
      <c r="S109" s="10">
        <v>2300575514</v>
      </c>
      <c r="U109" s="7">
        <f t="shared" si="5"/>
        <v>5.2158434151351144E-4</v>
      </c>
    </row>
    <row r="110" spans="1:21" ht="21" x14ac:dyDescent="0.55000000000000004">
      <c r="A110" s="4" t="s">
        <v>96</v>
      </c>
      <c r="C110" s="10">
        <v>0</v>
      </c>
      <c r="D110" s="10"/>
      <c r="E110" s="10">
        <v>-694985908</v>
      </c>
      <c r="F110" s="10"/>
      <c r="G110" s="10">
        <v>0</v>
      </c>
      <c r="H110" s="10"/>
      <c r="I110" s="10">
        <f t="shared" si="3"/>
        <v>-694985908</v>
      </c>
      <c r="K110" s="7">
        <f t="shared" si="4"/>
        <v>-4.1417687127091917E-4</v>
      </c>
      <c r="M110" s="10">
        <v>0</v>
      </c>
      <c r="N110" s="10"/>
      <c r="O110" s="10">
        <v>1215230547</v>
      </c>
      <c r="P110" s="10"/>
      <c r="Q110" s="10">
        <v>0</v>
      </c>
      <c r="R110" s="10"/>
      <c r="S110" s="10">
        <v>1215230547</v>
      </c>
      <c r="U110" s="7">
        <f t="shared" si="5"/>
        <v>2.755159397232893E-4</v>
      </c>
    </row>
    <row r="111" spans="1:21" ht="21" x14ac:dyDescent="0.55000000000000004">
      <c r="A111" s="4" t="s">
        <v>21</v>
      </c>
      <c r="C111" s="10">
        <v>0</v>
      </c>
      <c r="D111" s="10"/>
      <c r="E111" s="10">
        <v>-4216990288</v>
      </c>
      <c r="F111" s="10"/>
      <c r="G111" s="10">
        <v>0</v>
      </c>
      <c r="H111" s="10"/>
      <c r="I111" s="10">
        <f t="shared" si="3"/>
        <v>-4216990288</v>
      </c>
      <c r="K111" s="7">
        <f t="shared" si="4"/>
        <v>-2.5131154798374591E-3</v>
      </c>
      <c r="M111" s="10">
        <v>0</v>
      </c>
      <c r="N111" s="10"/>
      <c r="O111" s="10">
        <v>822294733</v>
      </c>
      <c r="P111" s="10"/>
      <c r="Q111" s="10">
        <v>0</v>
      </c>
      <c r="R111" s="10"/>
      <c r="S111" s="10">
        <v>822294733</v>
      </c>
      <c r="U111" s="7">
        <f t="shared" si="5"/>
        <v>1.8642989731561306E-4</v>
      </c>
    </row>
    <row r="112" spans="1:21" ht="21" x14ac:dyDescent="0.55000000000000004">
      <c r="A112" s="4" t="s">
        <v>97</v>
      </c>
      <c r="C112" s="10">
        <v>0</v>
      </c>
      <c r="D112" s="10"/>
      <c r="E112" s="10">
        <v>-28988051408</v>
      </c>
      <c r="F112" s="10"/>
      <c r="G112" s="10">
        <v>0</v>
      </c>
      <c r="H112" s="10"/>
      <c r="I112" s="10">
        <f t="shared" si="3"/>
        <v>-28988051408</v>
      </c>
      <c r="K112" s="7">
        <f t="shared" si="4"/>
        <v>-1.7275430045706773E-2</v>
      </c>
      <c r="M112" s="10">
        <v>0</v>
      </c>
      <c r="N112" s="10"/>
      <c r="O112" s="10">
        <v>-5243319570</v>
      </c>
      <c r="P112" s="10"/>
      <c r="Q112" s="10">
        <v>0</v>
      </c>
      <c r="R112" s="10"/>
      <c r="S112" s="10">
        <v>-5243319570</v>
      </c>
      <c r="U112" s="7">
        <f t="shared" si="5"/>
        <v>-1.1887605377961777E-3</v>
      </c>
    </row>
    <row r="113" spans="1:21" ht="21.75" thickBot="1" x14ac:dyDescent="0.6">
      <c r="A113" s="4" t="s">
        <v>95</v>
      </c>
      <c r="C113" s="10">
        <v>0</v>
      </c>
      <c r="D113" s="10"/>
      <c r="E113" s="10">
        <v>873242639</v>
      </c>
      <c r="F113" s="10"/>
      <c r="G113" s="10">
        <v>0</v>
      </c>
      <c r="H113" s="10"/>
      <c r="I113" s="10">
        <f t="shared" si="3"/>
        <v>873242639</v>
      </c>
      <c r="K113" s="7">
        <f t="shared" si="4"/>
        <v>5.2040897508583833E-4</v>
      </c>
      <c r="M113" s="10">
        <v>0</v>
      </c>
      <c r="N113" s="10"/>
      <c r="O113" s="10">
        <v>1811616644</v>
      </c>
      <c r="P113" s="10"/>
      <c r="Q113" s="10">
        <v>0</v>
      </c>
      <c r="R113" s="10"/>
      <c r="S113" s="10">
        <v>1811616644</v>
      </c>
      <c r="U113" s="7">
        <f t="shared" si="5"/>
        <v>4.1072804112947603E-4</v>
      </c>
    </row>
    <row r="114" spans="1:21" ht="21.75" thickBot="1" x14ac:dyDescent="0.6">
      <c r="A114" s="4" t="s">
        <v>98</v>
      </c>
      <c r="C114" s="6">
        <f>SUM(C8:C113)</f>
        <v>46820798563</v>
      </c>
      <c r="E114" s="6">
        <f>SUM(E8:E113)</f>
        <v>1488985080889</v>
      </c>
      <c r="G114" s="6">
        <f>SUM(G8:G113)</f>
        <v>142187162186</v>
      </c>
      <c r="I114" s="6">
        <f>SUM(I8:I113)</f>
        <v>1677993041638</v>
      </c>
      <c r="K114" s="24">
        <f>SUM(K8:K113)</f>
        <v>1.0000000000000004</v>
      </c>
      <c r="M114" s="6">
        <f>SUM(M8:M113)</f>
        <v>739777883838</v>
      </c>
      <c r="O114" s="6">
        <f>SUM(O8:O113)</f>
        <v>3609098448453</v>
      </c>
      <c r="Q114" s="11">
        <f>SUM(Q8:Q113)</f>
        <v>61868643918</v>
      </c>
      <c r="S114" s="6">
        <f>SUM(S8:S113)</f>
        <v>4410744976209</v>
      </c>
      <c r="U114" s="24">
        <f>SUM(U8:U113)</f>
        <v>1</v>
      </c>
    </row>
    <row r="115" spans="1:21" ht="19.5" thickTop="1" x14ac:dyDescent="0.45">
      <c r="C115" s="5"/>
      <c r="E115" s="5"/>
      <c r="G115" s="5"/>
      <c r="M115" s="5"/>
      <c r="O115" s="5"/>
      <c r="Q115" s="14"/>
    </row>
  </sheetData>
  <mergeCells count="17">
    <mergeCell ref="A2:U2"/>
    <mergeCell ref="A3:U3"/>
    <mergeCell ref="A4:U4"/>
    <mergeCell ref="A5:S5"/>
    <mergeCell ref="A6:A7"/>
    <mergeCell ref="S7"/>
    <mergeCell ref="U7"/>
    <mergeCell ref="K7"/>
    <mergeCell ref="C6:K6"/>
    <mergeCell ref="M7"/>
    <mergeCell ref="O7"/>
    <mergeCell ref="Q7"/>
    <mergeCell ref="C7"/>
    <mergeCell ref="E7"/>
    <mergeCell ref="G7"/>
    <mergeCell ref="I7"/>
    <mergeCell ref="M6:U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1"/>
  <sheetViews>
    <sheetView rightToLeft="1" zoomScale="96" zoomScaleNormal="96" workbookViewId="0">
      <selection activeCell="G21" sqref="G21"/>
    </sheetView>
  </sheetViews>
  <sheetFormatPr defaultRowHeight="18.75" x14ac:dyDescent="0.45"/>
  <cols>
    <col min="1" max="1" width="19.7109375" style="3" bestFit="1" customWidth="1"/>
    <col min="2" max="2" width="1" style="3" customWidth="1"/>
    <col min="3" max="3" width="36.85546875" style="3" bestFit="1" customWidth="1"/>
    <col min="4" max="4" width="1" style="3" customWidth="1"/>
    <col min="5" max="5" width="30" style="3" customWidth="1"/>
    <col min="6" max="6" width="1" style="3" customWidth="1"/>
    <col min="7" max="7" width="36.85546875" style="3" bestFit="1" customWidth="1"/>
    <col min="8" max="8" width="1" style="3" customWidth="1"/>
    <col min="9" max="9" width="30" style="3" customWidth="1"/>
    <col min="10" max="10" width="1" style="3" customWidth="1"/>
    <col min="11" max="11" width="9.140625" style="3" customWidth="1"/>
    <col min="12" max="16384" width="9.140625" style="3"/>
  </cols>
  <sheetData>
    <row r="2" spans="1:9" ht="26.25" x14ac:dyDescent="0.4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</row>
    <row r="3" spans="1:9" ht="26.25" x14ac:dyDescent="0.45">
      <c r="A3" s="21" t="s">
        <v>106</v>
      </c>
      <c r="B3" s="21" t="s">
        <v>106</v>
      </c>
      <c r="C3" s="21" t="s">
        <v>106</v>
      </c>
      <c r="D3" s="21" t="s">
        <v>106</v>
      </c>
      <c r="E3" s="21" t="s">
        <v>106</v>
      </c>
      <c r="F3" s="21" t="s">
        <v>106</v>
      </c>
      <c r="G3" s="21" t="s">
        <v>106</v>
      </c>
      <c r="H3" s="21" t="s">
        <v>106</v>
      </c>
      <c r="I3" s="21" t="s">
        <v>106</v>
      </c>
    </row>
    <row r="4" spans="1:9" ht="26.25" x14ac:dyDescent="0.45">
      <c r="A4" s="21" t="s">
        <v>211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</row>
    <row r="5" spans="1:9" ht="25.5" x14ac:dyDescent="0.45">
      <c r="A5" s="22" t="s">
        <v>204</v>
      </c>
      <c r="B5" s="22"/>
      <c r="C5" s="22"/>
      <c r="D5" s="22"/>
      <c r="E5" s="22"/>
      <c r="F5" s="22"/>
      <c r="G5" s="22"/>
      <c r="H5" s="22"/>
    </row>
    <row r="6" spans="1:9" ht="27" thickBot="1" x14ac:dyDescent="0.5">
      <c r="A6" s="20" t="s">
        <v>192</v>
      </c>
      <c r="B6" s="20" t="s">
        <v>192</v>
      </c>
      <c r="C6" s="20" t="s">
        <v>108</v>
      </c>
      <c r="D6" s="20" t="s">
        <v>108</v>
      </c>
      <c r="E6" s="20" t="s">
        <v>108</v>
      </c>
      <c r="G6" s="20" t="s">
        <v>109</v>
      </c>
      <c r="H6" s="20" t="s">
        <v>109</v>
      </c>
      <c r="I6" s="20" t="s">
        <v>109</v>
      </c>
    </row>
    <row r="7" spans="1:9" ht="27" thickBot="1" x14ac:dyDescent="0.5">
      <c r="A7" s="20" t="s">
        <v>193</v>
      </c>
      <c r="C7" s="20" t="s">
        <v>194</v>
      </c>
      <c r="E7" s="20" t="s">
        <v>195</v>
      </c>
      <c r="G7" s="20" t="s">
        <v>194</v>
      </c>
      <c r="I7" s="20" t="s">
        <v>195</v>
      </c>
    </row>
    <row r="8" spans="1:9" ht="21" x14ac:dyDescent="0.55000000000000004">
      <c r="A8" s="4" t="s">
        <v>104</v>
      </c>
      <c r="C8" s="5">
        <v>34499</v>
      </c>
      <c r="E8" s="15">
        <f>C8/$C$10</f>
        <v>6.1102187351260125E-6</v>
      </c>
      <c r="G8" s="5">
        <v>456854</v>
      </c>
      <c r="I8" s="15">
        <f>G8/$G$10</f>
        <v>2.0044917805616744E-5</v>
      </c>
    </row>
    <row r="9" spans="1:9" ht="21.75" thickBot="1" x14ac:dyDescent="0.6">
      <c r="A9" s="4" t="s">
        <v>105</v>
      </c>
      <c r="C9" s="5">
        <v>5646080885</v>
      </c>
      <c r="E9" s="15">
        <f>C9/$C$10</f>
        <v>0.99999388978126491</v>
      </c>
      <c r="G9" s="5">
        <v>22791055909</v>
      </c>
      <c r="I9" s="15">
        <f>G9/$G$10</f>
        <v>0.99997995508219439</v>
      </c>
    </row>
    <row r="10" spans="1:9" ht="21.75" thickBot="1" x14ac:dyDescent="0.6">
      <c r="A10" s="4" t="s">
        <v>98</v>
      </c>
      <c r="C10" s="6">
        <f>SUM(C8:C9)</f>
        <v>5646115384</v>
      </c>
      <c r="E10" s="8">
        <f>SUM(E8:E9)</f>
        <v>1</v>
      </c>
      <c r="G10" s="6">
        <f>SUM(G8:G9)</f>
        <v>22791512763</v>
      </c>
      <c r="I10" s="8">
        <f>SUM(I8:I9)</f>
        <v>1</v>
      </c>
    </row>
    <row r="11" spans="1:9" ht="19.5" thickTop="1" x14ac:dyDescent="0.45"/>
  </sheetData>
  <mergeCells count="12">
    <mergeCell ref="G7"/>
    <mergeCell ref="I7"/>
    <mergeCell ref="G6:I6"/>
    <mergeCell ref="A2:I2"/>
    <mergeCell ref="A3:I3"/>
    <mergeCell ref="A4:I4"/>
    <mergeCell ref="A5:H5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9"/>
  <sheetViews>
    <sheetView rightToLeft="1" zoomScale="96" zoomScaleNormal="96" workbookViewId="0">
      <selection activeCell="E22" sqref="E22"/>
    </sheetView>
  </sheetViews>
  <sheetFormatPr defaultRowHeight="18.75" x14ac:dyDescent="0.45"/>
  <cols>
    <col min="1" max="1" width="36.7109375" style="3" customWidth="1"/>
    <col min="2" max="2" width="1" style="3" customWidth="1"/>
    <col min="3" max="3" width="22" style="3" customWidth="1"/>
    <col min="4" max="4" width="1" style="3" customWidth="1"/>
    <col min="5" max="5" width="33.14062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10" ht="26.25" x14ac:dyDescent="0.4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</row>
    <row r="3" spans="1:10" ht="26.25" x14ac:dyDescent="0.45">
      <c r="A3" s="21" t="s">
        <v>106</v>
      </c>
      <c r="B3" s="21" t="s">
        <v>106</v>
      </c>
      <c r="C3" s="21" t="s">
        <v>106</v>
      </c>
      <c r="D3" s="21" t="s">
        <v>106</v>
      </c>
      <c r="E3" s="21" t="s">
        <v>106</v>
      </c>
    </row>
    <row r="4" spans="1:10" ht="26.25" x14ac:dyDescent="0.45">
      <c r="A4" s="21" t="s">
        <v>211</v>
      </c>
      <c r="B4" s="21" t="s">
        <v>2</v>
      </c>
      <c r="C4" s="21" t="s">
        <v>2</v>
      </c>
      <c r="D4" s="21" t="s">
        <v>2</v>
      </c>
      <c r="E4" s="21" t="s">
        <v>2</v>
      </c>
    </row>
    <row r="5" spans="1:10" ht="25.5" x14ac:dyDescent="0.45">
      <c r="A5" s="22" t="s">
        <v>205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ht="26.25" x14ac:dyDescent="0.45">
      <c r="A6" s="20" t="s">
        <v>196</v>
      </c>
      <c r="C6" s="20" t="s">
        <v>108</v>
      </c>
      <c r="E6" s="20" t="s">
        <v>109</v>
      </c>
    </row>
    <row r="7" spans="1:10" ht="27" thickBot="1" x14ac:dyDescent="0.5">
      <c r="A7" s="20" t="s">
        <v>196</v>
      </c>
      <c r="C7" s="20" t="s">
        <v>101</v>
      </c>
      <c r="E7" s="20" t="s">
        <v>101</v>
      </c>
    </row>
    <row r="8" spans="1:10" s="17" customFormat="1" ht="21.75" thickBot="1" x14ac:dyDescent="0.6">
      <c r="A8" s="16" t="s">
        <v>196</v>
      </c>
      <c r="C8" s="6">
        <v>14404</v>
      </c>
      <c r="D8" s="6"/>
      <c r="E8" s="6">
        <v>6339848018</v>
      </c>
    </row>
    <row r="9" spans="1:10" ht="22.5" thickTop="1" thickBot="1" x14ac:dyDescent="0.6">
      <c r="A9" s="4" t="s">
        <v>98</v>
      </c>
      <c r="C9" s="6">
        <f>SUM(C8)</f>
        <v>14404</v>
      </c>
      <c r="E9" s="6">
        <f>SUM(E8)</f>
        <v>6339848018</v>
      </c>
    </row>
  </sheetData>
  <mergeCells count="9">
    <mergeCell ref="A2:E2"/>
    <mergeCell ref="A3:E3"/>
    <mergeCell ref="A4:E4"/>
    <mergeCell ref="A5:J5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3"/>
  <sheetViews>
    <sheetView rightToLeft="1" topLeftCell="A31" zoomScale="96" zoomScaleNormal="96" workbookViewId="0">
      <selection activeCell="I83" sqref="I83:S83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5.140625" style="3" bestFit="1" customWidth="1"/>
    <col min="10" max="10" width="1" style="3" customWidth="1"/>
    <col min="11" max="11" width="22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6.57031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6.25" x14ac:dyDescent="0.4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6.25" x14ac:dyDescent="0.45">
      <c r="A3" s="21" t="s">
        <v>106</v>
      </c>
      <c r="B3" s="21" t="s">
        <v>106</v>
      </c>
      <c r="C3" s="21" t="s">
        <v>106</v>
      </c>
      <c r="D3" s="21" t="s">
        <v>106</v>
      </c>
      <c r="E3" s="21" t="s">
        <v>106</v>
      </c>
      <c r="F3" s="21" t="s">
        <v>106</v>
      </c>
      <c r="G3" s="21" t="s">
        <v>106</v>
      </c>
      <c r="H3" s="21" t="s">
        <v>106</v>
      </c>
      <c r="I3" s="21" t="s">
        <v>106</v>
      </c>
      <c r="J3" s="21" t="s">
        <v>106</v>
      </c>
      <c r="K3" s="21" t="s">
        <v>106</v>
      </c>
      <c r="L3" s="21" t="s">
        <v>106</v>
      </c>
      <c r="M3" s="21" t="s">
        <v>106</v>
      </c>
      <c r="N3" s="21" t="s">
        <v>106</v>
      </c>
      <c r="O3" s="21" t="s">
        <v>106</v>
      </c>
      <c r="P3" s="21" t="s">
        <v>106</v>
      </c>
      <c r="Q3" s="21" t="s">
        <v>106</v>
      </c>
      <c r="R3" s="21" t="s">
        <v>106</v>
      </c>
      <c r="S3" s="21" t="s">
        <v>106</v>
      </c>
    </row>
    <row r="4" spans="1:19" ht="26.25" x14ac:dyDescent="0.45">
      <c r="A4" s="21" t="s">
        <v>211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5" spans="1:19" ht="25.5" x14ac:dyDescent="0.45">
      <c r="A5" s="22" t="s">
        <v>188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26.25" x14ac:dyDescent="0.45">
      <c r="A6" s="20" t="s">
        <v>3</v>
      </c>
      <c r="C6" s="20"/>
      <c r="D6" s="20"/>
      <c r="E6" s="20"/>
      <c r="F6" s="20"/>
      <c r="G6" s="20"/>
      <c r="I6" s="20" t="s">
        <v>108</v>
      </c>
      <c r="J6" s="20" t="s">
        <v>108</v>
      </c>
      <c r="K6" s="20" t="s">
        <v>108</v>
      </c>
      <c r="L6" s="20" t="s">
        <v>108</v>
      </c>
      <c r="M6" s="20" t="s">
        <v>108</v>
      </c>
      <c r="O6" s="20" t="s">
        <v>109</v>
      </c>
      <c r="P6" s="20" t="s">
        <v>109</v>
      </c>
      <c r="Q6" s="20" t="s">
        <v>109</v>
      </c>
      <c r="R6" s="20" t="s">
        <v>109</v>
      </c>
      <c r="S6" s="20" t="s">
        <v>109</v>
      </c>
    </row>
    <row r="7" spans="1:19" ht="26.25" x14ac:dyDescent="0.45">
      <c r="A7" s="20" t="s">
        <v>3</v>
      </c>
      <c r="C7" s="20" t="s">
        <v>114</v>
      </c>
      <c r="E7" s="20" t="s">
        <v>115</v>
      </c>
      <c r="G7" s="20" t="s">
        <v>116</v>
      </c>
      <c r="I7" s="20" t="s">
        <v>117</v>
      </c>
      <c r="K7" s="20" t="s">
        <v>112</v>
      </c>
      <c r="M7" s="20" t="s">
        <v>118</v>
      </c>
      <c r="O7" s="20" t="s">
        <v>117</v>
      </c>
      <c r="Q7" s="20" t="s">
        <v>112</v>
      </c>
      <c r="S7" s="20" t="s">
        <v>118</v>
      </c>
    </row>
    <row r="8" spans="1:19" ht="21" x14ac:dyDescent="0.55000000000000004">
      <c r="A8" s="4" t="s">
        <v>119</v>
      </c>
      <c r="C8" s="3" t="s">
        <v>120</v>
      </c>
      <c r="E8" s="5">
        <v>4139616</v>
      </c>
      <c r="G8" s="5">
        <v>410</v>
      </c>
      <c r="I8" s="5">
        <v>0</v>
      </c>
      <c r="K8" s="5">
        <v>0</v>
      </c>
      <c r="M8" s="5">
        <v>0</v>
      </c>
      <c r="O8" s="5">
        <v>1697242560</v>
      </c>
      <c r="Q8" s="5">
        <v>0</v>
      </c>
      <c r="S8" s="5">
        <v>1697242560</v>
      </c>
    </row>
    <row r="9" spans="1:19" ht="21" x14ac:dyDescent="0.55000000000000004">
      <c r="A9" s="4" t="s">
        <v>90</v>
      </c>
      <c r="C9" s="3" t="s">
        <v>121</v>
      </c>
      <c r="E9" s="5">
        <v>2712891</v>
      </c>
      <c r="G9" s="5">
        <v>220</v>
      </c>
      <c r="I9" s="5">
        <v>0</v>
      </c>
      <c r="K9" s="5">
        <v>0</v>
      </c>
      <c r="M9" s="5">
        <v>0</v>
      </c>
      <c r="O9" s="5">
        <v>596836020</v>
      </c>
      <c r="Q9" s="5">
        <v>0</v>
      </c>
      <c r="S9" s="5">
        <v>596836020</v>
      </c>
    </row>
    <row r="10" spans="1:19" ht="21" x14ac:dyDescent="0.55000000000000004">
      <c r="A10" s="4" t="s">
        <v>74</v>
      </c>
      <c r="C10" s="3" t="s">
        <v>122</v>
      </c>
      <c r="E10" s="5">
        <v>4457270</v>
      </c>
      <c r="G10" s="5">
        <v>20</v>
      </c>
      <c r="I10" s="5">
        <v>0</v>
      </c>
      <c r="K10" s="5">
        <v>0</v>
      </c>
      <c r="M10" s="5">
        <v>0</v>
      </c>
      <c r="O10" s="5">
        <v>89145400</v>
      </c>
      <c r="Q10" s="5">
        <v>0</v>
      </c>
      <c r="S10" s="5">
        <v>89145400</v>
      </c>
    </row>
    <row r="11" spans="1:19" ht="21" x14ac:dyDescent="0.55000000000000004">
      <c r="A11" s="4" t="s">
        <v>83</v>
      </c>
      <c r="C11" s="3" t="s">
        <v>123</v>
      </c>
      <c r="E11" s="5">
        <v>245847489</v>
      </c>
      <c r="G11" s="5">
        <v>40</v>
      </c>
      <c r="I11" s="5">
        <v>0</v>
      </c>
      <c r="K11" s="5">
        <v>0</v>
      </c>
      <c r="M11" s="5">
        <v>0</v>
      </c>
      <c r="O11" s="5">
        <v>9833899560</v>
      </c>
      <c r="Q11" s="5">
        <v>0</v>
      </c>
      <c r="S11" s="5">
        <v>9833899560</v>
      </c>
    </row>
    <row r="12" spans="1:19" ht="21" x14ac:dyDescent="0.55000000000000004">
      <c r="A12" s="4" t="s">
        <v>24</v>
      </c>
      <c r="C12" s="3" t="s">
        <v>124</v>
      </c>
      <c r="E12" s="5">
        <v>4585142</v>
      </c>
      <c r="G12" s="5">
        <v>70</v>
      </c>
      <c r="I12" s="5">
        <v>0</v>
      </c>
      <c r="K12" s="5">
        <v>0</v>
      </c>
      <c r="M12" s="5">
        <v>0</v>
      </c>
      <c r="O12" s="5">
        <v>320959940</v>
      </c>
      <c r="Q12" s="5">
        <v>0</v>
      </c>
      <c r="S12" s="5">
        <v>320959940</v>
      </c>
    </row>
    <row r="13" spans="1:19" ht="21" x14ac:dyDescent="0.55000000000000004">
      <c r="A13" s="4" t="s">
        <v>19</v>
      </c>
      <c r="C13" s="3" t="s">
        <v>125</v>
      </c>
      <c r="E13" s="5">
        <v>25571766</v>
      </c>
      <c r="G13" s="5">
        <v>240</v>
      </c>
      <c r="I13" s="5">
        <v>0</v>
      </c>
      <c r="K13" s="5">
        <v>0</v>
      </c>
      <c r="M13" s="5">
        <v>0</v>
      </c>
      <c r="O13" s="5">
        <v>6137223840</v>
      </c>
      <c r="Q13" s="5">
        <v>0</v>
      </c>
      <c r="S13" s="5">
        <v>6137223840</v>
      </c>
    </row>
    <row r="14" spans="1:19" ht="21" x14ac:dyDescent="0.55000000000000004">
      <c r="A14" s="4" t="s">
        <v>77</v>
      </c>
      <c r="C14" s="3" t="s">
        <v>126</v>
      </c>
      <c r="E14" s="5">
        <v>8271683</v>
      </c>
      <c r="G14" s="5">
        <v>620</v>
      </c>
      <c r="I14" s="5">
        <v>0</v>
      </c>
      <c r="K14" s="5">
        <v>0</v>
      </c>
      <c r="M14" s="5">
        <v>0</v>
      </c>
      <c r="O14" s="5">
        <v>5128443460</v>
      </c>
      <c r="Q14" s="5">
        <v>69303290</v>
      </c>
      <c r="S14" s="5">
        <v>5059140170</v>
      </c>
    </row>
    <row r="15" spans="1:19" ht="21" x14ac:dyDescent="0.55000000000000004">
      <c r="A15" s="4" t="s">
        <v>58</v>
      </c>
      <c r="C15" s="3" t="s">
        <v>127</v>
      </c>
      <c r="E15" s="5">
        <v>3796486</v>
      </c>
      <c r="G15" s="5">
        <v>2390</v>
      </c>
      <c r="I15" s="5">
        <v>0</v>
      </c>
      <c r="K15" s="5">
        <v>0</v>
      </c>
      <c r="M15" s="5">
        <v>0</v>
      </c>
      <c r="O15" s="5">
        <v>9073601540</v>
      </c>
      <c r="Q15" s="5">
        <v>0</v>
      </c>
      <c r="S15" s="5">
        <v>9073601540</v>
      </c>
    </row>
    <row r="16" spans="1:19" ht="21" x14ac:dyDescent="0.55000000000000004">
      <c r="A16" s="4" t="s">
        <v>59</v>
      </c>
      <c r="C16" s="3" t="s">
        <v>128</v>
      </c>
      <c r="E16" s="5">
        <v>23680161</v>
      </c>
      <c r="G16" s="5">
        <v>1170</v>
      </c>
      <c r="I16" s="5">
        <v>0</v>
      </c>
      <c r="K16" s="5">
        <v>0</v>
      </c>
      <c r="M16" s="5">
        <v>0</v>
      </c>
      <c r="O16" s="5">
        <v>27705788370</v>
      </c>
      <c r="Q16" s="5">
        <v>0</v>
      </c>
      <c r="S16" s="5">
        <v>27705788370</v>
      </c>
    </row>
    <row r="17" spans="1:19" ht="21" x14ac:dyDescent="0.55000000000000004">
      <c r="A17" s="4" t="s">
        <v>16</v>
      </c>
      <c r="C17" s="3" t="s">
        <v>129</v>
      </c>
      <c r="E17" s="5">
        <v>9500057</v>
      </c>
      <c r="G17" s="5">
        <v>320</v>
      </c>
      <c r="I17" s="5">
        <v>0</v>
      </c>
      <c r="K17" s="5">
        <v>0</v>
      </c>
      <c r="M17" s="5">
        <v>0</v>
      </c>
      <c r="O17" s="5">
        <v>3040018240</v>
      </c>
      <c r="Q17" s="5">
        <v>0</v>
      </c>
      <c r="S17" s="5">
        <v>3040018240</v>
      </c>
    </row>
    <row r="18" spans="1:19" ht="21" x14ac:dyDescent="0.55000000000000004">
      <c r="A18" s="4" t="s">
        <v>48</v>
      </c>
      <c r="C18" s="3" t="s">
        <v>130</v>
      </c>
      <c r="E18" s="5">
        <v>30999806</v>
      </c>
      <c r="G18" s="5">
        <v>40</v>
      </c>
      <c r="I18" s="5">
        <v>0</v>
      </c>
      <c r="K18" s="5">
        <v>0</v>
      </c>
      <c r="M18" s="5">
        <v>0</v>
      </c>
      <c r="O18" s="5">
        <v>1239992240</v>
      </c>
      <c r="Q18" s="5">
        <v>0</v>
      </c>
      <c r="S18" s="5">
        <v>1239992240</v>
      </c>
    </row>
    <row r="19" spans="1:19" ht="21" x14ac:dyDescent="0.55000000000000004">
      <c r="A19" s="4" t="s">
        <v>88</v>
      </c>
      <c r="C19" s="3" t="s">
        <v>131</v>
      </c>
      <c r="E19" s="5">
        <v>76047943</v>
      </c>
      <c r="G19" s="5">
        <v>370</v>
      </c>
      <c r="I19" s="5">
        <v>0</v>
      </c>
      <c r="K19" s="5">
        <v>0</v>
      </c>
      <c r="M19" s="5">
        <v>0</v>
      </c>
      <c r="O19" s="5">
        <v>28137738910</v>
      </c>
      <c r="Q19" s="5">
        <v>0</v>
      </c>
      <c r="S19" s="5">
        <v>28137738910</v>
      </c>
    </row>
    <row r="20" spans="1:19" ht="21" x14ac:dyDescent="0.55000000000000004">
      <c r="A20" s="4" t="s">
        <v>39</v>
      </c>
      <c r="C20" s="3" t="s">
        <v>132</v>
      </c>
      <c r="E20" s="5">
        <v>25041557</v>
      </c>
      <c r="G20" s="5">
        <v>460</v>
      </c>
      <c r="I20" s="5">
        <v>0</v>
      </c>
      <c r="K20" s="5">
        <v>0</v>
      </c>
      <c r="M20" s="5">
        <v>0</v>
      </c>
      <c r="O20" s="5">
        <v>11519116220</v>
      </c>
      <c r="Q20" s="5">
        <v>0</v>
      </c>
      <c r="S20" s="5">
        <v>11519116220</v>
      </c>
    </row>
    <row r="21" spans="1:19" ht="21" x14ac:dyDescent="0.55000000000000004">
      <c r="A21" s="4" t="s">
        <v>78</v>
      </c>
      <c r="C21" s="3" t="s">
        <v>133</v>
      </c>
      <c r="E21" s="5">
        <v>8082610</v>
      </c>
      <c r="G21" s="5">
        <v>2320</v>
      </c>
      <c r="I21" s="5">
        <v>0</v>
      </c>
      <c r="K21" s="5">
        <v>0</v>
      </c>
      <c r="M21" s="5">
        <v>0</v>
      </c>
      <c r="O21" s="5">
        <v>18751655200</v>
      </c>
      <c r="Q21" s="5">
        <v>0</v>
      </c>
      <c r="S21" s="5">
        <v>18751655200</v>
      </c>
    </row>
    <row r="22" spans="1:19" ht="21" x14ac:dyDescent="0.55000000000000004">
      <c r="A22" s="4" t="s">
        <v>93</v>
      </c>
      <c r="C22" s="3" t="s">
        <v>134</v>
      </c>
      <c r="E22" s="5">
        <v>10350826</v>
      </c>
      <c r="G22" s="5">
        <v>1050</v>
      </c>
      <c r="I22" s="5">
        <v>0</v>
      </c>
      <c r="K22" s="5">
        <v>0</v>
      </c>
      <c r="M22" s="5">
        <v>0</v>
      </c>
      <c r="O22" s="5">
        <v>10868367300</v>
      </c>
      <c r="Q22" s="5">
        <v>0</v>
      </c>
      <c r="S22" s="5">
        <v>10868367300</v>
      </c>
    </row>
    <row r="23" spans="1:19" ht="21" x14ac:dyDescent="0.55000000000000004">
      <c r="A23" s="4" t="s">
        <v>40</v>
      </c>
      <c r="C23" s="3" t="s">
        <v>135</v>
      </c>
      <c r="E23" s="5">
        <v>74119908</v>
      </c>
      <c r="G23" s="5">
        <v>170</v>
      </c>
      <c r="I23" s="5">
        <v>0</v>
      </c>
      <c r="K23" s="5">
        <v>0</v>
      </c>
      <c r="M23" s="5">
        <v>0</v>
      </c>
      <c r="O23" s="5">
        <v>12600384360</v>
      </c>
      <c r="Q23" s="5">
        <v>0</v>
      </c>
      <c r="S23" s="5">
        <v>12600384360</v>
      </c>
    </row>
    <row r="24" spans="1:19" ht="21" x14ac:dyDescent="0.55000000000000004">
      <c r="A24" s="4" t="s">
        <v>46</v>
      </c>
      <c r="C24" s="3" t="s">
        <v>136</v>
      </c>
      <c r="E24" s="5">
        <v>6182406</v>
      </c>
      <c r="G24" s="5">
        <v>23</v>
      </c>
      <c r="I24" s="5">
        <v>0</v>
      </c>
      <c r="K24" s="5">
        <v>0</v>
      </c>
      <c r="M24" s="5">
        <v>0</v>
      </c>
      <c r="O24" s="5">
        <v>142195338</v>
      </c>
      <c r="Q24" s="5">
        <v>0</v>
      </c>
      <c r="S24" s="5">
        <v>142195338</v>
      </c>
    </row>
    <row r="25" spans="1:19" ht="21" x14ac:dyDescent="0.55000000000000004">
      <c r="A25" s="4" t="s">
        <v>35</v>
      </c>
      <c r="C25" s="3" t="s">
        <v>137</v>
      </c>
      <c r="E25" s="5">
        <v>3727479</v>
      </c>
      <c r="G25" s="5">
        <v>4984</v>
      </c>
      <c r="I25" s="5">
        <v>0</v>
      </c>
      <c r="K25" s="5">
        <v>0</v>
      </c>
      <c r="M25" s="5">
        <v>0</v>
      </c>
      <c r="O25" s="5">
        <v>18577755336</v>
      </c>
      <c r="Q25" s="5">
        <v>0</v>
      </c>
      <c r="S25" s="5">
        <v>18577755336</v>
      </c>
    </row>
    <row r="26" spans="1:19" ht="21" x14ac:dyDescent="0.55000000000000004">
      <c r="A26" s="4" t="s">
        <v>47</v>
      </c>
      <c r="C26" s="3" t="s">
        <v>138</v>
      </c>
      <c r="E26" s="5">
        <v>2642030</v>
      </c>
      <c r="G26" s="5">
        <v>2440</v>
      </c>
      <c r="I26" s="5">
        <v>0</v>
      </c>
      <c r="K26" s="5">
        <v>0</v>
      </c>
      <c r="M26" s="5">
        <v>0</v>
      </c>
      <c r="O26" s="5">
        <v>6446553200</v>
      </c>
      <c r="Q26" s="5">
        <v>0</v>
      </c>
      <c r="S26" s="5">
        <v>6446553200</v>
      </c>
    </row>
    <row r="27" spans="1:19" ht="21" x14ac:dyDescent="0.55000000000000004">
      <c r="A27" s="4" t="s">
        <v>63</v>
      </c>
      <c r="C27" s="3" t="s">
        <v>139</v>
      </c>
      <c r="E27" s="5">
        <v>21704337</v>
      </c>
      <c r="G27" s="5">
        <v>1050</v>
      </c>
      <c r="I27" s="5">
        <v>0</v>
      </c>
      <c r="K27" s="5">
        <v>0</v>
      </c>
      <c r="M27" s="5">
        <v>0</v>
      </c>
      <c r="O27" s="5">
        <v>22789553850</v>
      </c>
      <c r="Q27" s="5">
        <v>0</v>
      </c>
      <c r="S27" s="5">
        <v>22789553850</v>
      </c>
    </row>
    <row r="28" spans="1:19" ht="21" x14ac:dyDescent="0.55000000000000004">
      <c r="A28" s="4" t="s">
        <v>91</v>
      </c>
      <c r="C28" s="3" t="s">
        <v>140</v>
      </c>
      <c r="E28" s="5">
        <v>1178213</v>
      </c>
      <c r="G28" s="5">
        <v>1070</v>
      </c>
      <c r="I28" s="5">
        <v>0</v>
      </c>
      <c r="K28" s="5">
        <v>0</v>
      </c>
      <c r="M28" s="5">
        <v>0</v>
      </c>
      <c r="O28" s="5">
        <v>1260687910</v>
      </c>
      <c r="Q28" s="5">
        <v>0</v>
      </c>
      <c r="S28" s="5">
        <v>1260687910</v>
      </c>
    </row>
    <row r="29" spans="1:19" ht="21" x14ac:dyDescent="0.55000000000000004">
      <c r="A29" s="4" t="s">
        <v>92</v>
      </c>
      <c r="C29" s="3" t="s">
        <v>129</v>
      </c>
      <c r="E29" s="5">
        <v>14281023</v>
      </c>
      <c r="G29" s="5">
        <v>142</v>
      </c>
      <c r="I29" s="5">
        <v>0</v>
      </c>
      <c r="K29" s="5">
        <v>0</v>
      </c>
      <c r="M29" s="5">
        <v>0</v>
      </c>
      <c r="O29" s="5">
        <v>2027905266</v>
      </c>
      <c r="Q29" s="5">
        <v>0</v>
      </c>
      <c r="S29" s="5">
        <v>2027905266</v>
      </c>
    </row>
    <row r="30" spans="1:19" ht="21" x14ac:dyDescent="0.55000000000000004">
      <c r="A30" s="4" t="s">
        <v>62</v>
      </c>
      <c r="C30" s="3" t="s">
        <v>141</v>
      </c>
      <c r="E30" s="5">
        <v>8504229</v>
      </c>
      <c r="G30" s="5">
        <v>2070</v>
      </c>
      <c r="I30" s="5">
        <v>0</v>
      </c>
      <c r="K30" s="5">
        <v>0</v>
      </c>
      <c r="M30" s="5">
        <v>0</v>
      </c>
      <c r="O30" s="5">
        <v>17603754030</v>
      </c>
      <c r="Q30" s="5">
        <v>0</v>
      </c>
      <c r="S30" s="5">
        <v>17603754030</v>
      </c>
    </row>
    <row r="31" spans="1:19" ht="21" x14ac:dyDescent="0.55000000000000004">
      <c r="A31" s="4" t="s">
        <v>28</v>
      </c>
      <c r="C31" s="3" t="s">
        <v>135</v>
      </c>
      <c r="E31" s="5">
        <v>2255284</v>
      </c>
      <c r="G31" s="5">
        <v>1997</v>
      </c>
      <c r="I31" s="5">
        <v>0</v>
      </c>
      <c r="K31" s="5">
        <v>0</v>
      </c>
      <c r="M31" s="5">
        <v>0</v>
      </c>
      <c r="O31" s="5">
        <v>4503802148</v>
      </c>
      <c r="Q31" s="5">
        <v>0</v>
      </c>
      <c r="S31" s="5">
        <v>4503802148</v>
      </c>
    </row>
    <row r="32" spans="1:19" ht="21" x14ac:dyDescent="0.55000000000000004">
      <c r="A32" s="4" t="s">
        <v>26</v>
      </c>
      <c r="C32" s="3" t="s">
        <v>142</v>
      </c>
      <c r="E32" s="5">
        <v>45952176</v>
      </c>
      <c r="G32" s="5">
        <v>360</v>
      </c>
      <c r="I32" s="5">
        <v>0</v>
      </c>
      <c r="K32" s="5">
        <v>0</v>
      </c>
      <c r="M32" s="5">
        <v>0</v>
      </c>
      <c r="O32" s="5">
        <v>16542783360</v>
      </c>
      <c r="Q32" s="5">
        <v>0</v>
      </c>
      <c r="S32" s="5">
        <v>16542783360</v>
      </c>
    </row>
    <row r="33" spans="1:19" ht="21" x14ac:dyDescent="0.55000000000000004">
      <c r="A33" s="4" t="s">
        <v>87</v>
      </c>
      <c r="C33" s="3" t="s">
        <v>130</v>
      </c>
      <c r="E33" s="5">
        <v>29301483</v>
      </c>
      <c r="G33" s="5">
        <v>380</v>
      </c>
      <c r="I33" s="5">
        <v>0</v>
      </c>
      <c r="K33" s="5">
        <v>0</v>
      </c>
      <c r="M33" s="5">
        <v>0</v>
      </c>
      <c r="O33" s="5">
        <v>11134563540</v>
      </c>
      <c r="Q33" s="5">
        <v>0</v>
      </c>
      <c r="S33" s="5">
        <v>11134563540</v>
      </c>
    </row>
    <row r="34" spans="1:19" ht="21" x14ac:dyDescent="0.55000000000000004">
      <c r="A34" s="4" t="s">
        <v>86</v>
      </c>
      <c r="C34" s="3" t="s">
        <v>130</v>
      </c>
      <c r="E34" s="5">
        <v>40432339</v>
      </c>
      <c r="G34" s="5">
        <v>310</v>
      </c>
      <c r="I34" s="5">
        <v>0</v>
      </c>
      <c r="K34" s="5">
        <v>0</v>
      </c>
      <c r="M34" s="5">
        <v>0</v>
      </c>
      <c r="O34" s="5">
        <v>12534025090</v>
      </c>
      <c r="Q34" s="5">
        <v>0</v>
      </c>
      <c r="S34" s="5">
        <v>12534025090</v>
      </c>
    </row>
    <row r="35" spans="1:19" ht="21" x14ac:dyDescent="0.55000000000000004">
      <c r="A35" s="4" t="s">
        <v>75</v>
      </c>
      <c r="C35" s="3" t="s">
        <v>143</v>
      </c>
      <c r="E35" s="5">
        <v>5640327</v>
      </c>
      <c r="G35" s="5">
        <v>80</v>
      </c>
      <c r="I35" s="5">
        <v>0</v>
      </c>
      <c r="K35" s="5">
        <v>0</v>
      </c>
      <c r="M35" s="5">
        <v>0</v>
      </c>
      <c r="O35" s="5">
        <v>451226160</v>
      </c>
      <c r="Q35" s="5">
        <v>0</v>
      </c>
      <c r="S35" s="5">
        <v>451226160</v>
      </c>
    </row>
    <row r="36" spans="1:19" ht="21" x14ac:dyDescent="0.55000000000000004">
      <c r="A36" s="4" t="s">
        <v>73</v>
      </c>
      <c r="C36" s="3" t="s">
        <v>127</v>
      </c>
      <c r="E36" s="5">
        <v>84829088</v>
      </c>
      <c r="G36" s="5">
        <v>280</v>
      </c>
      <c r="I36" s="5">
        <v>0</v>
      </c>
      <c r="K36" s="5">
        <v>0</v>
      </c>
      <c r="M36" s="5">
        <v>0</v>
      </c>
      <c r="O36" s="5">
        <v>23752144640</v>
      </c>
      <c r="Q36" s="5">
        <v>0</v>
      </c>
      <c r="S36" s="5">
        <v>23752144640</v>
      </c>
    </row>
    <row r="37" spans="1:19" ht="21" x14ac:dyDescent="0.55000000000000004">
      <c r="A37" s="4" t="s">
        <v>70</v>
      </c>
      <c r="C37" s="3" t="s">
        <v>129</v>
      </c>
      <c r="E37" s="5">
        <v>39982355</v>
      </c>
      <c r="G37" s="5">
        <v>160</v>
      </c>
      <c r="I37" s="5">
        <v>0</v>
      </c>
      <c r="K37" s="5">
        <v>0</v>
      </c>
      <c r="M37" s="5">
        <v>0</v>
      </c>
      <c r="O37" s="5">
        <v>6397176800</v>
      </c>
      <c r="Q37" s="5">
        <v>0</v>
      </c>
      <c r="S37" s="5">
        <v>6397176800</v>
      </c>
    </row>
    <row r="38" spans="1:19" ht="21" x14ac:dyDescent="0.55000000000000004">
      <c r="A38" s="4" t="s">
        <v>72</v>
      </c>
      <c r="C38" s="3" t="s">
        <v>144</v>
      </c>
      <c r="E38" s="5">
        <v>22983303</v>
      </c>
      <c r="G38" s="5">
        <v>280</v>
      </c>
      <c r="I38" s="5">
        <v>0</v>
      </c>
      <c r="K38" s="5">
        <v>0</v>
      </c>
      <c r="M38" s="5">
        <v>0</v>
      </c>
      <c r="O38" s="5">
        <v>6435324840</v>
      </c>
      <c r="Q38" s="5">
        <v>0</v>
      </c>
      <c r="S38" s="5">
        <v>6435324840</v>
      </c>
    </row>
    <row r="39" spans="1:19" ht="21" x14ac:dyDescent="0.55000000000000004">
      <c r="A39" s="4" t="s">
        <v>61</v>
      </c>
      <c r="C39" s="3" t="s">
        <v>145</v>
      </c>
      <c r="E39" s="5">
        <v>1450941</v>
      </c>
      <c r="G39" s="5">
        <v>6810</v>
      </c>
      <c r="I39" s="5">
        <v>0</v>
      </c>
      <c r="K39" s="5">
        <v>0</v>
      </c>
      <c r="M39" s="5">
        <v>0</v>
      </c>
      <c r="O39" s="5">
        <v>9880908210</v>
      </c>
      <c r="Q39" s="5">
        <v>0</v>
      </c>
      <c r="S39" s="5">
        <v>9880908210</v>
      </c>
    </row>
    <row r="40" spans="1:19" ht="21" x14ac:dyDescent="0.55000000000000004">
      <c r="A40" s="4" t="s">
        <v>23</v>
      </c>
      <c r="C40" s="3" t="s">
        <v>141</v>
      </c>
      <c r="E40" s="5">
        <v>152948698</v>
      </c>
      <c r="G40" s="5">
        <v>90</v>
      </c>
      <c r="I40" s="5">
        <v>0</v>
      </c>
      <c r="K40" s="5">
        <v>0</v>
      </c>
      <c r="M40" s="5">
        <v>0</v>
      </c>
      <c r="O40" s="5">
        <v>13765382820</v>
      </c>
      <c r="Q40" s="5">
        <v>0</v>
      </c>
      <c r="S40" s="5">
        <v>13765382820</v>
      </c>
    </row>
    <row r="41" spans="1:19" ht="21" x14ac:dyDescent="0.55000000000000004">
      <c r="A41" s="4" t="s">
        <v>20</v>
      </c>
      <c r="C41" s="3" t="s">
        <v>141</v>
      </c>
      <c r="E41" s="5">
        <v>120289181</v>
      </c>
      <c r="G41" s="5">
        <v>11</v>
      </c>
      <c r="I41" s="5">
        <v>0</v>
      </c>
      <c r="K41" s="5">
        <v>0</v>
      </c>
      <c r="M41" s="5">
        <v>0</v>
      </c>
      <c r="O41" s="5">
        <v>1323180991</v>
      </c>
      <c r="Q41" s="5">
        <v>0</v>
      </c>
      <c r="S41" s="5">
        <v>1323180991</v>
      </c>
    </row>
    <row r="42" spans="1:19" ht="21" x14ac:dyDescent="0.55000000000000004">
      <c r="A42" s="4" t="s">
        <v>22</v>
      </c>
      <c r="C42" s="3" t="s">
        <v>141</v>
      </c>
      <c r="E42" s="5">
        <v>175315130</v>
      </c>
      <c r="G42" s="5">
        <v>15</v>
      </c>
      <c r="I42" s="5">
        <v>0</v>
      </c>
      <c r="K42" s="5">
        <v>0</v>
      </c>
      <c r="M42" s="5">
        <v>0</v>
      </c>
      <c r="O42" s="5">
        <v>2629726950</v>
      </c>
      <c r="Q42" s="5">
        <v>0</v>
      </c>
      <c r="S42" s="5">
        <v>2629726950</v>
      </c>
    </row>
    <row r="43" spans="1:19" ht="21" x14ac:dyDescent="0.55000000000000004">
      <c r="A43" s="4" t="s">
        <v>38</v>
      </c>
      <c r="C43" s="3" t="s">
        <v>142</v>
      </c>
      <c r="E43" s="5">
        <v>15797769</v>
      </c>
      <c r="G43" s="5">
        <v>1624</v>
      </c>
      <c r="I43" s="5">
        <v>0</v>
      </c>
      <c r="K43" s="5">
        <v>0</v>
      </c>
      <c r="M43" s="5">
        <v>0</v>
      </c>
      <c r="O43" s="5">
        <v>25655576856</v>
      </c>
      <c r="Q43" s="5">
        <v>0</v>
      </c>
      <c r="S43" s="5">
        <v>25655576856</v>
      </c>
    </row>
    <row r="44" spans="1:19" ht="21" x14ac:dyDescent="0.55000000000000004">
      <c r="A44" s="4" t="s">
        <v>71</v>
      </c>
      <c r="C44" s="3" t="s">
        <v>129</v>
      </c>
      <c r="E44" s="5">
        <v>3330224</v>
      </c>
      <c r="G44" s="5">
        <v>330</v>
      </c>
      <c r="I44" s="5">
        <v>0</v>
      </c>
      <c r="K44" s="5">
        <v>0</v>
      </c>
      <c r="M44" s="5">
        <v>0</v>
      </c>
      <c r="O44" s="5">
        <v>1098973920</v>
      </c>
      <c r="Q44" s="5">
        <v>0</v>
      </c>
      <c r="S44" s="5">
        <v>1098973920</v>
      </c>
    </row>
    <row r="45" spans="1:19" ht="21" x14ac:dyDescent="0.55000000000000004">
      <c r="A45" s="4" t="s">
        <v>27</v>
      </c>
      <c r="C45" s="3" t="s">
        <v>146</v>
      </c>
      <c r="E45" s="5">
        <v>14185297</v>
      </c>
      <c r="G45" s="5">
        <v>936</v>
      </c>
      <c r="I45" s="5">
        <v>0</v>
      </c>
      <c r="K45" s="5">
        <v>0</v>
      </c>
      <c r="M45" s="5">
        <v>0</v>
      </c>
      <c r="O45" s="5">
        <v>13277437992</v>
      </c>
      <c r="Q45" s="5">
        <v>0</v>
      </c>
      <c r="S45" s="5">
        <v>13277437992</v>
      </c>
    </row>
    <row r="46" spans="1:19" ht="21" x14ac:dyDescent="0.55000000000000004">
      <c r="A46" s="4" t="s">
        <v>79</v>
      </c>
      <c r="C46" s="3" t="s">
        <v>213</v>
      </c>
      <c r="E46" s="5">
        <v>5920919</v>
      </c>
      <c r="G46" s="5">
        <v>8700</v>
      </c>
      <c r="I46" s="5">
        <v>51511995300</v>
      </c>
      <c r="K46" s="5">
        <v>7194073592</v>
      </c>
      <c r="M46" s="5">
        <v>44317921708</v>
      </c>
      <c r="O46" s="5">
        <v>51511995300</v>
      </c>
      <c r="Q46" s="5">
        <v>7194073592</v>
      </c>
      <c r="S46" s="5">
        <v>44317921708</v>
      </c>
    </row>
    <row r="47" spans="1:19" ht="21" x14ac:dyDescent="0.55000000000000004">
      <c r="A47" s="4" t="s">
        <v>32</v>
      </c>
      <c r="C47" s="3" t="s">
        <v>147</v>
      </c>
      <c r="E47" s="5">
        <v>939181</v>
      </c>
      <c r="G47" s="5">
        <v>38000</v>
      </c>
      <c r="I47" s="5">
        <v>0</v>
      </c>
      <c r="K47" s="5">
        <v>0</v>
      </c>
      <c r="M47" s="5">
        <v>0</v>
      </c>
      <c r="O47" s="5">
        <v>35688878000</v>
      </c>
      <c r="Q47" s="5">
        <v>145192270</v>
      </c>
      <c r="S47" s="5">
        <v>35543685730</v>
      </c>
    </row>
    <row r="48" spans="1:19" ht="21" x14ac:dyDescent="0.55000000000000004">
      <c r="A48" s="4" t="s">
        <v>32</v>
      </c>
      <c r="C48" s="3" t="s">
        <v>148</v>
      </c>
      <c r="E48" s="5">
        <v>976748</v>
      </c>
      <c r="G48" s="5">
        <v>11000</v>
      </c>
      <c r="I48" s="5">
        <v>0</v>
      </c>
      <c r="K48" s="5">
        <v>0</v>
      </c>
      <c r="M48" s="5">
        <v>0</v>
      </c>
      <c r="O48" s="5">
        <v>10744228000</v>
      </c>
      <c r="Q48" s="5">
        <v>0</v>
      </c>
      <c r="S48" s="5">
        <v>10599035730</v>
      </c>
    </row>
    <row r="49" spans="1:19" ht="21" x14ac:dyDescent="0.55000000000000004">
      <c r="A49" s="4" t="s">
        <v>66</v>
      </c>
      <c r="C49" s="3" t="s">
        <v>149</v>
      </c>
      <c r="E49" s="5">
        <v>56839283</v>
      </c>
      <c r="G49" s="5">
        <v>510</v>
      </c>
      <c r="I49" s="5">
        <v>0</v>
      </c>
      <c r="K49" s="5">
        <v>0</v>
      </c>
      <c r="M49" s="5">
        <v>0</v>
      </c>
      <c r="O49" s="5">
        <v>28988034330</v>
      </c>
      <c r="Q49" s="5">
        <v>0</v>
      </c>
      <c r="S49" s="5">
        <v>28988034330</v>
      </c>
    </row>
    <row r="50" spans="1:19" ht="21" x14ac:dyDescent="0.55000000000000004">
      <c r="A50" s="4" t="s">
        <v>50</v>
      </c>
      <c r="C50" s="3" t="s">
        <v>150</v>
      </c>
      <c r="E50" s="5">
        <v>8493820</v>
      </c>
      <c r="G50" s="5">
        <v>2000</v>
      </c>
      <c r="I50" s="5">
        <v>0</v>
      </c>
      <c r="K50" s="5">
        <v>0</v>
      </c>
      <c r="M50" s="5">
        <v>0</v>
      </c>
      <c r="O50" s="5">
        <v>16987640000</v>
      </c>
      <c r="Q50" s="5">
        <v>0</v>
      </c>
      <c r="S50" s="5">
        <v>16987640000</v>
      </c>
    </row>
    <row r="51" spans="1:19" ht="21" x14ac:dyDescent="0.55000000000000004">
      <c r="A51" s="4" t="s">
        <v>64</v>
      </c>
      <c r="C51" s="3" t="s">
        <v>151</v>
      </c>
      <c r="E51" s="5">
        <v>25935786</v>
      </c>
      <c r="G51" s="5">
        <v>637</v>
      </c>
      <c r="I51" s="5">
        <v>0</v>
      </c>
      <c r="K51" s="5">
        <v>0</v>
      </c>
      <c r="M51" s="5">
        <v>0</v>
      </c>
      <c r="O51" s="5">
        <v>16521095682</v>
      </c>
      <c r="Q51" s="5">
        <v>0</v>
      </c>
      <c r="S51" s="5">
        <v>16521095682</v>
      </c>
    </row>
    <row r="52" spans="1:19" ht="21" x14ac:dyDescent="0.55000000000000004">
      <c r="A52" s="4" t="s">
        <v>55</v>
      </c>
      <c r="C52" s="3" t="s">
        <v>147</v>
      </c>
      <c r="E52" s="5">
        <v>3699012</v>
      </c>
      <c r="G52" s="5">
        <v>3800</v>
      </c>
      <c r="I52" s="5">
        <v>0</v>
      </c>
      <c r="K52" s="5">
        <v>0</v>
      </c>
      <c r="M52" s="5">
        <v>0</v>
      </c>
      <c r="O52" s="5">
        <v>14056245600</v>
      </c>
      <c r="Q52" s="5">
        <v>0</v>
      </c>
      <c r="S52" s="5">
        <v>14056245600</v>
      </c>
    </row>
    <row r="53" spans="1:19" ht="21" x14ac:dyDescent="0.55000000000000004">
      <c r="A53" s="4" t="s">
        <v>152</v>
      </c>
      <c r="C53" s="3" t="s">
        <v>141</v>
      </c>
      <c r="E53" s="5">
        <v>15625112</v>
      </c>
      <c r="G53" s="5">
        <v>360</v>
      </c>
      <c r="I53" s="5">
        <v>0</v>
      </c>
      <c r="K53" s="5">
        <v>0</v>
      </c>
      <c r="M53" s="5">
        <v>0</v>
      </c>
      <c r="O53" s="5">
        <v>5625040320</v>
      </c>
      <c r="Q53" s="5">
        <v>0</v>
      </c>
      <c r="S53" s="5">
        <v>5625040320</v>
      </c>
    </row>
    <row r="54" spans="1:19" ht="21" x14ac:dyDescent="0.55000000000000004">
      <c r="A54" s="4" t="s">
        <v>41</v>
      </c>
      <c r="C54" s="3" t="s">
        <v>153</v>
      </c>
      <c r="E54" s="5">
        <v>8742546</v>
      </c>
      <c r="G54" s="5">
        <v>650</v>
      </c>
      <c r="I54" s="5">
        <v>0</v>
      </c>
      <c r="K54" s="5">
        <v>0</v>
      </c>
      <c r="M54" s="5">
        <v>0</v>
      </c>
      <c r="O54" s="5">
        <v>5682654900</v>
      </c>
      <c r="Q54" s="5">
        <v>0</v>
      </c>
      <c r="S54" s="5">
        <v>5682654900</v>
      </c>
    </row>
    <row r="55" spans="1:19" ht="21" x14ac:dyDescent="0.55000000000000004">
      <c r="A55" s="4" t="s">
        <v>154</v>
      </c>
      <c r="C55" s="3" t="s">
        <v>141</v>
      </c>
      <c r="E55" s="5">
        <v>11039086</v>
      </c>
      <c r="G55" s="5">
        <v>420</v>
      </c>
      <c r="I55" s="5">
        <v>0</v>
      </c>
      <c r="K55" s="5">
        <v>0</v>
      </c>
      <c r="M55" s="5">
        <v>0</v>
      </c>
      <c r="O55" s="5">
        <v>4636416120</v>
      </c>
      <c r="Q55" s="5">
        <v>0</v>
      </c>
      <c r="S55" s="5">
        <v>4636416120</v>
      </c>
    </row>
    <row r="56" spans="1:19" ht="21" x14ac:dyDescent="0.55000000000000004">
      <c r="A56" s="4" t="s">
        <v>82</v>
      </c>
      <c r="C56" s="3" t="s">
        <v>155</v>
      </c>
      <c r="E56" s="5">
        <v>5508024</v>
      </c>
      <c r="G56" s="5">
        <v>2223</v>
      </c>
      <c r="I56" s="5">
        <v>0</v>
      </c>
      <c r="K56" s="5">
        <v>0</v>
      </c>
      <c r="M56" s="5">
        <v>0</v>
      </c>
      <c r="O56" s="5">
        <v>12244337352</v>
      </c>
      <c r="Q56" s="5">
        <v>0</v>
      </c>
      <c r="S56" s="5">
        <v>12244337352</v>
      </c>
    </row>
    <row r="57" spans="1:19" ht="21" x14ac:dyDescent="0.55000000000000004">
      <c r="A57" s="4" t="s">
        <v>94</v>
      </c>
      <c r="C57" s="3" t="s">
        <v>156</v>
      </c>
      <c r="E57" s="5">
        <v>13026592</v>
      </c>
      <c r="G57" s="5">
        <v>1000</v>
      </c>
      <c r="I57" s="5">
        <v>0</v>
      </c>
      <c r="K57" s="5">
        <v>0</v>
      </c>
      <c r="M57" s="5">
        <v>0</v>
      </c>
      <c r="O57" s="5">
        <v>13026592000</v>
      </c>
      <c r="Q57" s="5">
        <v>0</v>
      </c>
      <c r="S57" s="5">
        <v>13026592000</v>
      </c>
    </row>
    <row r="58" spans="1:19" ht="21" x14ac:dyDescent="0.55000000000000004">
      <c r="A58" s="4" t="s">
        <v>33</v>
      </c>
      <c r="C58" s="3" t="s">
        <v>139</v>
      </c>
      <c r="E58" s="5">
        <v>3772145</v>
      </c>
      <c r="G58" s="5">
        <v>4200</v>
      </c>
      <c r="I58" s="5">
        <v>0</v>
      </c>
      <c r="K58" s="5">
        <v>0</v>
      </c>
      <c r="M58" s="5">
        <v>0</v>
      </c>
      <c r="O58" s="5">
        <v>15843009000</v>
      </c>
      <c r="Q58" s="5">
        <v>0</v>
      </c>
      <c r="S58" s="5">
        <v>15843009000</v>
      </c>
    </row>
    <row r="59" spans="1:19" ht="21" x14ac:dyDescent="0.55000000000000004">
      <c r="A59" s="4" t="s">
        <v>68</v>
      </c>
      <c r="C59" s="3" t="s">
        <v>142</v>
      </c>
      <c r="E59" s="5">
        <v>3292648</v>
      </c>
      <c r="G59" s="5">
        <v>3000</v>
      </c>
      <c r="I59" s="5">
        <v>0</v>
      </c>
      <c r="K59" s="5">
        <v>0</v>
      </c>
      <c r="M59" s="5">
        <v>0</v>
      </c>
      <c r="O59" s="5">
        <v>9877944000</v>
      </c>
      <c r="Q59" s="5">
        <v>0</v>
      </c>
      <c r="S59" s="5">
        <v>9877944000</v>
      </c>
    </row>
    <row r="60" spans="1:19" ht="21" x14ac:dyDescent="0.55000000000000004">
      <c r="A60" s="4" t="s">
        <v>29</v>
      </c>
      <c r="C60" s="3" t="s">
        <v>157</v>
      </c>
      <c r="E60" s="5">
        <v>18373824</v>
      </c>
      <c r="G60" s="5">
        <v>190</v>
      </c>
      <c r="I60" s="5">
        <v>0</v>
      </c>
      <c r="K60" s="5">
        <v>0</v>
      </c>
      <c r="M60" s="5">
        <v>0</v>
      </c>
      <c r="O60" s="5">
        <v>3491026560</v>
      </c>
      <c r="Q60" s="5">
        <v>0</v>
      </c>
      <c r="S60" s="5">
        <v>3491026560</v>
      </c>
    </row>
    <row r="61" spans="1:19" ht="21" x14ac:dyDescent="0.55000000000000004">
      <c r="A61" s="4" t="s">
        <v>44</v>
      </c>
      <c r="C61" s="3" t="s">
        <v>122</v>
      </c>
      <c r="E61" s="5">
        <v>45802558</v>
      </c>
      <c r="G61" s="5">
        <v>120</v>
      </c>
      <c r="I61" s="5">
        <v>0</v>
      </c>
      <c r="K61" s="5">
        <v>0</v>
      </c>
      <c r="M61" s="5">
        <v>0</v>
      </c>
      <c r="O61" s="5">
        <v>5496306960</v>
      </c>
      <c r="Q61" s="5">
        <v>0</v>
      </c>
      <c r="S61" s="5">
        <v>5496306960</v>
      </c>
    </row>
    <row r="62" spans="1:19" ht="21" x14ac:dyDescent="0.55000000000000004">
      <c r="A62" s="4" t="s">
        <v>84</v>
      </c>
      <c r="C62" s="3" t="s">
        <v>158</v>
      </c>
      <c r="E62" s="5">
        <v>6237429</v>
      </c>
      <c r="G62" s="5">
        <v>1700</v>
      </c>
      <c r="I62" s="5">
        <v>0</v>
      </c>
      <c r="K62" s="5">
        <v>0</v>
      </c>
      <c r="M62" s="5">
        <v>0</v>
      </c>
      <c r="O62" s="5">
        <v>10603629300</v>
      </c>
      <c r="Q62" s="5">
        <v>0</v>
      </c>
      <c r="S62" s="5">
        <v>10603629300</v>
      </c>
    </row>
    <row r="63" spans="1:19" ht="21" x14ac:dyDescent="0.55000000000000004">
      <c r="A63" s="4" t="s">
        <v>31</v>
      </c>
      <c r="C63" s="3" t="s">
        <v>141</v>
      </c>
      <c r="E63" s="5">
        <v>32785296</v>
      </c>
      <c r="G63" s="5">
        <v>160</v>
      </c>
      <c r="I63" s="5">
        <v>0</v>
      </c>
      <c r="K63" s="5">
        <v>0</v>
      </c>
      <c r="M63" s="5">
        <v>0</v>
      </c>
      <c r="O63" s="5">
        <v>5245647360</v>
      </c>
      <c r="Q63" s="5">
        <v>0</v>
      </c>
      <c r="S63" s="5">
        <v>5245647360</v>
      </c>
    </row>
    <row r="64" spans="1:19" ht="21" x14ac:dyDescent="0.55000000000000004">
      <c r="A64" s="4" t="s">
        <v>36</v>
      </c>
      <c r="C64" s="3" t="s">
        <v>146</v>
      </c>
      <c r="E64" s="5">
        <v>5859232</v>
      </c>
      <c r="G64" s="5">
        <v>3400</v>
      </c>
      <c r="I64" s="5">
        <v>0</v>
      </c>
      <c r="K64" s="5">
        <v>0</v>
      </c>
      <c r="M64" s="5">
        <v>0</v>
      </c>
      <c r="O64" s="5">
        <v>19921388800</v>
      </c>
      <c r="Q64" s="5">
        <v>0</v>
      </c>
      <c r="S64" s="5">
        <v>19921388800</v>
      </c>
    </row>
    <row r="65" spans="1:19" ht="21" x14ac:dyDescent="0.55000000000000004">
      <c r="A65" s="4" t="s">
        <v>34</v>
      </c>
      <c r="C65" s="3" t="s">
        <v>120</v>
      </c>
      <c r="E65" s="5">
        <v>25992</v>
      </c>
      <c r="G65" s="5">
        <v>20400</v>
      </c>
      <c r="I65" s="5">
        <v>0</v>
      </c>
      <c r="K65" s="5">
        <v>0</v>
      </c>
      <c r="M65" s="5">
        <v>0</v>
      </c>
      <c r="O65" s="5">
        <v>530236800</v>
      </c>
      <c r="Q65" s="5">
        <v>0</v>
      </c>
      <c r="S65" s="5">
        <v>530236800</v>
      </c>
    </row>
    <row r="66" spans="1:19" ht="21" x14ac:dyDescent="0.55000000000000004">
      <c r="A66" s="4" t="s">
        <v>56</v>
      </c>
      <c r="C66" s="3" t="s">
        <v>159</v>
      </c>
      <c r="E66" s="5">
        <v>6106863</v>
      </c>
      <c r="G66" s="5">
        <v>1100</v>
      </c>
      <c r="I66" s="5">
        <v>0</v>
      </c>
      <c r="K66" s="5">
        <v>0</v>
      </c>
      <c r="M66" s="5">
        <v>0</v>
      </c>
      <c r="O66" s="5">
        <v>6717549300</v>
      </c>
      <c r="Q66" s="5">
        <v>0</v>
      </c>
      <c r="S66" s="5">
        <v>6717549300</v>
      </c>
    </row>
    <row r="67" spans="1:19" ht="21" x14ac:dyDescent="0.55000000000000004">
      <c r="A67" s="4" t="s">
        <v>160</v>
      </c>
      <c r="C67" s="3" t="s">
        <v>142</v>
      </c>
      <c r="E67" s="5">
        <v>5221199</v>
      </c>
      <c r="G67" s="5">
        <v>680</v>
      </c>
      <c r="I67" s="5">
        <v>0</v>
      </c>
      <c r="K67" s="5">
        <v>0</v>
      </c>
      <c r="M67" s="5">
        <v>0</v>
      </c>
      <c r="O67" s="5">
        <v>3550415320</v>
      </c>
      <c r="Q67" s="5">
        <v>0</v>
      </c>
      <c r="S67" s="5">
        <v>3550415320</v>
      </c>
    </row>
    <row r="68" spans="1:19" ht="21" x14ac:dyDescent="0.55000000000000004">
      <c r="A68" s="4" t="s">
        <v>54</v>
      </c>
      <c r="C68" s="3" t="s">
        <v>149</v>
      </c>
      <c r="E68" s="5">
        <v>174571136</v>
      </c>
      <c r="G68" s="5">
        <v>190</v>
      </c>
      <c r="I68" s="5">
        <v>0</v>
      </c>
      <c r="K68" s="5">
        <v>0</v>
      </c>
      <c r="M68" s="5">
        <v>0</v>
      </c>
      <c r="O68" s="5">
        <v>33168515840</v>
      </c>
      <c r="Q68" s="5">
        <v>0</v>
      </c>
      <c r="S68" s="5">
        <v>33168515840</v>
      </c>
    </row>
    <row r="69" spans="1:19" ht="21" x14ac:dyDescent="0.55000000000000004">
      <c r="A69" s="4" t="s">
        <v>53</v>
      </c>
      <c r="C69" s="3" t="s">
        <v>161</v>
      </c>
      <c r="E69" s="5">
        <v>9182704</v>
      </c>
      <c r="G69" s="5">
        <v>20</v>
      </c>
      <c r="I69" s="5">
        <v>0</v>
      </c>
      <c r="K69" s="5">
        <v>0</v>
      </c>
      <c r="M69" s="5">
        <v>0</v>
      </c>
      <c r="O69" s="5">
        <v>183654080</v>
      </c>
      <c r="Q69" s="5">
        <v>0</v>
      </c>
      <c r="S69" s="5">
        <v>183654080</v>
      </c>
    </row>
    <row r="70" spans="1:19" ht="21" x14ac:dyDescent="0.55000000000000004">
      <c r="A70" s="4" t="s">
        <v>30</v>
      </c>
      <c r="C70" s="3" t="s">
        <v>135</v>
      </c>
      <c r="E70" s="5">
        <v>2070179</v>
      </c>
      <c r="G70" s="5">
        <v>8363</v>
      </c>
      <c r="I70" s="5">
        <v>0</v>
      </c>
      <c r="K70" s="5">
        <v>0</v>
      </c>
      <c r="M70" s="5">
        <v>0</v>
      </c>
      <c r="O70" s="5">
        <v>17312906977</v>
      </c>
      <c r="Q70" s="5">
        <v>0</v>
      </c>
      <c r="S70" s="5">
        <v>17312906977</v>
      </c>
    </row>
    <row r="71" spans="1:19" ht="21" x14ac:dyDescent="0.55000000000000004">
      <c r="A71" s="4" t="s">
        <v>49</v>
      </c>
      <c r="C71" s="3" t="s">
        <v>125</v>
      </c>
      <c r="E71" s="5">
        <v>3992460</v>
      </c>
      <c r="G71" s="5">
        <v>15</v>
      </c>
      <c r="I71" s="5">
        <v>0</v>
      </c>
      <c r="K71" s="5">
        <v>0</v>
      </c>
      <c r="M71" s="5">
        <v>0</v>
      </c>
      <c r="O71" s="5">
        <v>59886900</v>
      </c>
      <c r="Q71" s="5">
        <v>0</v>
      </c>
      <c r="S71" s="5">
        <v>59886900</v>
      </c>
    </row>
    <row r="72" spans="1:19" ht="21" x14ac:dyDescent="0.55000000000000004">
      <c r="A72" s="4" t="s">
        <v>15</v>
      </c>
      <c r="C72" s="3" t="s">
        <v>138</v>
      </c>
      <c r="E72" s="5">
        <v>7795837</v>
      </c>
      <c r="G72" s="5">
        <v>600</v>
      </c>
      <c r="I72" s="5">
        <v>0</v>
      </c>
      <c r="K72" s="5">
        <v>0</v>
      </c>
      <c r="M72" s="5">
        <v>0</v>
      </c>
      <c r="O72" s="5">
        <v>4677502200</v>
      </c>
      <c r="Q72" s="5">
        <v>0</v>
      </c>
      <c r="S72" s="5">
        <v>4677502200</v>
      </c>
    </row>
    <row r="73" spans="1:19" ht="21" x14ac:dyDescent="0.55000000000000004">
      <c r="A73" s="4" t="s">
        <v>69</v>
      </c>
      <c r="C73" s="3" t="s">
        <v>121</v>
      </c>
      <c r="E73" s="5">
        <v>833295</v>
      </c>
      <c r="G73" s="5">
        <v>65</v>
      </c>
      <c r="I73" s="5">
        <v>0</v>
      </c>
      <c r="K73" s="5">
        <v>0</v>
      </c>
      <c r="M73" s="5">
        <v>0</v>
      </c>
      <c r="O73" s="5">
        <v>54164175</v>
      </c>
      <c r="Q73" s="5">
        <v>0</v>
      </c>
      <c r="S73" s="5">
        <v>54164175</v>
      </c>
    </row>
    <row r="74" spans="1:19" ht="21" x14ac:dyDescent="0.55000000000000004">
      <c r="A74" s="4" t="s">
        <v>85</v>
      </c>
      <c r="C74" s="3" t="s">
        <v>132</v>
      </c>
      <c r="E74" s="5">
        <v>714239</v>
      </c>
      <c r="G74" s="5">
        <v>722</v>
      </c>
      <c r="I74" s="5">
        <v>0</v>
      </c>
      <c r="K74" s="5">
        <v>0</v>
      </c>
      <c r="M74" s="5">
        <v>0</v>
      </c>
      <c r="O74" s="5">
        <v>515680558</v>
      </c>
      <c r="Q74" s="5">
        <v>0</v>
      </c>
      <c r="S74" s="5">
        <v>515680558</v>
      </c>
    </row>
    <row r="75" spans="1:19" ht="21" x14ac:dyDescent="0.55000000000000004">
      <c r="A75" s="4" t="s">
        <v>67</v>
      </c>
      <c r="C75" s="3" t="s">
        <v>162</v>
      </c>
      <c r="E75" s="5">
        <v>32583964</v>
      </c>
      <c r="G75" s="5">
        <v>1</v>
      </c>
      <c r="I75" s="5">
        <v>0</v>
      </c>
      <c r="K75" s="5">
        <v>0</v>
      </c>
      <c r="M75" s="5">
        <v>0</v>
      </c>
      <c r="O75" s="5">
        <v>32583964</v>
      </c>
      <c r="Q75" s="5">
        <v>0</v>
      </c>
      <c r="S75" s="5">
        <v>32583964</v>
      </c>
    </row>
    <row r="76" spans="1:19" ht="21" x14ac:dyDescent="0.55000000000000004">
      <c r="A76" s="4" t="s">
        <v>25</v>
      </c>
      <c r="C76" s="3" t="s">
        <v>214</v>
      </c>
      <c r="E76" s="5">
        <v>7583253</v>
      </c>
      <c r="G76" s="5">
        <v>340</v>
      </c>
      <c r="I76" s="5">
        <v>2578306020</v>
      </c>
      <c r="K76" s="5">
        <v>75429165</v>
      </c>
      <c r="M76" s="5">
        <v>2502876855</v>
      </c>
      <c r="O76" s="5">
        <v>2578306020</v>
      </c>
      <c r="Q76" s="5">
        <v>75429165</v>
      </c>
      <c r="S76" s="5">
        <v>2502876855</v>
      </c>
    </row>
    <row r="77" spans="1:19" ht="21" x14ac:dyDescent="0.55000000000000004">
      <c r="A77" s="4" t="s">
        <v>163</v>
      </c>
      <c r="C77" s="3" t="s">
        <v>142</v>
      </c>
      <c r="E77" s="5">
        <v>9043647</v>
      </c>
      <c r="G77" s="5">
        <v>100</v>
      </c>
      <c r="I77" s="5">
        <v>0</v>
      </c>
      <c r="K77" s="5">
        <v>0</v>
      </c>
      <c r="M77" s="5">
        <v>0</v>
      </c>
      <c r="O77" s="5">
        <v>904364700</v>
      </c>
      <c r="Q77" s="5">
        <v>0</v>
      </c>
      <c r="S77" s="5">
        <v>904364700</v>
      </c>
    </row>
    <row r="78" spans="1:19" s="12" customFormat="1" ht="21" x14ac:dyDescent="0.55000000000000004">
      <c r="A78" s="4" t="s">
        <v>76</v>
      </c>
      <c r="C78" s="12" t="s">
        <v>164</v>
      </c>
      <c r="E78" s="5">
        <v>16131490</v>
      </c>
      <c r="G78" s="5">
        <v>450</v>
      </c>
      <c r="I78" s="5">
        <v>0</v>
      </c>
      <c r="K78" s="5">
        <v>0</v>
      </c>
      <c r="M78" s="5">
        <v>0</v>
      </c>
      <c r="O78" s="5">
        <v>7259170500</v>
      </c>
      <c r="Q78" s="5">
        <v>0</v>
      </c>
      <c r="S78" s="5">
        <v>7259170500</v>
      </c>
    </row>
    <row r="79" spans="1:19" s="12" customFormat="1" ht="21" x14ac:dyDescent="0.55000000000000004">
      <c r="A79" s="4" t="s">
        <v>42</v>
      </c>
      <c r="C79" s="12" t="s">
        <v>165</v>
      </c>
      <c r="E79" s="5">
        <v>285750</v>
      </c>
      <c r="G79" s="5">
        <v>4400</v>
      </c>
      <c r="I79" s="5">
        <v>0</v>
      </c>
      <c r="K79" s="5">
        <v>0</v>
      </c>
      <c r="M79" s="5">
        <v>0</v>
      </c>
      <c r="O79" s="5">
        <v>1257300000</v>
      </c>
      <c r="Q79" s="5">
        <v>0</v>
      </c>
      <c r="S79" s="5">
        <v>1257300000</v>
      </c>
    </row>
    <row r="80" spans="1:19" s="12" customFormat="1" ht="21" x14ac:dyDescent="0.55000000000000004">
      <c r="A80" s="4" t="s">
        <v>166</v>
      </c>
      <c r="C80" s="12" t="s">
        <v>167</v>
      </c>
      <c r="E80" s="5">
        <v>900000</v>
      </c>
      <c r="G80" s="5">
        <v>325</v>
      </c>
      <c r="I80" s="5">
        <v>0</v>
      </c>
      <c r="K80" s="5">
        <v>0</v>
      </c>
      <c r="M80" s="5">
        <v>0</v>
      </c>
      <c r="O80" s="5">
        <v>292500000</v>
      </c>
      <c r="Q80" s="5">
        <v>0</v>
      </c>
      <c r="S80" s="5">
        <v>292500000</v>
      </c>
    </row>
    <row r="81" spans="1:19" s="12" customFormat="1" ht="21" x14ac:dyDescent="0.55000000000000004">
      <c r="A81" s="4" t="s">
        <v>65</v>
      </c>
      <c r="C81" s="12" t="s">
        <v>144</v>
      </c>
      <c r="E81" s="5">
        <v>1500000</v>
      </c>
      <c r="G81" s="5">
        <v>150</v>
      </c>
      <c r="I81" s="5">
        <v>0</v>
      </c>
      <c r="K81" s="5">
        <v>0</v>
      </c>
      <c r="M81" s="5">
        <v>0</v>
      </c>
      <c r="O81" s="5">
        <v>225000000</v>
      </c>
      <c r="Q81" s="5">
        <v>0</v>
      </c>
      <c r="S81" s="5">
        <v>225000000</v>
      </c>
    </row>
    <row r="82" spans="1:19" ht="21" x14ac:dyDescent="0.55000000000000004">
      <c r="A82" s="4" t="s">
        <v>98</v>
      </c>
      <c r="C82" s="3" t="s">
        <v>98</v>
      </c>
      <c r="E82" s="3" t="s">
        <v>98</v>
      </c>
      <c r="G82" s="3" t="s">
        <v>98</v>
      </c>
      <c r="I82" s="6">
        <f>SUM(I8:I81)</f>
        <v>54090301320</v>
      </c>
      <c r="K82" s="6">
        <f>SUM(K8:K81)</f>
        <v>7269502757</v>
      </c>
      <c r="M82" s="6">
        <f>SUM(M8:M81)</f>
        <v>46820798563</v>
      </c>
      <c r="O82" s="6">
        <f>SUM(O8:O81)</f>
        <v>730482899325</v>
      </c>
      <c r="Q82" s="6">
        <f>SUM(Q8:Q81)</f>
        <v>7483998317</v>
      </c>
      <c r="S82" s="6">
        <f>SUM(S8:S81)</f>
        <v>722853708738</v>
      </c>
    </row>
    <row r="83" spans="1:19" x14ac:dyDescent="0.45">
      <c r="I83" s="5"/>
      <c r="K83" s="5"/>
      <c r="M83" s="5"/>
      <c r="O83" s="5"/>
      <c r="Q83" s="5"/>
      <c r="S83" s="5"/>
    </row>
  </sheetData>
  <mergeCells count="17">
    <mergeCell ref="A2:S2"/>
    <mergeCell ref="A3:S3"/>
    <mergeCell ref="A4:S4"/>
    <mergeCell ref="A5:S5"/>
    <mergeCell ref="A6:A7"/>
    <mergeCell ref="C7"/>
    <mergeCell ref="E7"/>
    <mergeCell ref="G7"/>
    <mergeCell ref="C6:G6"/>
    <mergeCell ref="Q7"/>
    <mergeCell ref="S7"/>
    <mergeCell ref="I7"/>
    <mergeCell ref="K7"/>
    <mergeCell ref="M7"/>
    <mergeCell ref="I6:M6"/>
    <mergeCell ref="O7"/>
    <mergeCell ref="O6:S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zoomScale="96" zoomScaleNormal="96" workbookViewId="0">
      <selection activeCell="C12" sqref="C12"/>
    </sheetView>
  </sheetViews>
  <sheetFormatPr defaultRowHeight="18.75" x14ac:dyDescent="0.45"/>
  <cols>
    <col min="1" max="1" width="21.140625" style="3" customWidth="1"/>
    <col min="2" max="2" width="1" style="3" customWidth="1"/>
    <col min="3" max="3" width="21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21" style="3" customWidth="1"/>
    <col min="12" max="12" width="1" style="3" customWidth="1"/>
    <col min="13" max="13" width="21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6.25" x14ac:dyDescent="0.4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</row>
    <row r="3" spans="1:13" ht="26.25" x14ac:dyDescent="0.45">
      <c r="A3" s="21" t="s">
        <v>106</v>
      </c>
      <c r="B3" s="21" t="s">
        <v>106</v>
      </c>
      <c r="C3" s="21" t="s">
        <v>106</v>
      </c>
      <c r="D3" s="21" t="s">
        <v>106</v>
      </c>
      <c r="E3" s="21" t="s">
        <v>106</v>
      </c>
      <c r="F3" s="21" t="s">
        <v>106</v>
      </c>
      <c r="G3" s="21" t="s">
        <v>106</v>
      </c>
      <c r="H3" s="21" t="s">
        <v>106</v>
      </c>
      <c r="I3" s="21" t="s">
        <v>106</v>
      </c>
      <c r="J3" s="21" t="s">
        <v>106</v>
      </c>
      <c r="K3" s="21" t="s">
        <v>106</v>
      </c>
      <c r="L3" s="21" t="s">
        <v>106</v>
      </c>
      <c r="M3" s="21" t="s">
        <v>106</v>
      </c>
    </row>
    <row r="4" spans="1:13" ht="26.25" x14ac:dyDescent="0.45">
      <c r="A4" s="21" t="s">
        <v>211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</row>
    <row r="5" spans="1:13" ht="25.5" x14ac:dyDescent="0.45">
      <c r="A5" s="22" t="s">
        <v>206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3" ht="27" thickBot="1" x14ac:dyDescent="0.5">
      <c r="A6" s="2" t="s">
        <v>107</v>
      </c>
      <c r="C6" s="20" t="s">
        <v>108</v>
      </c>
      <c r="D6" s="20" t="s">
        <v>108</v>
      </c>
      <c r="E6" s="20" t="s">
        <v>108</v>
      </c>
      <c r="F6" s="20" t="s">
        <v>108</v>
      </c>
      <c r="G6" s="20" t="s">
        <v>108</v>
      </c>
      <c r="I6" s="20" t="s">
        <v>109</v>
      </c>
      <c r="J6" s="20" t="s">
        <v>109</v>
      </c>
      <c r="K6" s="20" t="s">
        <v>109</v>
      </c>
      <c r="L6" s="20" t="s">
        <v>109</v>
      </c>
      <c r="M6" s="20" t="s">
        <v>109</v>
      </c>
    </row>
    <row r="7" spans="1:13" ht="27" thickBot="1" x14ac:dyDescent="0.5">
      <c r="A7" s="20" t="s">
        <v>110</v>
      </c>
      <c r="C7" s="20" t="s">
        <v>111</v>
      </c>
      <c r="E7" s="20" t="s">
        <v>112</v>
      </c>
      <c r="G7" s="20" t="s">
        <v>113</v>
      </c>
      <c r="I7" s="20" t="s">
        <v>111</v>
      </c>
      <c r="K7" s="20" t="s">
        <v>112</v>
      </c>
      <c r="M7" s="20" t="s">
        <v>113</v>
      </c>
    </row>
    <row r="8" spans="1:13" ht="21" x14ac:dyDescent="0.55000000000000004">
      <c r="A8" s="4" t="s">
        <v>104</v>
      </c>
      <c r="C8" s="5">
        <v>34499</v>
      </c>
      <c r="E8" s="5">
        <v>0</v>
      </c>
      <c r="G8" s="5">
        <f>C8-E8</f>
        <v>34499</v>
      </c>
      <c r="I8" s="5">
        <v>456854</v>
      </c>
      <c r="K8" s="5">
        <v>0</v>
      </c>
      <c r="M8" s="5">
        <f>I8-K8</f>
        <v>456854</v>
      </c>
    </row>
    <row r="9" spans="1:13" ht="21.75" thickBot="1" x14ac:dyDescent="0.6">
      <c r="A9" s="4" t="s">
        <v>105</v>
      </c>
      <c r="C9" s="5">
        <v>5646080885</v>
      </c>
      <c r="E9" s="5">
        <v>0</v>
      </c>
      <c r="G9" s="5">
        <f>C9-E9</f>
        <v>5646080885</v>
      </c>
      <c r="I9" s="5">
        <v>22791055909</v>
      </c>
      <c r="K9" s="5">
        <v>0</v>
      </c>
      <c r="M9" s="5">
        <f>I9-K9</f>
        <v>22791055909</v>
      </c>
    </row>
    <row r="10" spans="1:13" ht="21.75" thickBot="1" x14ac:dyDescent="0.6">
      <c r="A10" s="4" t="s">
        <v>98</v>
      </c>
      <c r="C10" s="6">
        <f>SUM(C8:C9)</f>
        <v>5646115384</v>
      </c>
      <c r="E10" s="6">
        <f>SUM(E8:E9)</f>
        <v>0</v>
      </c>
      <c r="G10" s="6">
        <f>SUM(G8:G9)</f>
        <v>5646115384</v>
      </c>
      <c r="I10" s="6">
        <f>SUM(I8:I9)</f>
        <v>22791512763</v>
      </c>
      <c r="K10" s="6">
        <f>SUM(K8:K9)</f>
        <v>0</v>
      </c>
      <c r="M10" s="6">
        <f>SUM(M8:M9)</f>
        <v>22791512763</v>
      </c>
    </row>
  </sheetData>
  <mergeCells count="13">
    <mergeCell ref="K7"/>
    <mergeCell ref="M7"/>
    <mergeCell ref="I6:M6"/>
    <mergeCell ref="A2:M2"/>
    <mergeCell ref="A3:M3"/>
    <mergeCell ref="A4:M4"/>
    <mergeCell ref="A5:L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4"/>
  <sheetViews>
    <sheetView rightToLeft="1" topLeftCell="A106" zoomScale="96" zoomScaleNormal="96" workbookViewId="0">
      <selection activeCell="O132" sqref="O132"/>
    </sheetView>
  </sheetViews>
  <sheetFormatPr defaultRowHeight="18.75" x14ac:dyDescent="0.45"/>
  <cols>
    <col min="1" max="1" width="30.140625" style="3" bestFit="1" customWidth="1"/>
    <col min="2" max="2" width="1" style="3" customWidth="1"/>
    <col min="3" max="3" width="17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6.25" x14ac:dyDescent="0.4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6.25" x14ac:dyDescent="0.45">
      <c r="A3" s="21" t="s">
        <v>106</v>
      </c>
      <c r="B3" s="21" t="s">
        <v>106</v>
      </c>
      <c r="C3" s="21" t="s">
        <v>106</v>
      </c>
      <c r="D3" s="21" t="s">
        <v>106</v>
      </c>
      <c r="E3" s="21" t="s">
        <v>106</v>
      </c>
      <c r="F3" s="21" t="s">
        <v>106</v>
      </c>
      <c r="G3" s="21" t="s">
        <v>106</v>
      </c>
      <c r="H3" s="21" t="s">
        <v>106</v>
      </c>
      <c r="I3" s="21" t="s">
        <v>106</v>
      </c>
      <c r="J3" s="21" t="s">
        <v>106</v>
      </c>
      <c r="K3" s="21" t="s">
        <v>106</v>
      </c>
      <c r="L3" s="21" t="s">
        <v>106</v>
      </c>
      <c r="M3" s="21" t="s">
        <v>106</v>
      </c>
      <c r="N3" s="21" t="s">
        <v>106</v>
      </c>
      <c r="O3" s="21" t="s">
        <v>106</v>
      </c>
      <c r="P3" s="21" t="s">
        <v>106</v>
      </c>
      <c r="Q3" s="21" t="s">
        <v>106</v>
      </c>
    </row>
    <row r="4" spans="1:17" ht="26.25" x14ac:dyDescent="0.45">
      <c r="A4" s="21" t="s">
        <v>211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5" spans="1:17" ht="25.5" x14ac:dyDescent="0.45">
      <c r="A5" s="22" t="s">
        <v>207</v>
      </c>
      <c r="B5" s="22"/>
      <c r="C5" s="22"/>
      <c r="D5" s="22"/>
      <c r="E5" s="22"/>
      <c r="F5" s="22"/>
      <c r="G5" s="22"/>
      <c r="H5" s="22"/>
    </row>
    <row r="6" spans="1:17" ht="26.25" x14ac:dyDescent="0.45">
      <c r="A6" s="20" t="s">
        <v>3</v>
      </c>
      <c r="C6" s="20" t="s">
        <v>108</v>
      </c>
      <c r="D6" s="20" t="s">
        <v>108</v>
      </c>
      <c r="E6" s="20" t="s">
        <v>108</v>
      </c>
      <c r="F6" s="20" t="s">
        <v>108</v>
      </c>
      <c r="G6" s="20" t="s">
        <v>108</v>
      </c>
      <c r="H6" s="20" t="s">
        <v>108</v>
      </c>
      <c r="I6" s="20" t="s">
        <v>108</v>
      </c>
      <c r="K6" s="20" t="s">
        <v>109</v>
      </c>
      <c r="L6" s="20" t="s">
        <v>109</v>
      </c>
      <c r="M6" s="20" t="s">
        <v>109</v>
      </c>
      <c r="N6" s="20" t="s">
        <v>109</v>
      </c>
      <c r="O6" s="20" t="s">
        <v>109</v>
      </c>
      <c r="P6" s="20" t="s">
        <v>109</v>
      </c>
      <c r="Q6" s="20" t="s">
        <v>109</v>
      </c>
    </row>
    <row r="7" spans="1:17" ht="26.25" x14ac:dyDescent="0.45">
      <c r="A7" s="20" t="s">
        <v>3</v>
      </c>
      <c r="C7" s="20" t="s">
        <v>7</v>
      </c>
      <c r="E7" s="20" t="s">
        <v>168</v>
      </c>
      <c r="G7" s="20" t="s">
        <v>169</v>
      </c>
      <c r="I7" s="20" t="s">
        <v>171</v>
      </c>
      <c r="K7" s="20" t="s">
        <v>7</v>
      </c>
      <c r="M7" s="20" t="s">
        <v>168</v>
      </c>
      <c r="O7" s="20" t="s">
        <v>169</v>
      </c>
      <c r="Q7" s="20" t="s">
        <v>171</v>
      </c>
    </row>
    <row r="8" spans="1:17" ht="21" x14ac:dyDescent="0.55000000000000004">
      <c r="A8" s="4" t="s">
        <v>40</v>
      </c>
      <c r="C8" s="10">
        <v>29093113</v>
      </c>
      <c r="D8" s="10"/>
      <c r="E8" s="10">
        <v>77728348870</v>
      </c>
      <c r="F8" s="10"/>
      <c r="G8" s="10">
        <v>70959577692</v>
      </c>
      <c r="H8" s="10"/>
      <c r="I8" s="10">
        <v>6768771178</v>
      </c>
      <c r="J8" s="10"/>
      <c r="K8" s="10">
        <v>66607190</v>
      </c>
      <c r="L8" s="10"/>
      <c r="M8" s="10">
        <v>155432732161</v>
      </c>
      <c r="N8" s="10"/>
      <c r="O8" s="10">
        <v>165937301382</v>
      </c>
      <c r="P8" s="10"/>
      <c r="Q8" s="10">
        <v>-10504569221</v>
      </c>
    </row>
    <row r="9" spans="1:17" ht="21" x14ac:dyDescent="0.55000000000000004">
      <c r="A9" s="4" t="s">
        <v>72</v>
      </c>
      <c r="C9" s="10">
        <v>4283219</v>
      </c>
      <c r="D9" s="10"/>
      <c r="E9" s="10">
        <v>10889001796</v>
      </c>
      <c r="F9" s="10"/>
      <c r="G9" s="10">
        <v>13348010986</v>
      </c>
      <c r="H9" s="10"/>
      <c r="I9" s="10">
        <v>-2459009190</v>
      </c>
      <c r="J9" s="10"/>
      <c r="K9" s="10">
        <v>5535246</v>
      </c>
      <c r="L9" s="10"/>
      <c r="M9" s="10">
        <v>14745235484</v>
      </c>
      <c r="N9" s="10"/>
      <c r="O9" s="10">
        <v>17745496473</v>
      </c>
      <c r="P9" s="10"/>
      <c r="Q9" s="10">
        <v>-3000260989</v>
      </c>
    </row>
    <row r="10" spans="1:17" ht="21" x14ac:dyDescent="0.55000000000000004">
      <c r="A10" s="4" t="s">
        <v>24</v>
      </c>
      <c r="C10" s="10">
        <v>4585142</v>
      </c>
      <c r="D10" s="10"/>
      <c r="E10" s="10">
        <v>16479009327</v>
      </c>
      <c r="F10" s="10"/>
      <c r="G10" s="10">
        <v>11722504074</v>
      </c>
      <c r="H10" s="10"/>
      <c r="I10" s="10">
        <v>4756505253</v>
      </c>
      <c r="J10" s="10"/>
      <c r="K10" s="10">
        <v>6038132</v>
      </c>
      <c r="L10" s="10"/>
      <c r="M10" s="10">
        <v>20938444715</v>
      </c>
      <c r="N10" s="10"/>
      <c r="O10" s="10">
        <v>15424272963</v>
      </c>
      <c r="P10" s="10"/>
      <c r="Q10" s="10">
        <v>5514171752</v>
      </c>
    </row>
    <row r="11" spans="1:17" ht="21" x14ac:dyDescent="0.55000000000000004">
      <c r="A11" s="4" t="s">
        <v>76</v>
      </c>
      <c r="C11" s="10">
        <v>2719697</v>
      </c>
      <c r="D11" s="10"/>
      <c r="E11" s="10">
        <v>12681642626</v>
      </c>
      <c r="F11" s="10"/>
      <c r="G11" s="10">
        <v>9658127357</v>
      </c>
      <c r="H11" s="10"/>
      <c r="I11" s="10">
        <v>3023515269</v>
      </c>
      <c r="J11" s="10"/>
      <c r="K11" s="10">
        <v>11480013</v>
      </c>
      <c r="L11" s="10"/>
      <c r="M11" s="10">
        <v>41772397938</v>
      </c>
      <c r="N11" s="10"/>
      <c r="O11" s="10">
        <v>44075337786</v>
      </c>
      <c r="P11" s="10"/>
      <c r="Q11" s="10">
        <v>-2302939848</v>
      </c>
    </row>
    <row r="12" spans="1:17" ht="21" x14ac:dyDescent="0.55000000000000004">
      <c r="A12" s="4" t="s">
        <v>35</v>
      </c>
      <c r="C12" s="10">
        <v>582516</v>
      </c>
      <c r="D12" s="10"/>
      <c r="E12" s="10">
        <v>36461069664</v>
      </c>
      <c r="F12" s="10"/>
      <c r="G12" s="10">
        <v>22937131694</v>
      </c>
      <c r="H12" s="10"/>
      <c r="I12" s="10">
        <v>13523937970</v>
      </c>
      <c r="J12" s="10"/>
      <c r="K12" s="10">
        <v>1883696</v>
      </c>
      <c r="L12" s="10"/>
      <c r="M12" s="10">
        <v>84302593096</v>
      </c>
      <c r="N12" s="10"/>
      <c r="O12" s="10">
        <v>73730906241</v>
      </c>
      <c r="P12" s="10"/>
      <c r="Q12" s="10">
        <v>10571686855</v>
      </c>
    </row>
    <row r="13" spans="1:17" ht="21" x14ac:dyDescent="0.55000000000000004">
      <c r="A13" s="4" t="s">
        <v>44</v>
      </c>
      <c r="C13" s="10">
        <v>16567512</v>
      </c>
      <c r="D13" s="10"/>
      <c r="E13" s="10">
        <v>31426658868</v>
      </c>
      <c r="F13" s="10"/>
      <c r="G13" s="10">
        <v>33134454296</v>
      </c>
      <c r="H13" s="10"/>
      <c r="I13" s="10">
        <v>-1707795428</v>
      </c>
      <c r="J13" s="10"/>
      <c r="K13" s="10">
        <v>22108823</v>
      </c>
      <c r="L13" s="10"/>
      <c r="M13" s="10">
        <v>40961808476</v>
      </c>
      <c r="N13" s="10"/>
      <c r="O13" s="10">
        <v>44985564892</v>
      </c>
      <c r="P13" s="10"/>
      <c r="Q13" s="10">
        <v>-4023756416</v>
      </c>
    </row>
    <row r="14" spans="1:17" ht="21" x14ac:dyDescent="0.55000000000000004">
      <c r="A14" s="4" t="s">
        <v>66</v>
      </c>
      <c r="C14" s="10">
        <v>7000000</v>
      </c>
      <c r="D14" s="10"/>
      <c r="E14" s="10">
        <v>92220050283</v>
      </c>
      <c r="F14" s="10"/>
      <c r="G14" s="10">
        <v>63209442621</v>
      </c>
      <c r="H14" s="10"/>
      <c r="I14" s="10">
        <v>29010607662</v>
      </c>
      <c r="J14" s="10"/>
      <c r="K14" s="10">
        <v>21636277</v>
      </c>
      <c r="L14" s="10"/>
      <c r="M14" s="10">
        <v>213413061294</v>
      </c>
      <c r="N14" s="10"/>
      <c r="O14" s="10">
        <v>188810945121</v>
      </c>
      <c r="P14" s="10"/>
      <c r="Q14" s="10">
        <v>24602116173</v>
      </c>
    </row>
    <row r="15" spans="1:17" ht="21" x14ac:dyDescent="0.55000000000000004">
      <c r="A15" s="4" t="s">
        <v>37</v>
      </c>
      <c r="C15" s="10">
        <v>2954700</v>
      </c>
      <c r="D15" s="10"/>
      <c r="E15" s="10">
        <v>22633960594</v>
      </c>
      <c r="F15" s="10"/>
      <c r="G15" s="10">
        <v>17832650743</v>
      </c>
      <c r="H15" s="10"/>
      <c r="I15" s="10">
        <v>4801309851</v>
      </c>
      <c r="J15" s="10"/>
      <c r="K15" s="10">
        <v>2954700</v>
      </c>
      <c r="L15" s="10"/>
      <c r="M15" s="10">
        <v>22633960594</v>
      </c>
      <c r="N15" s="10"/>
      <c r="O15" s="10">
        <v>17832650743</v>
      </c>
      <c r="P15" s="10"/>
      <c r="Q15" s="10">
        <v>4801309851</v>
      </c>
    </row>
    <row r="16" spans="1:17" ht="21" x14ac:dyDescent="0.55000000000000004">
      <c r="A16" s="4" t="s">
        <v>39</v>
      </c>
      <c r="C16" s="10">
        <v>2268064</v>
      </c>
      <c r="D16" s="10"/>
      <c r="E16" s="10">
        <v>8330213145</v>
      </c>
      <c r="F16" s="10"/>
      <c r="G16" s="10">
        <v>11944700967</v>
      </c>
      <c r="H16" s="10"/>
      <c r="I16" s="10">
        <v>-3614487822</v>
      </c>
      <c r="J16" s="10"/>
      <c r="K16" s="10">
        <v>13373835</v>
      </c>
      <c r="L16" s="10"/>
      <c r="M16" s="10">
        <v>63861009452</v>
      </c>
      <c r="N16" s="10"/>
      <c r="O16" s="10">
        <v>72851799860</v>
      </c>
      <c r="P16" s="10"/>
      <c r="Q16" s="10">
        <v>-8990790408</v>
      </c>
    </row>
    <row r="17" spans="1:17" ht="21" x14ac:dyDescent="0.55000000000000004">
      <c r="A17" s="4" t="s">
        <v>47</v>
      </c>
      <c r="C17" s="10">
        <v>774091</v>
      </c>
      <c r="D17" s="10"/>
      <c r="E17" s="10">
        <v>35570704696</v>
      </c>
      <c r="F17" s="10"/>
      <c r="G17" s="10">
        <v>20592390623</v>
      </c>
      <c r="H17" s="10"/>
      <c r="I17" s="10">
        <v>14978314073</v>
      </c>
      <c r="J17" s="10"/>
      <c r="K17" s="10">
        <v>1161199</v>
      </c>
      <c r="L17" s="10"/>
      <c r="M17" s="10">
        <v>47701839205</v>
      </c>
      <c r="N17" s="10"/>
      <c r="O17" s="10">
        <v>30841256226</v>
      </c>
      <c r="P17" s="10"/>
      <c r="Q17" s="10">
        <v>16860582979</v>
      </c>
    </row>
    <row r="18" spans="1:17" ht="21" x14ac:dyDescent="0.55000000000000004">
      <c r="A18" s="4" t="s">
        <v>38</v>
      </c>
      <c r="C18" s="10">
        <v>10418827</v>
      </c>
      <c r="D18" s="10"/>
      <c r="E18" s="10">
        <v>78881149002</v>
      </c>
      <c r="F18" s="10"/>
      <c r="G18" s="10">
        <v>69082252887</v>
      </c>
      <c r="H18" s="10"/>
      <c r="I18" s="10">
        <v>9798896115</v>
      </c>
      <c r="J18" s="10"/>
      <c r="K18" s="10">
        <v>24874569</v>
      </c>
      <c r="L18" s="10"/>
      <c r="M18" s="10">
        <v>184335008878</v>
      </c>
      <c r="N18" s="10"/>
      <c r="O18" s="10">
        <v>160041094989</v>
      </c>
      <c r="P18" s="10"/>
      <c r="Q18" s="10">
        <v>24293913889</v>
      </c>
    </row>
    <row r="19" spans="1:17" ht="21" x14ac:dyDescent="0.55000000000000004">
      <c r="A19" s="4" t="s">
        <v>88</v>
      </c>
      <c r="C19" s="10">
        <v>6744961</v>
      </c>
      <c r="D19" s="10"/>
      <c r="E19" s="10">
        <v>106926651007</v>
      </c>
      <c r="F19" s="10"/>
      <c r="G19" s="10">
        <v>45766267004</v>
      </c>
      <c r="H19" s="10"/>
      <c r="I19" s="10">
        <v>61160384003</v>
      </c>
      <c r="J19" s="10"/>
      <c r="K19" s="10">
        <v>37970694</v>
      </c>
      <c r="L19" s="10"/>
      <c r="M19" s="10">
        <v>305319939691</v>
      </c>
      <c r="N19" s="10"/>
      <c r="O19" s="10">
        <v>241983855368</v>
      </c>
      <c r="P19" s="10"/>
      <c r="Q19" s="10">
        <v>63336084323</v>
      </c>
    </row>
    <row r="20" spans="1:17" ht="21" x14ac:dyDescent="0.55000000000000004">
      <c r="A20" s="4" t="s">
        <v>30</v>
      </c>
      <c r="C20" s="10">
        <v>1000000</v>
      </c>
      <c r="D20" s="10"/>
      <c r="E20" s="10">
        <v>54683999771</v>
      </c>
      <c r="F20" s="10"/>
      <c r="G20" s="10">
        <v>69357468530</v>
      </c>
      <c r="H20" s="10"/>
      <c r="I20" s="10">
        <v>-14673468759</v>
      </c>
      <c r="J20" s="10"/>
      <c r="K20" s="10">
        <v>1583531</v>
      </c>
      <c r="L20" s="10"/>
      <c r="M20" s="10">
        <v>90669726903</v>
      </c>
      <c r="N20" s="10"/>
      <c r="O20" s="10">
        <v>110747641603</v>
      </c>
      <c r="P20" s="10"/>
      <c r="Q20" s="10">
        <v>-20077914700</v>
      </c>
    </row>
    <row r="21" spans="1:17" ht="21" x14ac:dyDescent="0.55000000000000004">
      <c r="A21" s="4" t="s">
        <v>43</v>
      </c>
      <c r="C21" s="10">
        <v>6831360</v>
      </c>
      <c r="D21" s="10"/>
      <c r="E21" s="10">
        <v>50229082361</v>
      </c>
      <c r="F21" s="10"/>
      <c r="G21" s="10">
        <v>37759517852</v>
      </c>
      <c r="H21" s="10"/>
      <c r="I21" s="10">
        <v>12469564509</v>
      </c>
      <c r="J21" s="10"/>
      <c r="K21" s="10">
        <v>6831360</v>
      </c>
      <c r="L21" s="10"/>
      <c r="M21" s="10">
        <v>50229082361</v>
      </c>
      <c r="N21" s="10"/>
      <c r="O21" s="10">
        <v>37759517852</v>
      </c>
      <c r="P21" s="10"/>
      <c r="Q21" s="10">
        <v>12469564509</v>
      </c>
    </row>
    <row r="22" spans="1:17" ht="21" x14ac:dyDescent="0.55000000000000004">
      <c r="A22" s="4" t="s">
        <v>90</v>
      </c>
      <c r="C22" s="10">
        <v>3980577</v>
      </c>
      <c r="D22" s="10"/>
      <c r="E22" s="10">
        <v>35231749283</v>
      </c>
      <c r="F22" s="10"/>
      <c r="G22" s="10">
        <v>32867428283</v>
      </c>
      <c r="H22" s="10"/>
      <c r="I22" s="10">
        <v>2364321000</v>
      </c>
      <c r="J22" s="10"/>
      <c r="K22" s="10">
        <v>4665371</v>
      </c>
      <c r="L22" s="10"/>
      <c r="M22" s="10">
        <v>40009176354</v>
      </c>
      <c r="N22" s="10"/>
      <c r="O22" s="10">
        <v>39528102428</v>
      </c>
      <c r="P22" s="10"/>
      <c r="Q22" s="10">
        <v>481073926</v>
      </c>
    </row>
    <row r="23" spans="1:17" ht="21" x14ac:dyDescent="0.55000000000000004">
      <c r="A23" s="4" t="s">
        <v>81</v>
      </c>
      <c r="C23" s="10">
        <v>338987</v>
      </c>
      <c r="D23" s="10"/>
      <c r="E23" s="10">
        <v>3932125933</v>
      </c>
      <c r="F23" s="10"/>
      <c r="G23" s="10">
        <v>2699641108</v>
      </c>
      <c r="H23" s="10"/>
      <c r="I23" s="10">
        <v>1232484825</v>
      </c>
      <c r="J23" s="10"/>
      <c r="K23" s="10">
        <v>338987</v>
      </c>
      <c r="L23" s="10"/>
      <c r="M23" s="10">
        <v>3932125933</v>
      </c>
      <c r="N23" s="10"/>
      <c r="O23" s="10">
        <v>2699641108</v>
      </c>
      <c r="P23" s="10"/>
      <c r="Q23" s="10">
        <v>1232484825</v>
      </c>
    </row>
    <row r="24" spans="1:17" ht="21" x14ac:dyDescent="0.55000000000000004">
      <c r="A24" s="4" t="s">
        <v>17</v>
      </c>
      <c r="C24" s="10">
        <v>9614143</v>
      </c>
      <c r="D24" s="10"/>
      <c r="E24" s="10">
        <v>24593303462</v>
      </c>
      <c r="F24" s="10"/>
      <c r="G24" s="10">
        <v>23839991785</v>
      </c>
      <c r="H24" s="10"/>
      <c r="I24" s="10">
        <v>753311677</v>
      </c>
      <c r="J24" s="10"/>
      <c r="K24" s="10">
        <v>9614143</v>
      </c>
      <c r="L24" s="10"/>
      <c r="M24" s="10">
        <v>24593303462</v>
      </c>
      <c r="N24" s="10"/>
      <c r="O24" s="10">
        <v>23839991785</v>
      </c>
      <c r="P24" s="10"/>
      <c r="Q24" s="10">
        <v>753311677</v>
      </c>
    </row>
    <row r="25" spans="1:17" ht="21" x14ac:dyDescent="0.55000000000000004">
      <c r="A25" s="4" t="s">
        <v>60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3863567</v>
      </c>
      <c r="L25" s="10"/>
      <c r="M25" s="10">
        <v>59868360692</v>
      </c>
      <c r="N25" s="10"/>
      <c r="O25" s="10">
        <v>50890361695</v>
      </c>
      <c r="P25" s="10"/>
      <c r="Q25" s="10">
        <v>8977998997</v>
      </c>
    </row>
    <row r="26" spans="1:17" ht="21" x14ac:dyDescent="0.55000000000000004">
      <c r="A26" s="4" t="s">
        <v>91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J26" s="10"/>
      <c r="K26" s="10">
        <v>172087</v>
      </c>
      <c r="L26" s="10"/>
      <c r="M26" s="10">
        <v>3920272546</v>
      </c>
      <c r="N26" s="10"/>
      <c r="O26" s="10">
        <v>3656854489</v>
      </c>
      <c r="P26" s="10"/>
      <c r="Q26" s="10">
        <v>263418057</v>
      </c>
    </row>
    <row r="27" spans="1:17" ht="21" x14ac:dyDescent="0.55000000000000004">
      <c r="A27" s="4" t="s">
        <v>181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10">
        <v>300000</v>
      </c>
      <c r="L27" s="10"/>
      <c r="M27" s="10">
        <v>22498208964</v>
      </c>
      <c r="N27" s="10"/>
      <c r="O27" s="10">
        <v>20773390742</v>
      </c>
      <c r="P27" s="10"/>
      <c r="Q27" s="10">
        <v>1724818222</v>
      </c>
    </row>
    <row r="28" spans="1:17" ht="21" x14ac:dyDescent="0.55000000000000004">
      <c r="A28" s="4" t="s">
        <v>182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10">
        <v>57973506</v>
      </c>
      <c r="L28" s="10"/>
      <c r="M28" s="10">
        <v>97490560899</v>
      </c>
      <c r="N28" s="10"/>
      <c r="O28" s="10">
        <v>89883606865</v>
      </c>
      <c r="P28" s="10"/>
      <c r="Q28" s="10">
        <v>7606954034</v>
      </c>
    </row>
    <row r="29" spans="1:17" ht="21" x14ac:dyDescent="0.55000000000000004">
      <c r="A29" s="4" t="s">
        <v>54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J29" s="10"/>
      <c r="K29" s="10">
        <v>71120215</v>
      </c>
      <c r="L29" s="10"/>
      <c r="M29" s="10">
        <v>94803120205</v>
      </c>
      <c r="N29" s="10"/>
      <c r="O29" s="10">
        <v>97859526746</v>
      </c>
      <c r="P29" s="10"/>
      <c r="Q29" s="10">
        <v>-3056406541</v>
      </c>
    </row>
    <row r="30" spans="1:17" ht="21" x14ac:dyDescent="0.55000000000000004">
      <c r="A30" s="4" t="s">
        <v>87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10">
        <v>13355277</v>
      </c>
      <c r="L30" s="10"/>
      <c r="M30" s="10">
        <v>32265863131</v>
      </c>
      <c r="N30" s="10"/>
      <c r="O30" s="10">
        <v>40490563117</v>
      </c>
      <c r="P30" s="10"/>
      <c r="Q30" s="10">
        <v>-8224699986</v>
      </c>
    </row>
    <row r="31" spans="1:17" ht="21" x14ac:dyDescent="0.55000000000000004">
      <c r="A31" s="4" t="s">
        <v>32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v>0</v>
      </c>
      <c r="J31" s="10"/>
      <c r="K31" s="10">
        <v>194382</v>
      </c>
      <c r="L31" s="10"/>
      <c r="M31" s="10">
        <v>49213812742</v>
      </c>
      <c r="N31" s="10"/>
      <c r="O31" s="10">
        <v>46353546526</v>
      </c>
      <c r="P31" s="10"/>
      <c r="Q31" s="10">
        <v>2860266216</v>
      </c>
    </row>
    <row r="32" spans="1:17" ht="21" x14ac:dyDescent="0.55000000000000004">
      <c r="A32" s="4" t="s">
        <v>85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10">
        <v>1253637</v>
      </c>
      <c r="L32" s="10"/>
      <c r="M32" s="10">
        <v>20754806226</v>
      </c>
      <c r="N32" s="10"/>
      <c r="O32" s="10">
        <v>21278292674</v>
      </c>
      <c r="P32" s="10"/>
      <c r="Q32" s="10">
        <v>-523486448</v>
      </c>
    </row>
    <row r="33" spans="1:17" ht="21" x14ac:dyDescent="0.55000000000000004">
      <c r="A33" s="4" t="s">
        <v>46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10">
        <v>9154270</v>
      </c>
      <c r="L33" s="10"/>
      <c r="M33" s="10">
        <v>97078595050</v>
      </c>
      <c r="N33" s="10"/>
      <c r="O33" s="10">
        <v>108026481632</v>
      </c>
      <c r="P33" s="10"/>
      <c r="Q33" s="10">
        <v>-10947886582</v>
      </c>
    </row>
    <row r="34" spans="1:17" ht="21" x14ac:dyDescent="0.55000000000000004">
      <c r="A34" s="4" t="s">
        <v>179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10">
        <v>18000000</v>
      </c>
      <c r="L34" s="10"/>
      <c r="M34" s="10">
        <v>63168144541</v>
      </c>
      <c r="N34" s="10"/>
      <c r="O34" s="10">
        <v>50931452949</v>
      </c>
      <c r="P34" s="10"/>
      <c r="Q34" s="10">
        <v>12236691592</v>
      </c>
    </row>
    <row r="35" spans="1:17" ht="21" x14ac:dyDescent="0.55000000000000004">
      <c r="A35" s="4" t="s">
        <v>29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10">
        <v>2626176</v>
      </c>
      <c r="L35" s="10"/>
      <c r="M35" s="10">
        <v>6330598465</v>
      </c>
      <c r="N35" s="10"/>
      <c r="O35" s="10">
        <v>6731488659</v>
      </c>
      <c r="P35" s="10"/>
      <c r="Q35" s="10">
        <v>-400890194</v>
      </c>
    </row>
    <row r="36" spans="1:17" ht="21" x14ac:dyDescent="0.55000000000000004">
      <c r="A36" s="4" t="s">
        <v>92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v>0</v>
      </c>
      <c r="J36" s="10"/>
      <c r="K36" s="10">
        <v>1557590</v>
      </c>
      <c r="L36" s="10"/>
      <c r="M36" s="10">
        <v>3412661077</v>
      </c>
      <c r="N36" s="10"/>
      <c r="O36" s="10">
        <v>3348168612</v>
      </c>
      <c r="P36" s="10"/>
      <c r="Q36" s="10">
        <v>64492465</v>
      </c>
    </row>
    <row r="37" spans="1:17" ht="21" x14ac:dyDescent="0.55000000000000004">
      <c r="A37" s="4" t="s">
        <v>52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10">
        <v>43137142</v>
      </c>
      <c r="L37" s="10"/>
      <c r="M37" s="10">
        <v>19759601737</v>
      </c>
      <c r="N37" s="10"/>
      <c r="O37" s="10">
        <v>16508293859</v>
      </c>
      <c r="P37" s="10"/>
      <c r="Q37" s="10">
        <v>3251307878</v>
      </c>
    </row>
    <row r="38" spans="1:17" ht="21" x14ac:dyDescent="0.55000000000000004">
      <c r="A38" s="4" t="s">
        <v>69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v>0</v>
      </c>
      <c r="J38" s="10"/>
      <c r="K38" s="10">
        <v>291195</v>
      </c>
      <c r="L38" s="10"/>
      <c r="M38" s="10">
        <v>3232719418</v>
      </c>
      <c r="N38" s="10"/>
      <c r="O38" s="10">
        <v>2943832523</v>
      </c>
      <c r="P38" s="10"/>
      <c r="Q38" s="10">
        <v>288886895</v>
      </c>
    </row>
    <row r="39" spans="1:17" ht="21" x14ac:dyDescent="0.55000000000000004">
      <c r="A39" s="4" t="s">
        <v>75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v>0</v>
      </c>
      <c r="J39" s="10"/>
      <c r="K39" s="10">
        <v>1410769</v>
      </c>
      <c r="L39" s="10"/>
      <c r="M39" s="10">
        <v>6761334611</v>
      </c>
      <c r="N39" s="10"/>
      <c r="O39" s="10">
        <v>9106095834</v>
      </c>
      <c r="P39" s="10"/>
      <c r="Q39" s="10">
        <v>-2344761223</v>
      </c>
    </row>
    <row r="40" spans="1:17" ht="21" x14ac:dyDescent="0.55000000000000004">
      <c r="A40" s="4" t="s">
        <v>36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10">
        <v>2764498</v>
      </c>
      <c r="L40" s="10"/>
      <c r="M40" s="10">
        <v>132016928893</v>
      </c>
      <c r="N40" s="10"/>
      <c r="O40" s="10">
        <v>120235375370</v>
      </c>
      <c r="P40" s="10"/>
      <c r="Q40" s="10">
        <v>11781553523</v>
      </c>
    </row>
    <row r="41" spans="1:17" ht="21" x14ac:dyDescent="0.55000000000000004">
      <c r="A41" s="4" t="s">
        <v>82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v>0</v>
      </c>
      <c r="J41" s="10"/>
      <c r="K41" s="10">
        <v>771519</v>
      </c>
      <c r="L41" s="10"/>
      <c r="M41" s="10">
        <v>8782571462</v>
      </c>
      <c r="N41" s="10"/>
      <c r="O41" s="10">
        <v>7094088283</v>
      </c>
      <c r="P41" s="10"/>
      <c r="Q41" s="10">
        <v>1688483179</v>
      </c>
    </row>
    <row r="42" spans="1:17" ht="21" x14ac:dyDescent="0.55000000000000004">
      <c r="A42" s="4" t="s">
        <v>68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0</v>
      </c>
      <c r="J42" s="10"/>
      <c r="K42" s="10">
        <v>954615</v>
      </c>
      <c r="L42" s="10"/>
      <c r="M42" s="10">
        <v>13545826450</v>
      </c>
      <c r="N42" s="10"/>
      <c r="O42" s="10">
        <v>11785773203</v>
      </c>
      <c r="P42" s="10"/>
      <c r="Q42" s="10">
        <v>1760053247</v>
      </c>
    </row>
    <row r="43" spans="1:17" ht="21" x14ac:dyDescent="0.55000000000000004">
      <c r="A43" s="4" t="s">
        <v>77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J43" s="10"/>
      <c r="K43" s="10">
        <v>1347401</v>
      </c>
      <c r="L43" s="10"/>
      <c r="M43" s="10">
        <v>19401913986</v>
      </c>
      <c r="N43" s="10"/>
      <c r="O43" s="10">
        <v>18517278072</v>
      </c>
      <c r="P43" s="10"/>
      <c r="Q43" s="10">
        <v>884635914</v>
      </c>
    </row>
    <row r="44" spans="1:17" ht="21" x14ac:dyDescent="0.55000000000000004">
      <c r="A44" s="4" t="s">
        <v>175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v>0</v>
      </c>
      <c r="J44" s="10"/>
      <c r="K44" s="10">
        <v>250000</v>
      </c>
      <c r="L44" s="10"/>
      <c r="M44" s="10">
        <v>1858873523</v>
      </c>
      <c r="N44" s="10"/>
      <c r="O44" s="10">
        <v>2500035750</v>
      </c>
      <c r="P44" s="10"/>
      <c r="Q44" s="10">
        <v>-641162227</v>
      </c>
    </row>
    <row r="45" spans="1:17" ht="21" x14ac:dyDescent="0.55000000000000004">
      <c r="A45" s="4" t="s">
        <v>152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J45" s="10"/>
      <c r="K45" s="10">
        <v>18436026</v>
      </c>
      <c r="L45" s="10"/>
      <c r="M45" s="10">
        <v>47536186843</v>
      </c>
      <c r="N45" s="10"/>
      <c r="O45" s="10">
        <v>57511272330</v>
      </c>
      <c r="P45" s="10"/>
      <c r="Q45" s="10">
        <v>-9975085487</v>
      </c>
    </row>
    <row r="46" spans="1:17" ht="21" x14ac:dyDescent="0.55000000000000004">
      <c r="A46" s="4" t="s">
        <v>176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v>0</v>
      </c>
      <c r="J46" s="10"/>
      <c r="K46" s="10">
        <v>297500</v>
      </c>
      <c r="L46" s="10"/>
      <c r="M46" s="10">
        <v>9004974766</v>
      </c>
      <c r="N46" s="10"/>
      <c r="O46" s="10">
        <v>8753604300</v>
      </c>
      <c r="P46" s="10"/>
      <c r="Q46" s="10">
        <v>251370466</v>
      </c>
    </row>
    <row r="47" spans="1:17" ht="21" x14ac:dyDescent="0.55000000000000004">
      <c r="A47" s="4" t="s">
        <v>31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v>0</v>
      </c>
      <c r="J47" s="10"/>
      <c r="K47" s="10">
        <v>6415549</v>
      </c>
      <c r="L47" s="10"/>
      <c r="M47" s="10">
        <v>22232026091</v>
      </c>
      <c r="N47" s="10"/>
      <c r="O47" s="10">
        <v>20866530142</v>
      </c>
      <c r="P47" s="10"/>
      <c r="Q47" s="10">
        <v>1365495949</v>
      </c>
    </row>
    <row r="48" spans="1:17" ht="21" x14ac:dyDescent="0.55000000000000004">
      <c r="A48" s="4" t="s">
        <v>41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v>0</v>
      </c>
      <c r="J48" s="10"/>
      <c r="K48" s="10">
        <v>1424428</v>
      </c>
      <c r="L48" s="10"/>
      <c r="M48" s="10">
        <v>4942687372</v>
      </c>
      <c r="N48" s="10"/>
      <c r="O48" s="10">
        <v>5774980557</v>
      </c>
      <c r="P48" s="10"/>
      <c r="Q48" s="10">
        <v>-832293185</v>
      </c>
    </row>
    <row r="49" spans="1:17" ht="21" x14ac:dyDescent="0.55000000000000004">
      <c r="A49" s="4" t="s">
        <v>154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v>0</v>
      </c>
      <c r="J49" s="10"/>
      <c r="K49" s="10">
        <v>14413776</v>
      </c>
      <c r="L49" s="10"/>
      <c r="M49" s="10">
        <v>53988135595</v>
      </c>
      <c r="N49" s="10"/>
      <c r="O49" s="10">
        <v>60170453172</v>
      </c>
      <c r="P49" s="10"/>
      <c r="Q49" s="10">
        <v>-6182317577</v>
      </c>
    </row>
    <row r="50" spans="1:17" ht="21" x14ac:dyDescent="0.55000000000000004">
      <c r="A50" s="4" t="s">
        <v>173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v>0</v>
      </c>
      <c r="J50" s="10"/>
      <c r="K50" s="10">
        <v>8941661</v>
      </c>
      <c r="L50" s="10"/>
      <c r="M50" s="10">
        <v>51976506564</v>
      </c>
      <c r="N50" s="10"/>
      <c r="O50" s="10">
        <v>43829131041</v>
      </c>
      <c r="P50" s="10"/>
      <c r="Q50" s="10">
        <v>8147375523</v>
      </c>
    </row>
    <row r="51" spans="1:17" ht="21" x14ac:dyDescent="0.55000000000000004">
      <c r="A51" s="4" t="s">
        <v>83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v>0</v>
      </c>
      <c r="J51" s="10"/>
      <c r="K51" s="10">
        <v>128576584</v>
      </c>
      <c r="L51" s="10"/>
      <c r="M51" s="10">
        <v>69770896779</v>
      </c>
      <c r="N51" s="10"/>
      <c r="O51" s="10">
        <v>79714395430</v>
      </c>
      <c r="P51" s="10"/>
      <c r="Q51" s="10">
        <v>-9943498651</v>
      </c>
    </row>
    <row r="52" spans="1:17" ht="21" x14ac:dyDescent="0.55000000000000004">
      <c r="A52" s="4" t="s">
        <v>58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v>0</v>
      </c>
      <c r="J52" s="10"/>
      <c r="K52" s="10">
        <v>2502505</v>
      </c>
      <c r="L52" s="10"/>
      <c r="M52" s="10">
        <v>55165464091</v>
      </c>
      <c r="N52" s="10"/>
      <c r="O52" s="10">
        <v>58989129739</v>
      </c>
      <c r="P52" s="10"/>
      <c r="Q52" s="10">
        <v>-3823665648</v>
      </c>
    </row>
    <row r="53" spans="1:17" ht="21" x14ac:dyDescent="0.55000000000000004">
      <c r="A53" s="4" t="s">
        <v>174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v>0</v>
      </c>
      <c r="J53" s="10"/>
      <c r="K53" s="10">
        <v>11671960</v>
      </c>
      <c r="L53" s="10"/>
      <c r="M53" s="10">
        <v>36218091880</v>
      </c>
      <c r="N53" s="10"/>
      <c r="O53" s="10">
        <v>36218091880</v>
      </c>
      <c r="P53" s="10"/>
      <c r="Q53" s="10">
        <v>0</v>
      </c>
    </row>
    <row r="54" spans="1:17" ht="21" x14ac:dyDescent="0.55000000000000004">
      <c r="A54" s="4" t="s">
        <v>16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v>0</v>
      </c>
      <c r="J54" s="10"/>
      <c r="K54" s="10">
        <v>4810493</v>
      </c>
      <c r="L54" s="10"/>
      <c r="M54" s="10">
        <v>22444529350</v>
      </c>
      <c r="N54" s="10"/>
      <c r="O54" s="10">
        <v>27271696690</v>
      </c>
      <c r="P54" s="10"/>
      <c r="Q54" s="10">
        <v>-4827167340</v>
      </c>
    </row>
    <row r="55" spans="1:17" ht="21" x14ac:dyDescent="0.55000000000000004">
      <c r="A55" s="4" t="s">
        <v>15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v>0</v>
      </c>
      <c r="J55" s="10"/>
      <c r="K55" s="10">
        <v>3715168</v>
      </c>
      <c r="L55" s="10"/>
      <c r="M55" s="10">
        <v>36304411284</v>
      </c>
      <c r="N55" s="10"/>
      <c r="O55" s="10">
        <v>44851458353</v>
      </c>
      <c r="P55" s="10"/>
      <c r="Q55" s="10">
        <v>-8547047069</v>
      </c>
    </row>
    <row r="56" spans="1:17" ht="21" x14ac:dyDescent="0.55000000000000004">
      <c r="A56" s="4" t="s">
        <v>89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v>0</v>
      </c>
      <c r="J56" s="10"/>
      <c r="K56" s="10">
        <v>2503123</v>
      </c>
      <c r="L56" s="10"/>
      <c r="M56" s="10">
        <v>43198380902</v>
      </c>
      <c r="N56" s="10"/>
      <c r="O56" s="10">
        <v>34096195764</v>
      </c>
      <c r="P56" s="10"/>
      <c r="Q56" s="10">
        <v>9102185138</v>
      </c>
    </row>
    <row r="57" spans="1:17" ht="21" x14ac:dyDescent="0.55000000000000004">
      <c r="A57" s="4" t="s">
        <v>56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v>0</v>
      </c>
      <c r="J57" s="10"/>
      <c r="K57" s="10">
        <v>7427212</v>
      </c>
      <c r="L57" s="10"/>
      <c r="M57" s="10">
        <v>80645035957</v>
      </c>
      <c r="N57" s="10"/>
      <c r="O57" s="10">
        <v>90185325666</v>
      </c>
      <c r="P57" s="10"/>
      <c r="Q57" s="10">
        <v>-9540289709</v>
      </c>
    </row>
    <row r="58" spans="1:17" ht="21" x14ac:dyDescent="0.55000000000000004">
      <c r="A58" s="4" t="s">
        <v>183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v>0</v>
      </c>
      <c r="J58" s="10"/>
      <c r="K58" s="10">
        <v>490000</v>
      </c>
      <c r="L58" s="10"/>
      <c r="M58" s="10">
        <v>4312885153</v>
      </c>
      <c r="N58" s="10"/>
      <c r="O58" s="10">
        <v>3776916326</v>
      </c>
      <c r="P58" s="10"/>
      <c r="Q58" s="10">
        <v>535968827</v>
      </c>
    </row>
    <row r="59" spans="1:17" ht="21" x14ac:dyDescent="0.55000000000000004">
      <c r="A59" s="4" t="s">
        <v>20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v>0</v>
      </c>
      <c r="J59" s="10"/>
      <c r="K59" s="10">
        <v>50287333</v>
      </c>
      <c r="L59" s="10"/>
      <c r="M59" s="10">
        <v>24226867728</v>
      </c>
      <c r="N59" s="10"/>
      <c r="O59" s="10">
        <v>24611097401</v>
      </c>
      <c r="P59" s="10"/>
      <c r="Q59" s="10">
        <v>-384229673</v>
      </c>
    </row>
    <row r="60" spans="1:17" ht="21" x14ac:dyDescent="0.55000000000000004">
      <c r="A60" s="4" t="s">
        <v>86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v>0</v>
      </c>
      <c r="J60" s="10"/>
      <c r="K60" s="10">
        <v>16355316</v>
      </c>
      <c r="L60" s="10"/>
      <c r="M60" s="10">
        <v>35469391513</v>
      </c>
      <c r="N60" s="10"/>
      <c r="O60" s="10">
        <v>46109235389</v>
      </c>
      <c r="P60" s="10"/>
      <c r="Q60" s="10">
        <v>-10639843876</v>
      </c>
    </row>
    <row r="61" spans="1:17" ht="21" x14ac:dyDescent="0.55000000000000004">
      <c r="A61" s="4" t="s">
        <v>184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v>0</v>
      </c>
      <c r="J61" s="10"/>
      <c r="K61" s="10">
        <v>5431295</v>
      </c>
      <c r="L61" s="10"/>
      <c r="M61" s="10">
        <v>20302180710</v>
      </c>
      <c r="N61" s="10"/>
      <c r="O61" s="10">
        <v>20302180710</v>
      </c>
      <c r="P61" s="10"/>
      <c r="Q61" s="10">
        <v>0</v>
      </c>
    </row>
    <row r="62" spans="1:17" ht="21" x14ac:dyDescent="0.55000000000000004">
      <c r="A62" s="4" t="s">
        <v>28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v>0</v>
      </c>
      <c r="J62" s="10"/>
      <c r="K62" s="10">
        <v>1211310</v>
      </c>
      <c r="L62" s="10"/>
      <c r="M62" s="10">
        <v>25485747028</v>
      </c>
      <c r="N62" s="10"/>
      <c r="O62" s="10">
        <v>23435404322</v>
      </c>
      <c r="P62" s="10"/>
      <c r="Q62" s="10">
        <v>2050342706</v>
      </c>
    </row>
    <row r="63" spans="1:17" ht="21" x14ac:dyDescent="0.55000000000000004">
      <c r="A63" s="4" t="s">
        <v>48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v>0</v>
      </c>
      <c r="J63" s="10"/>
      <c r="K63" s="10">
        <v>9514511</v>
      </c>
      <c r="L63" s="10"/>
      <c r="M63" s="10">
        <v>23100166705</v>
      </c>
      <c r="N63" s="10"/>
      <c r="O63" s="10">
        <v>26672472821</v>
      </c>
      <c r="P63" s="10"/>
      <c r="Q63" s="10">
        <v>-3572306116</v>
      </c>
    </row>
    <row r="64" spans="1:17" ht="21" x14ac:dyDescent="0.55000000000000004">
      <c r="A64" s="4" t="s">
        <v>94</v>
      </c>
      <c r="C64" s="10">
        <v>0</v>
      </c>
      <c r="D64" s="10"/>
      <c r="E64" s="10">
        <v>0</v>
      </c>
      <c r="F64" s="10"/>
      <c r="G64" s="10">
        <v>0</v>
      </c>
      <c r="H64" s="10"/>
      <c r="I64" s="10">
        <v>0</v>
      </c>
      <c r="J64" s="10"/>
      <c r="K64" s="10">
        <v>7289309</v>
      </c>
      <c r="L64" s="10"/>
      <c r="M64" s="10">
        <v>46728652804</v>
      </c>
      <c r="N64" s="10"/>
      <c r="O64" s="10">
        <v>38499196937</v>
      </c>
      <c r="P64" s="10"/>
      <c r="Q64" s="10">
        <v>8229455867</v>
      </c>
    </row>
    <row r="65" spans="1:17" ht="21" x14ac:dyDescent="0.55000000000000004">
      <c r="A65" s="4" t="s">
        <v>70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v>0</v>
      </c>
      <c r="J65" s="10"/>
      <c r="K65" s="10">
        <v>7271070</v>
      </c>
      <c r="L65" s="10"/>
      <c r="M65" s="10">
        <v>12363163949</v>
      </c>
      <c r="N65" s="10"/>
      <c r="O65" s="10">
        <v>15952122976</v>
      </c>
      <c r="P65" s="10"/>
      <c r="Q65" s="10">
        <v>-3588959027</v>
      </c>
    </row>
    <row r="66" spans="1:17" ht="21" x14ac:dyDescent="0.55000000000000004">
      <c r="A66" s="4" t="s">
        <v>180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v>0</v>
      </c>
      <c r="J66" s="10"/>
      <c r="K66" s="10">
        <v>14386875</v>
      </c>
      <c r="L66" s="10"/>
      <c r="M66" s="10">
        <v>23637635625</v>
      </c>
      <c r="N66" s="10"/>
      <c r="O66" s="10">
        <v>23637635625</v>
      </c>
      <c r="P66" s="10"/>
      <c r="Q66" s="10">
        <v>0</v>
      </c>
    </row>
    <row r="67" spans="1:17" ht="21" x14ac:dyDescent="0.55000000000000004">
      <c r="A67" s="4" t="s">
        <v>19</v>
      </c>
      <c r="C67" s="10">
        <v>0</v>
      </c>
      <c r="D67" s="10"/>
      <c r="E67" s="10">
        <v>0</v>
      </c>
      <c r="F67" s="10"/>
      <c r="G67" s="10">
        <v>0</v>
      </c>
      <c r="H67" s="10"/>
      <c r="I67" s="10">
        <v>0</v>
      </c>
      <c r="J67" s="10"/>
      <c r="K67" s="10">
        <v>32761028</v>
      </c>
      <c r="L67" s="10"/>
      <c r="M67" s="10">
        <v>134570434175</v>
      </c>
      <c r="N67" s="10"/>
      <c r="O67" s="10">
        <v>91928803607</v>
      </c>
      <c r="P67" s="10"/>
      <c r="Q67" s="10">
        <v>42641630568</v>
      </c>
    </row>
    <row r="68" spans="1:17" ht="21" x14ac:dyDescent="0.55000000000000004">
      <c r="A68" s="4" t="s">
        <v>61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v>0</v>
      </c>
      <c r="J68" s="10"/>
      <c r="K68" s="10">
        <v>179843</v>
      </c>
      <c r="L68" s="10"/>
      <c r="M68" s="10">
        <v>10486690715</v>
      </c>
      <c r="N68" s="10"/>
      <c r="O68" s="10">
        <v>8544770465</v>
      </c>
      <c r="P68" s="10"/>
      <c r="Q68" s="10">
        <v>1941920250</v>
      </c>
    </row>
    <row r="69" spans="1:17" ht="21" x14ac:dyDescent="0.55000000000000004">
      <c r="A69" s="4" t="s">
        <v>160</v>
      </c>
      <c r="C69" s="10">
        <v>0</v>
      </c>
      <c r="D69" s="10"/>
      <c r="E69" s="10">
        <v>0</v>
      </c>
      <c r="F69" s="10"/>
      <c r="G69" s="10">
        <v>0</v>
      </c>
      <c r="H69" s="10"/>
      <c r="I69" s="10">
        <v>0</v>
      </c>
      <c r="J69" s="10"/>
      <c r="K69" s="10">
        <v>7645287</v>
      </c>
      <c r="L69" s="10"/>
      <c r="M69" s="10">
        <v>69363034598</v>
      </c>
      <c r="N69" s="10"/>
      <c r="O69" s="10">
        <v>83698152969</v>
      </c>
      <c r="P69" s="10"/>
      <c r="Q69" s="10">
        <v>-14335118371</v>
      </c>
    </row>
    <row r="70" spans="1:17" ht="21" x14ac:dyDescent="0.55000000000000004">
      <c r="A70" s="4" t="s">
        <v>71</v>
      </c>
      <c r="C70" s="10">
        <v>0</v>
      </c>
      <c r="D70" s="10"/>
      <c r="E70" s="10">
        <v>0</v>
      </c>
      <c r="F70" s="10"/>
      <c r="G70" s="10">
        <v>0</v>
      </c>
      <c r="H70" s="10"/>
      <c r="I70" s="10">
        <v>0</v>
      </c>
      <c r="J70" s="10"/>
      <c r="K70" s="10">
        <v>1060589</v>
      </c>
      <c r="L70" s="10"/>
      <c r="M70" s="10">
        <v>4430684067</v>
      </c>
      <c r="N70" s="10"/>
      <c r="O70" s="10">
        <v>5546312008</v>
      </c>
      <c r="P70" s="10"/>
      <c r="Q70" s="10">
        <v>-1115627941</v>
      </c>
    </row>
    <row r="71" spans="1:17" ht="21" x14ac:dyDescent="0.55000000000000004">
      <c r="A71" s="4" t="s">
        <v>74</v>
      </c>
      <c r="C71" s="10">
        <v>0</v>
      </c>
      <c r="D71" s="10"/>
      <c r="E71" s="10">
        <v>0</v>
      </c>
      <c r="F71" s="10"/>
      <c r="G71" s="10">
        <v>0</v>
      </c>
      <c r="H71" s="10"/>
      <c r="I71" s="10">
        <v>0</v>
      </c>
      <c r="J71" s="10"/>
      <c r="K71" s="10">
        <v>2918179</v>
      </c>
      <c r="L71" s="10"/>
      <c r="M71" s="10">
        <v>12254411815</v>
      </c>
      <c r="N71" s="10"/>
      <c r="O71" s="10">
        <v>17011403078</v>
      </c>
      <c r="P71" s="10"/>
      <c r="Q71" s="10">
        <v>-4756991263</v>
      </c>
    </row>
    <row r="72" spans="1:17" ht="21" x14ac:dyDescent="0.55000000000000004">
      <c r="A72" s="4" t="s">
        <v>33</v>
      </c>
      <c r="C72" s="10">
        <v>0</v>
      </c>
      <c r="D72" s="10"/>
      <c r="E72" s="10">
        <v>0</v>
      </c>
      <c r="F72" s="10"/>
      <c r="G72" s="10">
        <v>0</v>
      </c>
      <c r="H72" s="10"/>
      <c r="I72" s="10">
        <v>0</v>
      </c>
      <c r="J72" s="10"/>
      <c r="K72" s="10">
        <v>2495558</v>
      </c>
      <c r="L72" s="10"/>
      <c r="M72" s="10">
        <v>134591885512</v>
      </c>
      <c r="N72" s="10"/>
      <c r="O72" s="10">
        <v>144746586437</v>
      </c>
      <c r="P72" s="10"/>
      <c r="Q72" s="10">
        <v>-10154700925</v>
      </c>
    </row>
    <row r="73" spans="1:17" ht="21" x14ac:dyDescent="0.55000000000000004">
      <c r="A73" s="4" t="s">
        <v>25</v>
      </c>
      <c r="C73" s="10">
        <v>0</v>
      </c>
      <c r="D73" s="10"/>
      <c r="E73" s="10">
        <v>0</v>
      </c>
      <c r="F73" s="10"/>
      <c r="G73" s="10">
        <v>0</v>
      </c>
      <c r="H73" s="10"/>
      <c r="I73" s="10">
        <v>0</v>
      </c>
      <c r="J73" s="10"/>
      <c r="K73" s="10">
        <v>1384916</v>
      </c>
      <c r="L73" s="10"/>
      <c r="M73" s="10">
        <v>5659542364</v>
      </c>
      <c r="N73" s="10"/>
      <c r="O73" s="10">
        <v>5983184739</v>
      </c>
      <c r="P73" s="10"/>
      <c r="Q73" s="10">
        <v>-323642375</v>
      </c>
    </row>
    <row r="74" spans="1:17" ht="21" x14ac:dyDescent="0.55000000000000004">
      <c r="A74" s="4" t="s">
        <v>57</v>
      </c>
      <c r="C74" s="10">
        <v>0</v>
      </c>
      <c r="D74" s="10"/>
      <c r="E74" s="10">
        <v>0</v>
      </c>
      <c r="F74" s="10"/>
      <c r="G74" s="10">
        <v>0</v>
      </c>
      <c r="H74" s="10"/>
      <c r="I74" s="10">
        <v>0</v>
      </c>
      <c r="J74" s="10"/>
      <c r="K74" s="10">
        <v>750000</v>
      </c>
      <c r="L74" s="10"/>
      <c r="M74" s="10">
        <v>2776381679</v>
      </c>
      <c r="N74" s="10"/>
      <c r="O74" s="10">
        <v>2327861781</v>
      </c>
      <c r="P74" s="10"/>
      <c r="Q74" s="10">
        <v>448519898</v>
      </c>
    </row>
    <row r="75" spans="1:17" ht="21" x14ac:dyDescent="0.55000000000000004">
      <c r="A75" s="4" t="s">
        <v>63</v>
      </c>
      <c r="C75" s="10">
        <v>0</v>
      </c>
      <c r="D75" s="10"/>
      <c r="E75" s="10">
        <v>0</v>
      </c>
      <c r="F75" s="10"/>
      <c r="G75" s="10">
        <v>0</v>
      </c>
      <c r="H75" s="10"/>
      <c r="I75" s="10">
        <v>0</v>
      </c>
      <c r="J75" s="10"/>
      <c r="K75" s="10">
        <v>17923008</v>
      </c>
      <c r="L75" s="10"/>
      <c r="M75" s="10">
        <v>153658165910</v>
      </c>
      <c r="N75" s="10"/>
      <c r="O75" s="10">
        <v>158545615268</v>
      </c>
      <c r="P75" s="10"/>
      <c r="Q75" s="10">
        <v>-4887449358</v>
      </c>
    </row>
    <row r="76" spans="1:17" ht="21" x14ac:dyDescent="0.55000000000000004">
      <c r="A76" s="4" t="s">
        <v>73</v>
      </c>
      <c r="C76" s="10">
        <v>0</v>
      </c>
      <c r="D76" s="10"/>
      <c r="E76" s="10">
        <v>0</v>
      </c>
      <c r="F76" s="10"/>
      <c r="G76" s="10">
        <v>0</v>
      </c>
      <c r="H76" s="10"/>
      <c r="I76" s="10">
        <v>0</v>
      </c>
      <c r="J76" s="10"/>
      <c r="K76" s="10">
        <v>129039389</v>
      </c>
      <c r="L76" s="10"/>
      <c r="M76" s="10">
        <v>458969558822</v>
      </c>
      <c r="N76" s="10"/>
      <c r="O76" s="10">
        <v>547259603857</v>
      </c>
      <c r="P76" s="10"/>
      <c r="Q76" s="10">
        <v>-88290045035</v>
      </c>
    </row>
    <row r="77" spans="1:17" ht="21" x14ac:dyDescent="0.55000000000000004">
      <c r="A77" s="4" t="s">
        <v>50</v>
      </c>
      <c r="C77" s="10">
        <v>0</v>
      </c>
      <c r="D77" s="10"/>
      <c r="E77" s="10">
        <v>0</v>
      </c>
      <c r="F77" s="10"/>
      <c r="G77" s="10">
        <v>0</v>
      </c>
      <c r="H77" s="10"/>
      <c r="I77" s="10">
        <v>0</v>
      </c>
      <c r="J77" s="10"/>
      <c r="K77" s="10">
        <v>1891268</v>
      </c>
      <c r="L77" s="10"/>
      <c r="M77" s="10">
        <v>33534527102</v>
      </c>
      <c r="N77" s="10"/>
      <c r="O77" s="10">
        <v>36838850261</v>
      </c>
      <c r="P77" s="10"/>
      <c r="Q77" s="10">
        <v>-3304323159</v>
      </c>
    </row>
    <row r="78" spans="1:17" ht="21" x14ac:dyDescent="0.55000000000000004">
      <c r="A78" s="4" t="s">
        <v>45</v>
      </c>
      <c r="C78" s="10">
        <v>0</v>
      </c>
      <c r="D78" s="10"/>
      <c r="E78" s="10">
        <v>0</v>
      </c>
      <c r="F78" s="10"/>
      <c r="G78" s="10">
        <v>0</v>
      </c>
      <c r="H78" s="10"/>
      <c r="I78" s="10">
        <v>0</v>
      </c>
      <c r="J78" s="10"/>
      <c r="K78" s="10">
        <v>1719442</v>
      </c>
      <c r="L78" s="10"/>
      <c r="M78" s="10">
        <v>4095710844</v>
      </c>
      <c r="N78" s="10"/>
      <c r="O78" s="10">
        <v>4095710844</v>
      </c>
      <c r="P78" s="10"/>
      <c r="Q78" s="10">
        <v>0</v>
      </c>
    </row>
    <row r="79" spans="1:17" ht="21" x14ac:dyDescent="0.55000000000000004">
      <c r="A79" s="4" t="s">
        <v>53</v>
      </c>
      <c r="C79" s="10">
        <v>0</v>
      </c>
      <c r="D79" s="10"/>
      <c r="E79" s="10">
        <v>0</v>
      </c>
      <c r="F79" s="10"/>
      <c r="G79" s="10">
        <v>0</v>
      </c>
      <c r="H79" s="10"/>
      <c r="I79" s="10">
        <v>0</v>
      </c>
      <c r="J79" s="10"/>
      <c r="K79" s="10">
        <v>2308336</v>
      </c>
      <c r="L79" s="10"/>
      <c r="M79" s="10">
        <v>16039050478</v>
      </c>
      <c r="N79" s="10"/>
      <c r="O79" s="10">
        <v>19162451518</v>
      </c>
      <c r="P79" s="10"/>
      <c r="Q79" s="10">
        <v>-3123401040</v>
      </c>
    </row>
    <row r="80" spans="1:17" ht="21" x14ac:dyDescent="0.55000000000000004">
      <c r="A80" s="4" t="s">
        <v>78</v>
      </c>
      <c r="C80" s="10">
        <v>0</v>
      </c>
      <c r="D80" s="10"/>
      <c r="E80" s="10">
        <v>0</v>
      </c>
      <c r="F80" s="10"/>
      <c r="G80" s="10">
        <v>0</v>
      </c>
      <c r="H80" s="10"/>
      <c r="I80" s="10">
        <v>0</v>
      </c>
      <c r="J80" s="10"/>
      <c r="K80" s="10">
        <v>1761876</v>
      </c>
      <c r="L80" s="10"/>
      <c r="M80" s="10">
        <v>25920590854</v>
      </c>
      <c r="N80" s="10"/>
      <c r="O80" s="10">
        <v>28911308067</v>
      </c>
      <c r="P80" s="10"/>
      <c r="Q80" s="10">
        <v>-2990717213</v>
      </c>
    </row>
    <row r="81" spans="1:17" ht="21" x14ac:dyDescent="0.55000000000000004">
      <c r="A81" s="4" t="s">
        <v>172</v>
      </c>
      <c r="C81" s="10">
        <v>0</v>
      </c>
      <c r="D81" s="10"/>
      <c r="E81" s="10">
        <v>0</v>
      </c>
      <c r="F81" s="10"/>
      <c r="G81" s="10">
        <v>0</v>
      </c>
      <c r="H81" s="10"/>
      <c r="I81" s="10">
        <v>0</v>
      </c>
      <c r="J81" s="10"/>
      <c r="K81" s="10">
        <v>4322098</v>
      </c>
      <c r="L81" s="10"/>
      <c r="M81" s="10">
        <v>14133260460</v>
      </c>
      <c r="N81" s="10"/>
      <c r="O81" s="10">
        <v>14133260460</v>
      </c>
      <c r="P81" s="10"/>
      <c r="Q81" s="10">
        <v>0</v>
      </c>
    </row>
    <row r="82" spans="1:17" ht="21" x14ac:dyDescent="0.55000000000000004">
      <c r="A82" s="4" t="s">
        <v>185</v>
      </c>
      <c r="C82" s="10">
        <v>0</v>
      </c>
      <c r="D82" s="10"/>
      <c r="E82" s="10">
        <v>0</v>
      </c>
      <c r="F82" s="10"/>
      <c r="G82" s="10">
        <v>0</v>
      </c>
      <c r="H82" s="10"/>
      <c r="I82" s="10">
        <v>0</v>
      </c>
      <c r="J82" s="10"/>
      <c r="K82" s="10">
        <v>733884</v>
      </c>
      <c r="L82" s="10"/>
      <c r="M82" s="10">
        <v>1743456306</v>
      </c>
      <c r="N82" s="10"/>
      <c r="O82" s="10">
        <v>2048836386</v>
      </c>
      <c r="P82" s="10"/>
      <c r="Q82" s="10">
        <v>-305380080</v>
      </c>
    </row>
    <row r="83" spans="1:17" ht="21" x14ac:dyDescent="0.55000000000000004">
      <c r="A83" s="4" t="s">
        <v>34</v>
      </c>
      <c r="C83" s="10">
        <v>0</v>
      </c>
      <c r="D83" s="10"/>
      <c r="E83" s="10">
        <v>0</v>
      </c>
      <c r="F83" s="10"/>
      <c r="G83" s="10">
        <v>0</v>
      </c>
      <c r="H83" s="10"/>
      <c r="I83" s="10">
        <v>0</v>
      </c>
      <c r="J83" s="10"/>
      <c r="K83" s="10">
        <v>106180</v>
      </c>
      <c r="L83" s="10"/>
      <c r="M83" s="10">
        <v>18452054875</v>
      </c>
      <c r="N83" s="10"/>
      <c r="O83" s="10">
        <v>17820746936</v>
      </c>
      <c r="P83" s="10"/>
      <c r="Q83" s="10">
        <v>631307939</v>
      </c>
    </row>
    <row r="84" spans="1:17" ht="21" x14ac:dyDescent="0.55000000000000004">
      <c r="A84" s="4" t="s">
        <v>186</v>
      </c>
      <c r="C84" s="10">
        <v>0</v>
      </c>
      <c r="D84" s="10"/>
      <c r="E84" s="10">
        <v>0</v>
      </c>
      <c r="F84" s="10"/>
      <c r="G84" s="10">
        <v>0</v>
      </c>
      <c r="H84" s="10"/>
      <c r="I84" s="10">
        <v>0</v>
      </c>
      <c r="J84" s="10"/>
      <c r="K84" s="10">
        <v>15569120</v>
      </c>
      <c r="L84" s="10"/>
      <c r="M84" s="10">
        <v>86237355680</v>
      </c>
      <c r="N84" s="10"/>
      <c r="O84" s="10">
        <v>86237355680</v>
      </c>
      <c r="P84" s="10"/>
      <c r="Q84" s="10">
        <v>0</v>
      </c>
    </row>
    <row r="85" spans="1:17" ht="21" x14ac:dyDescent="0.55000000000000004">
      <c r="A85" s="4" t="s">
        <v>23</v>
      </c>
      <c r="C85" s="10">
        <v>0</v>
      </c>
      <c r="D85" s="10"/>
      <c r="E85" s="10">
        <v>0</v>
      </c>
      <c r="F85" s="10"/>
      <c r="G85" s="10">
        <v>0</v>
      </c>
      <c r="H85" s="10"/>
      <c r="I85" s="10">
        <v>0</v>
      </c>
      <c r="J85" s="10"/>
      <c r="K85" s="10">
        <v>88948365</v>
      </c>
      <c r="L85" s="10"/>
      <c r="M85" s="10">
        <v>178132161092</v>
      </c>
      <c r="N85" s="10"/>
      <c r="O85" s="10">
        <v>151703747966</v>
      </c>
      <c r="P85" s="10"/>
      <c r="Q85" s="10">
        <v>26428413126</v>
      </c>
    </row>
    <row r="86" spans="1:17" ht="21" x14ac:dyDescent="0.55000000000000004">
      <c r="A86" s="4" t="s">
        <v>93</v>
      </c>
      <c r="C86" s="10">
        <v>0</v>
      </c>
      <c r="D86" s="10"/>
      <c r="E86" s="10">
        <v>0</v>
      </c>
      <c r="F86" s="10"/>
      <c r="G86" s="10">
        <v>0</v>
      </c>
      <c r="H86" s="10"/>
      <c r="I86" s="10">
        <v>0</v>
      </c>
      <c r="J86" s="10"/>
      <c r="K86" s="10">
        <v>774858</v>
      </c>
      <c r="L86" s="10"/>
      <c r="M86" s="10">
        <v>6869771121</v>
      </c>
      <c r="N86" s="10"/>
      <c r="O86" s="10">
        <v>7837247655</v>
      </c>
      <c r="P86" s="10"/>
      <c r="Q86" s="10">
        <v>-967476534</v>
      </c>
    </row>
    <row r="87" spans="1:17" ht="21" x14ac:dyDescent="0.55000000000000004">
      <c r="A87" s="4" t="s">
        <v>22</v>
      </c>
      <c r="C87" s="10">
        <v>0</v>
      </c>
      <c r="D87" s="10"/>
      <c r="E87" s="10">
        <v>0</v>
      </c>
      <c r="F87" s="10"/>
      <c r="G87" s="10">
        <v>0</v>
      </c>
      <c r="H87" s="10"/>
      <c r="I87" s="10">
        <v>0</v>
      </c>
      <c r="J87" s="10"/>
      <c r="K87" s="10">
        <v>50069524</v>
      </c>
      <c r="L87" s="10"/>
      <c r="M87" s="10">
        <v>30095495990</v>
      </c>
      <c r="N87" s="10"/>
      <c r="O87" s="10">
        <v>32613848428</v>
      </c>
      <c r="P87" s="10"/>
      <c r="Q87" s="10">
        <v>-2518352438</v>
      </c>
    </row>
    <row r="88" spans="1:17" ht="21" x14ac:dyDescent="0.55000000000000004">
      <c r="A88" s="4" t="s">
        <v>55</v>
      </c>
      <c r="C88" s="10">
        <v>0</v>
      </c>
      <c r="D88" s="10"/>
      <c r="E88" s="10">
        <v>0</v>
      </c>
      <c r="F88" s="10"/>
      <c r="G88" s="10">
        <v>0</v>
      </c>
      <c r="H88" s="10"/>
      <c r="I88" s="10">
        <v>0</v>
      </c>
      <c r="J88" s="10"/>
      <c r="K88" s="10">
        <v>689635</v>
      </c>
      <c r="L88" s="10"/>
      <c r="M88" s="10">
        <v>19698521443</v>
      </c>
      <c r="N88" s="10"/>
      <c r="O88" s="10">
        <v>19032639687</v>
      </c>
      <c r="P88" s="10"/>
      <c r="Q88" s="10">
        <v>665881756</v>
      </c>
    </row>
    <row r="89" spans="1:17" ht="21" x14ac:dyDescent="0.55000000000000004">
      <c r="A89" s="4" t="s">
        <v>49</v>
      </c>
      <c r="C89" s="10">
        <v>0</v>
      </c>
      <c r="D89" s="10"/>
      <c r="E89" s="10">
        <v>0</v>
      </c>
      <c r="F89" s="10"/>
      <c r="G89" s="10">
        <v>0</v>
      </c>
      <c r="H89" s="10"/>
      <c r="I89" s="10">
        <v>0</v>
      </c>
      <c r="J89" s="10"/>
      <c r="K89" s="10">
        <v>1157507</v>
      </c>
      <c r="L89" s="10"/>
      <c r="M89" s="10">
        <v>4307521833</v>
      </c>
      <c r="N89" s="10"/>
      <c r="O89" s="10">
        <v>5179390359</v>
      </c>
      <c r="P89" s="10"/>
      <c r="Q89" s="10">
        <v>-871868526</v>
      </c>
    </row>
    <row r="90" spans="1:17" s="12" customFormat="1" ht="21" x14ac:dyDescent="0.55000000000000004">
      <c r="A90" s="4" t="s">
        <v>187</v>
      </c>
      <c r="C90" s="10">
        <v>0</v>
      </c>
      <c r="D90" s="10"/>
      <c r="E90" s="10">
        <v>0</v>
      </c>
      <c r="F90" s="10"/>
      <c r="G90" s="10">
        <v>0</v>
      </c>
      <c r="H90" s="10"/>
      <c r="I90" s="10">
        <v>0</v>
      </c>
      <c r="J90" s="10"/>
      <c r="K90" s="10">
        <v>450000</v>
      </c>
      <c r="L90" s="10"/>
      <c r="M90" s="10">
        <v>4874699052</v>
      </c>
      <c r="N90" s="10"/>
      <c r="O90" s="10">
        <v>4034848950</v>
      </c>
      <c r="P90" s="10"/>
      <c r="Q90" s="10">
        <v>839850102</v>
      </c>
    </row>
    <row r="91" spans="1:17" s="12" customFormat="1" ht="21" x14ac:dyDescent="0.55000000000000004">
      <c r="A91" s="4" t="s">
        <v>18</v>
      </c>
      <c r="C91" s="10">
        <v>0</v>
      </c>
      <c r="D91" s="10"/>
      <c r="E91" s="10">
        <v>0</v>
      </c>
      <c r="F91" s="10"/>
      <c r="G91" s="10">
        <v>0</v>
      </c>
      <c r="H91" s="10"/>
      <c r="I91" s="10">
        <v>0</v>
      </c>
      <c r="J91" s="10"/>
      <c r="K91" s="10">
        <v>37496612</v>
      </c>
      <c r="L91" s="10"/>
      <c r="M91" s="10">
        <v>22095621584</v>
      </c>
      <c r="N91" s="10"/>
      <c r="O91" s="10">
        <v>18279333441</v>
      </c>
      <c r="P91" s="10"/>
      <c r="Q91" s="10">
        <v>3816288143</v>
      </c>
    </row>
    <row r="92" spans="1:17" s="12" customFormat="1" ht="21" x14ac:dyDescent="0.55000000000000004">
      <c r="A92" s="4" t="s">
        <v>163</v>
      </c>
      <c r="C92" s="10">
        <v>0</v>
      </c>
      <c r="D92" s="10"/>
      <c r="E92" s="10">
        <v>0</v>
      </c>
      <c r="F92" s="10"/>
      <c r="G92" s="10">
        <v>0</v>
      </c>
      <c r="H92" s="10"/>
      <c r="I92" s="10">
        <v>0</v>
      </c>
      <c r="J92" s="10"/>
      <c r="K92" s="10">
        <v>64303197</v>
      </c>
      <c r="L92" s="10"/>
      <c r="M92" s="10">
        <v>165546714387</v>
      </c>
      <c r="N92" s="10"/>
      <c r="O92" s="10">
        <v>136171696227</v>
      </c>
      <c r="P92" s="10"/>
      <c r="Q92" s="10">
        <v>29375018160</v>
      </c>
    </row>
    <row r="93" spans="1:17" s="12" customFormat="1" ht="21" x14ac:dyDescent="0.55000000000000004">
      <c r="A93" s="4" t="s">
        <v>62</v>
      </c>
      <c r="C93" s="10">
        <v>0</v>
      </c>
      <c r="D93" s="10"/>
      <c r="E93" s="10">
        <v>0</v>
      </c>
      <c r="F93" s="10"/>
      <c r="G93" s="10">
        <v>0</v>
      </c>
      <c r="H93" s="10"/>
      <c r="I93" s="10">
        <v>0</v>
      </c>
      <c r="J93" s="10"/>
      <c r="K93" s="10">
        <v>4264712</v>
      </c>
      <c r="L93" s="10"/>
      <c r="M93" s="10">
        <v>81960800183</v>
      </c>
      <c r="N93" s="10"/>
      <c r="O93" s="10">
        <v>68962249952</v>
      </c>
      <c r="P93" s="10"/>
      <c r="Q93" s="10">
        <v>12998550231</v>
      </c>
    </row>
    <row r="94" spans="1:17" s="12" customFormat="1" ht="21" x14ac:dyDescent="0.55000000000000004">
      <c r="A94" s="4" t="s">
        <v>79</v>
      </c>
      <c r="C94" s="10">
        <v>0</v>
      </c>
      <c r="D94" s="10"/>
      <c r="E94" s="10">
        <v>0</v>
      </c>
      <c r="F94" s="10"/>
      <c r="G94" s="10">
        <v>0</v>
      </c>
      <c r="H94" s="10"/>
      <c r="I94" s="10">
        <v>0</v>
      </c>
      <c r="J94" s="10"/>
      <c r="K94" s="10">
        <v>1391841</v>
      </c>
      <c r="L94" s="10"/>
      <c r="M94" s="10">
        <v>75544296526</v>
      </c>
      <c r="N94" s="10"/>
      <c r="O94" s="10">
        <v>85932306994</v>
      </c>
      <c r="P94" s="10"/>
      <c r="Q94" s="10">
        <v>-10388010468</v>
      </c>
    </row>
    <row r="95" spans="1:17" s="12" customFormat="1" ht="21" x14ac:dyDescent="0.55000000000000004">
      <c r="A95" s="4" t="s">
        <v>64</v>
      </c>
      <c r="C95" s="10">
        <v>0</v>
      </c>
      <c r="D95" s="10"/>
      <c r="E95" s="10">
        <v>0</v>
      </c>
      <c r="F95" s="10"/>
      <c r="G95" s="10">
        <v>0</v>
      </c>
      <c r="H95" s="10"/>
      <c r="I95" s="10">
        <v>0</v>
      </c>
      <c r="J95" s="10"/>
      <c r="K95" s="10">
        <v>11622860</v>
      </c>
      <c r="L95" s="10"/>
      <c r="M95" s="10">
        <v>51883919176</v>
      </c>
      <c r="N95" s="10"/>
      <c r="O95" s="10">
        <v>59290521162</v>
      </c>
      <c r="P95" s="10"/>
      <c r="Q95" s="10">
        <v>-7406601986</v>
      </c>
    </row>
    <row r="96" spans="1:17" s="12" customFormat="1" ht="21" x14ac:dyDescent="0.55000000000000004">
      <c r="A96" s="4" t="s">
        <v>26</v>
      </c>
      <c r="C96" s="10">
        <v>0</v>
      </c>
      <c r="D96" s="10"/>
      <c r="E96" s="10">
        <v>0</v>
      </c>
      <c r="F96" s="10"/>
      <c r="G96" s="10">
        <v>0</v>
      </c>
      <c r="H96" s="10"/>
      <c r="I96" s="10">
        <v>0</v>
      </c>
      <c r="J96" s="10"/>
      <c r="K96" s="10">
        <v>13302233</v>
      </c>
      <c r="L96" s="10"/>
      <c r="M96" s="10">
        <v>48949217761</v>
      </c>
      <c r="N96" s="10"/>
      <c r="O96" s="10">
        <v>44879558400</v>
      </c>
      <c r="P96" s="10"/>
      <c r="Q96" s="10">
        <v>4069659361</v>
      </c>
    </row>
    <row r="97" spans="1:17" ht="21" x14ac:dyDescent="0.55000000000000004">
      <c r="A97" s="4" t="s">
        <v>42</v>
      </c>
      <c r="C97" s="10">
        <v>0</v>
      </c>
      <c r="D97" s="10"/>
      <c r="E97" s="10">
        <v>0</v>
      </c>
      <c r="F97" s="10"/>
      <c r="G97" s="10">
        <v>0</v>
      </c>
      <c r="H97" s="10"/>
      <c r="I97" s="10">
        <v>0</v>
      </c>
      <c r="J97" s="10"/>
      <c r="K97" s="10">
        <v>346488</v>
      </c>
      <c r="L97" s="10"/>
      <c r="M97" s="10">
        <v>18568989007</v>
      </c>
      <c r="N97" s="10"/>
      <c r="O97" s="10">
        <v>16343032487</v>
      </c>
      <c r="P97" s="10"/>
      <c r="Q97" s="10">
        <v>2225956520</v>
      </c>
    </row>
    <row r="98" spans="1:17" ht="21" x14ac:dyDescent="0.55000000000000004">
      <c r="A98" s="4" t="s">
        <v>177</v>
      </c>
      <c r="C98" s="10">
        <v>0</v>
      </c>
      <c r="D98" s="10"/>
      <c r="E98" s="10">
        <v>0</v>
      </c>
      <c r="F98" s="10"/>
      <c r="G98" s="10">
        <v>0</v>
      </c>
      <c r="H98" s="10"/>
      <c r="I98" s="10">
        <v>0</v>
      </c>
      <c r="J98" s="10"/>
      <c r="K98" s="10">
        <v>9109560</v>
      </c>
      <c r="L98" s="10"/>
      <c r="M98" s="10">
        <v>28567580160</v>
      </c>
      <c r="N98" s="10"/>
      <c r="O98" s="10">
        <v>28567580160</v>
      </c>
      <c r="P98" s="10"/>
      <c r="Q98" s="10">
        <v>0</v>
      </c>
    </row>
    <row r="99" spans="1:17" ht="21" x14ac:dyDescent="0.55000000000000004">
      <c r="A99" s="4" t="s">
        <v>59</v>
      </c>
      <c r="C99" s="10">
        <v>0</v>
      </c>
      <c r="D99" s="10"/>
      <c r="E99" s="10">
        <v>0</v>
      </c>
      <c r="F99" s="10"/>
      <c r="G99" s="10">
        <v>0</v>
      </c>
      <c r="H99" s="10"/>
      <c r="I99" s="10">
        <v>0</v>
      </c>
      <c r="J99" s="10"/>
      <c r="K99" s="10">
        <v>5526129</v>
      </c>
      <c r="L99" s="10"/>
      <c r="M99" s="10">
        <v>53947396939</v>
      </c>
      <c r="N99" s="10"/>
      <c r="O99" s="10">
        <v>58687466994</v>
      </c>
      <c r="P99" s="10"/>
      <c r="Q99" s="10">
        <v>-4740070055</v>
      </c>
    </row>
    <row r="100" spans="1:17" ht="21" x14ac:dyDescent="0.55000000000000004">
      <c r="A100" s="4" t="s">
        <v>84</v>
      </c>
      <c r="C100" s="10">
        <v>0</v>
      </c>
      <c r="D100" s="10"/>
      <c r="E100" s="10">
        <v>0</v>
      </c>
      <c r="F100" s="10"/>
      <c r="G100" s="10">
        <v>0</v>
      </c>
      <c r="H100" s="10"/>
      <c r="I100" s="10">
        <v>0</v>
      </c>
      <c r="J100" s="10"/>
      <c r="K100" s="10">
        <v>3197383</v>
      </c>
      <c r="L100" s="10"/>
      <c r="M100" s="10">
        <v>62266035127</v>
      </c>
      <c r="N100" s="10"/>
      <c r="O100" s="10">
        <v>73081315938</v>
      </c>
      <c r="P100" s="10"/>
      <c r="Q100" s="10">
        <v>-10815280811</v>
      </c>
    </row>
    <row r="101" spans="1:17" ht="21" x14ac:dyDescent="0.55000000000000004">
      <c r="A101" s="4" t="s">
        <v>178</v>
      </c>
      <c r="C101" s="10">
        <v>0</v>
      </c>
      <c r="D101" s="10"/>
      <c r="E101" s="10">
        <v>0</v>
      </c>
      <c r="F101" s="10"/>
      <c r="G101" s="10">
        <v>0</v>
      </c>
      <c r="H101" s="10"/>
      <c r="I101" s="10">
        <v>0</v>
      </c>
      <c r="J101" s="10"/>
      <c r="K101" s="10">
        <v>250000</v>
      </c>
      <c r="L101" s="10"/>
      <c r="M101" s="10">
        <v>3674655156</v>
      </c>
      <c r="N101" s="10"/>
      <c r="O101" s="10">
        <v>4294296000</v>
      </c>
      <c r="P101" s="10"/>
      <c r="Q101" s="10">
        <v>-619640844</v>
      </c>
    </row>
    <row r="102" spans="1:17" ht="21" x14ac:dyDescent="0.55000000000000004">
      <c r="A102" s="4" t="s">
        <v>51</v>
      </c>
      <c r="C102" s="10">
        <v>0</v>
      </c>
      <c r="D102" s="10"/>
      <c r="E102" s="10">
        <v>0</v>
      </c>
      <c r="F102" s="10"/>
      <c r="G102" s="10">
        <v>0</v>
      </c>
      <c r="H102" s="10"/>
      <c r="I102" s="10">
        <v>0</v>
      </c>
      <c r="J102" s="10"/>
      <c r="K102" s="10">
        <v>562500</v>
      </c>
      <c r="L102" s="10"/>
      <c r="M102" s="10">
        <v>5927023191</v>
      </c>
      <c r="N102" s="10"/>
      <c r="O102" s="10">
        <v>4923529008</v>
      </c>
      <c r="P102" s="10"/>
      <c r="Q102" s="10">
        <v>1003494183</v>
      </c>
    </row>
    <row r="103" spans="1:17" ht="21" x14ac:dyDescent="0.55000000000000004">
      <c r="A103" s="4" t="s">
        <v>119</v>
      </c>
      <c r="C103" s="10">
        <v>0</v>
      </c>
      <c r="D103" s="10"/>
      <c r="E103" s="10">
        <v>0</v>
      </c>
      <c r="F103" s="10"/>
      <c r="G103" s="10">
        <v>0</v>
      </c>
      <c r="H103" s="10"/>
      <c r="I103" s="10">
        <v>0</v>
      </c>
      <c r="J103" s="10"/>
      <c r="K103" s="10">
        <v>13435353</v>
      </c>
      <c r="L103" s="10"/>
      <c r="M103" s="10">
        <v>57907958454</v>
      </c>
      <c r="N103" s="10"/>
      <c r="O103" s="10">
        <v>52647401072</v>
      </c>
      <c r="P103" s="10"/>
      <c r="Q103" s="10">
        <v>5260557382</v>
      </c>
    </row>
    <row r="104" spans="1:17" ht="21" x14ac:dyDescent="0.55000000000000004">
      <c r="A104" s="4" t="s">
        <v>27</v>
      </c>
      <c r="C104" s="10">
        <v>0</v>
      </c>
      <c r="D104" s="10"/>
      <c r="E104" s="10">
        <v>0</v>
      </c>
      <c r="F104" s="10"/>
      <c r="G104" s="10">
        <v>0</v>
      </c>
      <c r="H104" s="10"/>
      <c r="I104" s="10">
        <v>0</v>
      </c>
      <c r="J104" s="10"/>
      <c r="K104" s="10">
        <v>2594593</v>
      </c>
      <c r="L104" s="10"/>
      <c r="M104" s="10">
        <v>26045767222</v>
      </c>
      <c r="N104" s="10"/>
      <c r="O104" s="10">
        <v>25606094324</v>
      </c>
      <c r="P104" s="10"/>
      <c r="Q104" s="10">
        <v>439672898</v>
      </c>
    </row>
    <row r="105" spans="1:17" ht="21" x14ac:dyDescent="0.55000000000000004">
      <c r="A105" s="4" t="s">
        <v>65</v>
      </c>
      <c r="C105" s="10">
        <v>0</v>
      </c>
      <c r="D105" s="10"/>
      <c r="E105" s="10">
        <v>0</v>
      </c>
      <c r="F105" s="10"/>
      <c r="G105" s="10">
        <v>0</v>
      </c>
      <c r="H105" s="10"/>
      <c r="I105" s="10">
        <v>0</v>
      </c>
      <c r="J105" s="10"/>
      <c r="K105" s="10">
        <v>1588800</v>
      </c>
      <c r="L105" s="10"/>
      <c r="M105" s="10">
        <v>5698976573</v>
      </c>
      <c r="N105" s="10"/>
      <c r="O105" s="10">
        <v>4295245346</v>
      </c>
      <c r="P105" s="10"/>
      <c r="Q105" s="10">
        <v>1403731227</v>
      </c>
    </row>
    <row r="106" spans="1:17" ht="21" x14ac:dyDescent="0.55000000000000004">
      <c r="A106" s="4" t="s">
        <v>166</v>
      </c>
      <c r="C106" s="10">
        <v>0</v>
      </c>
      <c r="D106" s="10"/>
      <c r="E106" s="10">
        <v>0</v>
      </c>
      <c r="F106" s="10"/>
      <c r="G106" s="10">
        <v>0</v>
      </c>
      <c r="H106" s="10"/>
      <c r="I106" s="10">
        <v>0</v>
      </c>
      <c r="J106" s="10"/>
      <c r="K106" s="10">
        <v>1800000</v>
      </c>
      <c r="L106" s="10"/>
      <c r="M106" s="10">
        <v>7686919393</v>
      </c>
      <c r="N106" s="10"/>
      <c r="O106" s="10">
        <v>5947195154</v>
      </c>
      <c r="P106" s="10"/>
      <c r="Q106" s="10">
        <v>1739724239</v>
      </c>
    </row>
    <row r="107" spans="1:17" ht="21.75" thickBot="1" x14ac:dyDescent="0.6">
      <c r="A107" s="4" t="s">
        <v>67</v>
      </c>
      <c r="C107" s="10">
        <v>0</v>
      </c>
      <c r="D107" s="10"/>
      <c r="E107" s="10">
        <v>0</v>
      </c>
      <c r="F107" s="10"/>
      <c r="G107" s="10">
        <v>0</v>
      </c>
      <c r="H107" s="10"/>
      <c r="I107" s="10">
        <v>0</v>
      </c>
      <c r="J107" s="10"/>
      <c r="K107" s="10">
        <v>9261099</v>
      </c>
      <c r="L107" s="10"/>
      <c r="M107" s="10">
        <v>9631320695</v>
      </c>
      <c r="N107" s="10"/>
      <c r="O107" s="10">
        <v>12869981651</v>
      </c>
      <c r="P107" s="10"/>
      <c r="Q107" s="10">
        <v>-3238660956</v>
      </c>
    </row>
    <row r="108" spans="1:17" ht="21.75" thickBot="1" x14ac:dyDescent="0.6">
      <c r="A108" s="4" t="s">
        <v>98</v>
      </c>
      <c r="E108" s="6">
        <f>SUM(E8:E107)</f>
        <v>698898720688</v>
      </c>
      <c r="G108" s="6">
        <f>SUM(G8:G107)</f>
        <v>556711558502</v>
      </c>
      <c r="I108" s="6">
        <f>SUM(I8:I107)</f>
        <v>142187162186</v>
      </c>
      <c r="M108" s="6">
        <f>SUM(M8:M107)</f>
        <v>5066868397625</v>
      </c>
      <c r="O108" s="6">
        <f>SUM(O8:O107)</f>
        <v>5004999753707</v>
      </c>
      <c r="Q108" s="11">
        <f>SUM(Q8:Q107)</f>
        <v>61868643918</v>
      </c>
    </row>
    <row r="109" spans="1:17" ht="19.5" thickTop="1" x14ac:dyDescent="0.45">
      <c r="E109" s="5"/>
      <c r="G109" s="5"/>
      <c r="I109" s="5"/>
      <c r="M109" s="5"/>
      <c r="O109" s="5"/>
      <c r="Q109" s="14"/>
    </row>
    <row r="110" spans="1:17" x14ac:dyDescent="0.45">
      <c r="A110" s="5"/>
      <c r="I110" s="5"/>
      <c r="Q110" s="5"/>
    </row>
    <row r="111" spans="1:17" x14ac:dyDescent="0.45">
      <c r="A111" s="5"/>
    </row>
    <row r="112" spans="1:17" x14ac:dyDescent="0.45">
      <c r="A112" s="5"/>
    </row>
    <row r="113" spans="1:1" x14ac:dyDescent="0.45">
      <c r="A113" s="5"/>
    </row>
    <row r="114" spans="1:1" x14ac:dyDescent="0.45">
      <c r="A114" s="5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Mahmoudi, Mahbobeh</dc:creator>
  <cp:lastModifiedBy>Shahbazian, Abbas</cp:lastModifiedBy>
  <dcterms:created xsi:type="dcterms:W3CDTF">2025-12-27T08:07:37Z</dcterms:created>
  <dcterms:modified xsi:type="dcterms:W3CDTF">2026-01-25T10:05:31Z</dcterms:modified>
</cp:coreProperties>
</file>