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A2AC8DB9-8F08-42E9-AB38-28EDA96175F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جمع درآمدها" sheetId="15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ایر درآمدها" sheetId="14" r:id="rId9"/>
  </sheets>
  <definedNames>
    <definedName name="_xlnm._FilterDatabase" localSheetId="4" hidden="1">'درآمد سود سهام'!$A$7:$A$63</definedName>
    <definedName name="_xlnm._FilterDatabase" localSheetId="5" hidden="1">'درآمد ناشی از تغییر قیمت اوراق'!$A$7:$A$72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5" l="1"/>
  <c r="G9" i="15"/>
  <c r="E9" i="15"/>
  <c r="E8" i="15"/>
  <c r="C9" i="15"/>
  <c r="E9" i="14"/>
  <c r="C9" i="14"/>
  <c r="S97" i="11"/>
  <c r="U10" i="11" s="1"/>
  <c r="U9" i="11"/>
  <c r="U16" i="11"/>
  <c r="U17" i="11"/>
  <c r="U18" i="11"/>
  <c r="U19" i="11"/>
  <c r="U22" i="11"/>
  <c r="U23" i="11"/>
  <c r="U24" i="11"/>
  <c r="U25" i="11"/>
  <c r="U26" i="11"/>
  <c r="U27" i="11"/>
  <c r="U30" i="11"/>
  <c r="U31" i="11"/>
  <c r="U32" i="11"/>
  <c r="U33" i="11"/>
  <c r="U34" i="11"/>
  <c r="U35" i="11"/>
  <c r="U38" i="11"/>
  <c r="U39" i="11"/>
  <c r="U40" i="11"/>
  <c r="U41" i="11"/>
  <c r="U42" i="11"/>
  <c r="U43" i="11"/>
  <c r="U46" i="11"/>
  <c r="U47" i="11"/>
  <c r="U48" i="11"/>
  <c r="U49" i="11"/>
  <c r="U50" i="11"/>
  <c r="U51" i="11"/>
  <c r="U54" i="11"/>
  <c r="U55" i="11"/>
  <c r="U56" i="11"/>
  <c r="U57" i="11"/>
  <c r="U58" i="11"/>
  <c r="U59" i="11"/>
  <c r="U62" i="11"/>
  <c r="U63" i="11"/>
  <c r="U64" i="11"/>
  <c r="U65" i="11"/>
  <c r="U66" i="11"/>
  <c r="U67" i="11"/>
  <c r="U68" i="11"/>
  <c r="U70" i="11"/>
  <c r="U71" i="11"/>
  <c r="U72" i="11"/>
  <c r="U73" i="11"/>
  <c r="U74" i="11"/>
  <c r="U75" i="11"/>
  <c r="U76" i="11"/>
  <c r="U78" i="11"/>
  <c r="U79" i="11"/>
  <c r="U80" i="11"/>
  <c r="U81" i="11"/>
  <c r="U82" i="11"/>
  <c r="U83" i="11"/>
  <c r="U84" i="11"/>
  <c r="U86" i="11"/>
  <c r="U87" i="11"/>
  <c r="U88" i="11"/>
  <c r="U89" i="11"/>
  <c r="U90" i="11"/>
  <c r="U91" i="11"/>
  <c r="U92" i="11"/>
  <c r="U94" i="11"/>
  <c r="U95" i="11"/>
  <c r="U96" i="11"/>
  <c r="U8" i="11"/>
  <c r="K9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8" i="11"/>
  <c r="I97" i="11"/>
  <c r="G97" i="11"/>
  <c r="E97" i="11"/>
  <c r="C97" i="11"/>
  <c r="M97" i="11"/>
  <c r="O97" i="11"/>
  <c r="Q9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8" i="11"/>
  <c r="E90" i="10"/>
  <c r="G90" i="10"/>
  <c r="I90" i="10"/>
  <c r="M90" i="10"/>
  <c r="O90" i="10"/>
  <c r="Q9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O73" i="9"/>
  <c r="M73" i="9"/>
  <c r="G73" i="9"/>
  <c r="E7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S64" i="8"/>
  <c r="Q64" i="8"/>
  <c r="I64" i="8"/>
  <c r="K64" i="8"/>
  <c r="M64" i="8"/>
  <c r="O64" i="8"/>
  <c r="S10" i="7"/>
  <c r="Q10" i="7"/>
  <c r="O10" i="7"/>
  <c r="M10" i="7"/>
  <c r="K10" i="7"/>
  <c r="I10" i="7"/>
  <c r="S11" i="6"/>
  <c r="K11" i="6"/>
  <c r="M11" i="6"/>
  <c r="O11" i="6"/>
  <c r="Q11" i="6"/>
  <c r="Y74" i="1"/>
  <c r="E74" i="1"/>
  <c r="G74" i="1"/>
  <c r="K74" i="1"/>
  <c r="O74" i="1"/>
  <c r="U74" i="1"/>
  <c r="W74" i="1"/>
  <c r="I73" i="9" l="1"/>
  <c r="Q73" i="9"/>
  <c r="U15" i="11"/>
  <c r="U14" i="11"/>
  <c r="U93" i="11"/>
  <c r="U85" i="11"/>
  <c r="U77" i="11"/>
  <c r="U69" i="11"/>
  <c r="U61" i="11"/>
  <c r="U53" i="11"/>
  <c r="U45" i="11"/>
  <c r="U37" i="11"/>
  <c r="U29" i="11"/>
  <c r="U21" i="11"/>
  <c r="U13" i="11"/>
  <c r="U60" i="11"/>
  <c r="U52" i="11"/>
  <c r="U44" i="11"/>
  <c r="U36" i="11"/>
  <c r="U28" i="11"/>
  <c r="U20" i="11"/>
  <c r="U12" i="11"/>
  <c r="U11" i="11"/>
  <c r="U97" i="11" s="1"/>
</calcChain>
</file>

<file path=xl/sharedStrings.xml><?xml version="1.0" encoding="utf-8"?>
<sst xmlns="http://schemas.openxmlformats.org/spreadsheetml/2006/main" count="689" uniqueCount="189">
  <si>
    <t>صندوق سرمایه‌گذاری شاخصی آرام مفید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</si>
  <si>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</si>
  <si>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</si>
  <si>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</si>
  <si>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</si>
  <si>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</si>
  <si>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</si>
  <si>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</si>
  <si>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</si>
  <si>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</si>
  <si>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</si>
  <si>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</si>
  <si>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</si>
  <si>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</si>
  <si>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</si>
  <si>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</si>
  <si>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</si>
  <si>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</si>
  <si>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</si>
  <si>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</si>
  <si>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</si>
  <si>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</si>
  <si>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</si>
  <si>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</si>
  <si>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</si>
  <si>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</si>
  <si>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</si>
  <si>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</si>
  <si>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</si>
  <si>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</si>
  <si>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</si>
  <si>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خراسان</t>
  </si>
  <si>
    <t>پتروشیمی نوری</t>
  </si>
  <si>
    <t>پتروشیمی‌شیراز</t>
  </si>
  <si>
    <t>پست بانک ایران</t>
  </si>
  <si>
    <t>پلی پروپیلن جم - جم پیلن</t>
  </si>
  <si>
    <t>تراکتورسازی‌ایران‌</t>
  </si>
  <si>
    <t>توسعه‌معادن‌وفلزات‌</t>
  </si>
  <si>
    <t>ح. گسترش سوخت سبززاگرس(س. عام)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</si>
  <si>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</si>
  <si>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</si>
  <si>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</si>
  <si>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</si>
  <si>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</si>
  <si>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</si>
  <si>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</si>
  <si>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</si>
  <si>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</si>
  <si>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</si>
  <si>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</si>
  <si>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</si>
  <si>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</si>
  <si>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</si>
  <si>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</si>
  <si>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</si>
  <si>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</si>
  <si>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</si>
  <si>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</si>
  <si>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</si>
  <si>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</si>
  <si>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</si>
  <si>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</si>
  <si>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</si>
  <si>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</si>
  <si>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</si>
  <si>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</si>
  <si>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</si>
  <si>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</si>
  <si>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</si>
  <si>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</si>
  <si>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</si>
  <si>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کارخانجات‌داروپخش‌</t>
  </si>
  <si>
    <t>کاشی‌ پارس‌</t>
  </si>
  <si>
    <t>کشتیرانی جمهوری اسلامی ایران</t>
  </si>
  <si>
    <t>کویر تایر</t>
  </si>
  <si>
    <t>کیمیدارو</t>
  </si>
  <si>
    <t>توسعه معادن کرومیت کاوندگان</t>
  </si>
  <si>
    <t>بانک سامان</t>
  </si>
  <si>
    <t>نیان الکترونیک</t>
  </si>
  <si>
    <t>کاشی‌ وسرامیک‌ حافظ‌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</si>
  <si>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</si>
  <si>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</si>
  <si>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</si>
  <si>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</si>
  <si>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</si>
  <si>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</si>
  <si>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</si>
  <si>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</si>
  <si>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</si>
  <si>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</si>
  <si>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</si>
  <si>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</si>
  <si>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</si>
  <si>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</si>
  <si>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</si>
  <si>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</si>
  <si>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</si>
  <si>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</si>
  <si>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</si>
  <si>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</si>
  <si>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</si>
  <si>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</si>
  <si>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</si>
  <si>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</si>
  <si>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</si>
  <si>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</si>
  <si>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</si>
  <si>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</si>
  <si>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</si>
  <si>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</si>
  <si>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</si>
  <si>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</si>
  <si>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</si>
  <si>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</si>
  <si>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</si>
  <si>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</si>
  <si>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</si>
  <si>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</si>
  <si>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1402/06/19</t>
  </si>
  <si>
    <t>1402/04/31</t>
  </si>
  <si>
    <t>1402/01/31</t>
  </si>
  <si>
    <t>1402/04/20</t>
  </si>
  <si>
    <t>1402/04/24</t>
  </si>
  <si>
    <t>1402/02/28</t>
  </si>
  <si>
    <t>1402/07/12</t>
  </si>
  <si>
    <t>سرمایه گذاری گروه توسعه ملی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</si>
  <si>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</si>
  <si>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</si>
  <si>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</si>
  <si>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</si>
  <si>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</si>
  <si>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</si>
  <si>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</si>
  <si>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</si>
  <si>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</si>
  <si>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</si>
  <si>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پتروشیمی‌ خارک‌</t>
  </si>
  <si>
    <t>1402/04/10</t>
  </si>
  <si>
    <t>پتروشیمی شازند</t>
  </si>
  <si>
    <t>1402/03/20</t>
  </si>
  <si>
    <t>1402/03/02</t>
  </si>
  <si>
    <t>1402/03/31</t>
  </si>
  <si>
    <t>1402/04/27</t>
  </si>
  <si>
    <t>1402/06/06</t>
  </si>
  <si>
    <t>نفت پاسارگاد</t>
  </si>
  <si>
    <t>1402/03/28</t>
  </si>
  <si>
    <t>1402/04/14</t>
  </si>
  <si>
    <t>1402/04/26</t>
  </si>
  <si>
    <t>1402/05/11</t>
  </si>
  <si>
    <t>1402/02/27</t>
  </si>
  <si>
    <t>1402/03/22</t>
  </si>
  <si>
    <t>فرآوری معدنی اپال کانی پارس</t>
  </si>
  <si>
    <t>1402/02/18</t>
  </si>
  <si>
    <t>1402/04/11</t>
  </si>
  <si>
    <t>1402/04/05</t>
  </si>
  <si>
    <t>گروه انتخاب الکترونیک آرمان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</si>
  <si>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</si>
  <si>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</si>
  <si>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</si>
  <si>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</si>
  <si>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</si>
  <si>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ح . فولاد خراسان</t>
  </si>
  <si>
    <t>سیمان آرتا اردبیل</t>
  </si>
  <si>
    <t>پتروشیمی فناوران</t>
  </si>
  <si>
    <t>افست‌</t>
  </si>
  <si>
    <t>ح . معدنی‌وصنعتی‌چادرملو</t>
  </si>
  <si>
    <t>ح . معدنی و صنعتی گل گهر</t>
  </si>
  <si>
    <t>پتروشیمی زاگرس</t>
  </si>
  <si>
    <t>توسعه معدنی و صنعتی صبانور</t>
  </si>
  <si>
    <t>بهمن  دیزل</t>
  </si>
  <si>
    <t>ح . بیمه کوثر</t>
  </si>
  <si>
    <t>ح . س.نفت وگازوپتروشیمی تأمین</t>
  </si>
  <si>
    <t>غلتک سازان سپاهان</t>
  </si>
  <si>
    <t>سرمایه گذاری سیمان تامین</t>
  </si>
  <si>
    <t>ح . سرمایه گذاری صدرتامین</t>
  </si>
  <si>
    <t>فولاد شاهرود</t>
  </si>
  <si>
    <t>کشاورزی و دامپروری فجر اصفهان</t>
  </si>
  <si>
    <t>ملی شیمی کشاورز</t>
  </si>
  <si>
    <t>تولیدی مخازن گازطبیعی آسیاناما</t>
  </si>
  <si>
    <t>درآمد سود سهام</t>
  </si>
  <si>
    <t>درآمد تغییر ارزش</t>
  </si>
  <si>
    <t>درآمد فروش</t>
  </si>
  <si>
    <t>درصد از کل درآمدها</t>
  </si>
  <si>
    <t>سایر درآمدها</t>
  </si>
  <si>
    <t>سرمایه‌گذاری در سهام</t>
  </si>
  <si>
    <t>درآمد سپرده بانکی</t>
  </si>
  <si>
    <t>1402/08/01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</si>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</sst>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2" xfId="1" applyNumberFormat="1" applyFont="1" applyBorder="1"/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workbookViewId="0">
      <selection activeCell="Y77" sqref="Y77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186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6">
        <v>25860192</v>
      </c>
      <c r="D9" s="6"/>
      <c r="E9" s="6">
        <v>107200003316</v>
      </c>
      <c r="F9" s="6"/>
      <c r="G9" s="6">
        <v>86193303894.532806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25860192</v>
      </c>
      <c r="R9" s="6"/>
      <c r="S9" s="6">
        <v>3371</v>
      </c>
      <c r="T9" s="6"/>
      <c r="U9" s="6">
        <v>107200003316</v>
      </c>
      <c r="V9" s="6"/>
      <c r="W9" s="6">
        <v>86656017723.969604</v>
      </c>
      <c r="Y9" s="8">
        <v>1.2157160207435175E-2</v>
      </c>
    </row>
    <row r="10" spans="1:25">
      <c r="A10" s="1" t="s">
        <v>16</v>
      </c>
      <c r="C10" s="6">
        <v>32630305</v>
      </c>
      <c r="D10" s="6"/>
      <c r="E10" s="6">
        <v>89357301918</v>
      </c>
      <c r="F10" s="6"/>
      <c r="G10" s="6">
        <v>85242214512.837006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32630305</v>
      </c>
      <c r="R10" s="6"/>
      <c r="S10" s="6">
        <v>2600</v>
      </c>
      <c r="T10" s="6"/>
      <c r="U10" s="6">
        <v>89357301918</v>
      </c>
      <c r="V10" s="6"/>
      <c r="W10" s="6">
        <v>84334002181.649994</v>
      </c>
      <c r="Y10" s="8">
        <v>1.1831399623305245E-2</v>
      </c>
    </row>
    <row r="11" spans="1:25">
      <c r="A11" s="1" t="s">
        <v>17</v>
      </c>
      <c r="C11" s="6">
        <v>28864373</v>
      </c>
      <c r="D11" s="6"/>
      <c r="E11" s="6">
        <v>70896734849</v>
      </c>
      <c r="F11" s="6"/>
      <c r="G11" s="6">
        <v>64472339566.5205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28864373</v>
      </c>
      <c r="R11" s="6"/>
      <c r="S11" s="6">
        <v>2180</v>
      </c>
      <c r="T11" s="6"/>
      <c r="U11" s="6">
        <v>70896734849</v>
      </c>
      <c r="V11" s="6"/>
      <c r="W11" s="6">
        <v>62549933357.817001</v>
      </c>
      <c r="Y11" s="8">
        <v>8.7752654780146357E-3</v>
      </c>
    </row>
    <row r="12" spans="1:25">
      <c r="A12" s="1" t="s">
        <v>18</v>
      </c>
      <c r="C12" s="6">
        <v>30564888</v>
      </c>
      <c r="D12" s="6"/>
      <c r="E12" s="6">
        <v>60237704548</v>
      </c>
      <c r="F12" s="6"/>
      <c r="G12" s="6">
        <v>59186136433.147202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30564888</v>
      </c>
      <c r="R12" s="6"/>
      <c r="S12" s="6">
        <v>1906</v>
      </c>
      <c r="T12" s="6"/>
      <c r="U12" s="6">
        <v>60237704548</v>
      </c>
      <c r="V12" s="6"/>
      <c r="W12" s="6">
        <v>57910049302.658401</v>
      </c>
      <c r="Y12" s="8">
        <v>8.1243261054927407E-3</v>
      </c>
    </row>
    <row r="13" spans="1:25">
      <c r="A13" s="1" t="s">
        <v>19</v>
      </c>
      <c r="C13" s="6">
        <v>77480398</v>
      </c>
      <c r="D13" s="6"/>
      <c r="E13" s="6">
        <v>261685065047</v>
      </c>
      <c r="F13" s="6"/>
      <c r="G13" s="6">
        <v>339963585835.20697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77480398</v>
      </c>
      <c r="R13" s="6"/>
      <c r="S13" s="6">
        <v>4494</v>
      </c>
      <c r="T13" s="6"/>
      <c r="U13" s="6">
        <v>261685065047</v>
      </c>
      <c r="V13" s="6"/>
      <c r="W13" s="6">
        <v>346125137005.75897</v>
      </c>
      <c r="Y13" s="8">
        <v>4.8558644314848659E-2</v>
      </c>
    </row>
    <row r="14" spans="1:25">
      <c r="A14" s="1" t="s">
        <v>20</v>
      </c>
      <c r="C14" s="6">
        <v>16095485</v>
      </c>
      <c r="D14" s="6"/>
      <c r="E14" s="6">
        <v>30086763528</v>
      </c>
      <c r="F14" s="6"/>
      <c r="G14" s="6">
        <v>27071520934.311001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16095485</v>
      </c>
      <c r="R14" s="6"/>
      <c r="S14" s="6">
        <v>1664</v>
      </c>
      <c r="T14" s="6"/>
      <c r="U14" s="6">
        <v>30086763528</v>
      </c>
      <c r="V14" s="6"/>
      <c r="W14" s="6">
        <v>26623528862.112</v>
      </c>
      <c r="Y14" s="8">
        <v>3.7350724642685913E-3</v>
      </c>
    </row>
    <row r="15" spans="1:25">
      <c r="A15" s="1" t="s">
        <v>21</v>
      </c>
      <c r="C15" s="6">
        <v>38122628</v>
      </c>
      <c r="D15" s="6"/>
      <c r="E15" s="6">
        <v>144071025198</v>
      </c>
      <c r="F15" s="6"/>
      <c r="G15" s="6">
        <v>131081566539.00101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38122628</v>
      </c>
      <c r="R15" s="6"/>
      <c r="S15" s="6">
        <v>3310</v>
      </c>
      <c r="T15" s="6"/>
      <c r="U15" s="6">
        <v>144071025198</v>
      </c>
      <c r="V15" s="6"/>
      <c r="W15" s="6">
        <v>125435092582.854</v>
      </c>
      <c r="Y15" s="8">
        <v>1.7597560518205227E-2</v>
      </c>
    </row>
    <row r="16" spans="1:25">
      <c r="A16" s="1" t="s">
        <v>22</v>
      </c>
      <c r="C16" s="6">
        <v>37024395</v>
      </c>
      <c r="D16" s="6"/>
      <c r="E16" s="6">
        <v>226133397790</v>
      </c>
      <c r="F16" s="6"/>
      <c r="G16" s="6">
        <v>304001864758.935</v>
      </c>
      <c r="H16" s="6"/>
      <c r="I16" s="6">
        <v>0</v>
      </c>
      <c r="J16" s="6"/>
      <c r="K16" s="6">
        <v>0</v>
      </c>
      <c r="L16" s="6"/>
      <c r="M16" s="6">
        <v>-1970531</v>
      </c>
      <c r="N16" s="6"/>
      <c r="O16" s="6">
        <v>16640208084</v>
      </c>
      <c r="P16" s="6"/>
      <c r="Q16" s="6">
        <v>35053864</v>
      </c>
      <c r="R16" s="6"/>
      <c r="S16" s="6">
        <v>8280</v>
      </c>
      <c r="T16" s="6"/>
      <c r="U16" s="6">
        <v>214098012180</v>
      </c>
      <c r="V16" s="6"/>
      <c r="W16" s="6">
        <v>288519030256.17603</v>
      </c>
      <c r="Y16" s="8">
        <v>4.0476958967708851E-2</v>
      </c>
    </row>
    <row r="17" spans="1:25">
      <c r="A17" s="1" t="s">
        <v>23</v>
      </c>
      <c r="C17" s="6">
        <v>16477555</v>
      </c>
      <c r="D17" s="6"/>
      <c r="E17" s="6">
        <v>146905908647</v>
      </c>
      <c r="F17" s="6"/>
      <c r="G17" s="6">
        <v>173950433877.10501</v>
      </c>
      <c r="H17" s="6"/>
      <c r="I17" s="6">
        <v>0</v>
      </c>
      <c r="J17" s="6"/>
      <c r="K17" s="6">
        <v>0</v>
      </c>
      <c r="L17" s="6"/>
      <c r="M17" s="6">
        <v>-930954</v>
      </c>
      <c r="N17" s="6"/>
      <c r="O17" s="6">
        <v>9271988193</v>
      </c>
      <c r="P17" s="6"/>
      <c r="Q17" s="6">
        <v>15546601</v>
      </c>
      <c r="R17" s="6"/>
      <c r="S17" s="6">
        <v>9720</v>
      </c>
      <c r="T17" s="6"/>
      <c r="U17" s="6">
        <v>138605973173</v>
      </c>
      <c r="V17" s="6"/>
      <c r="W17" s="6">
        <v>150213839597.76599</v>
      </c>
      <c r="Y17" s="8">
        <v>2.1073824545930868E-2</v>
      </c>
    </row>
    <row r="18" spans="1:25">
      <c r="A18" s="1" t="s">
        <v>24</v>
      </c>
      <c r="C18" s="6">
        <v>2200747</v>
      </c>
      <c r="D18" s="6"/>
      <c r="E18" s="6">
        <v>29904950366</v>
      </c>
      <c r="F18" s="6"/>
      <c r="G18" s="6">
        <v>25748670576.469501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2200747</v>
      </c>
      <c r="R18" s="6"/>
      <c r="S18" s="6">
        <v>11810</v>
      </c>
      <c r="T18" s="6"/>
      <c r="U18" s="6">
        <v>29904950366</v>
      </c>
      <c r="V18" s="6"/>
      <c r="W18" s="6">
        <v>25836176678.683498</v>
      </c>
      <c r="Y18" s="8">
        <v>3.6246131230130967E-3</v>
      </c>
    </row>
    <row r="19" spans="1:25">
      <c r="A19" s="1" t="s">
        <v>25</v>
      </c>
      <c r="C19" s="6">
        <v>35367161</v>
      </c>
      <c r="D19" s="6"/>
      <c r="E19" s="6">
        <v>135003443288</v>
      </c>
      <c r="F19" s="6"/>
      <c r="G19" s="6">
        <v>146849646139.59299</v>
      </c>
      <c r="H19" s="6"/>
      <c r="I19" s="6">
        <v>1500000</v>
      </c>
      <c r="J19" s="6"/>
      <c r="K19" s="6">
        <v>6179562028</v>
      </c>
      <c r="L19" s="6"/>
      <c r="M19" s="6">
        <v>-1986668</v>
      </c>
      <c r="N19" s="6"/>
      <c r="O19" s="6">
        <v>8426791427</v>
      </c>
      <c r="P19" s="6"/>
      <c r="Q19" s="6">
        <v>34880493</v>
      </c>
      <c r="R19" s="6"/>
      <c r="S19" s="6">
        <v>4194</v>
      </c>
      <c r="T19" s="6"/>
      <c r="U19" s="6">
        <v>133575048764</v>
      </c>
      <c r="V19" s="6"/>
      <c r="W19" s="6">
        <v>145418369355.53</v>
      </c>
      <c r="Y19" s="8">
        <v>2.0401057650612009E-2</v>
      </c>
    </row>
    <row r="20" spans="1:25">
      <c r="A20" s="1" t="s">
        <v>26</v>
      </c>
      <c r="C20" s="6">
        <v>1848389</v>
      </c>
      <c r="D20" s="6"/>
      <c r="E20" s="6">
        <v>53597806291</v>
      </c>
      <c r="F20" s="6"/>
      <c r="G20" s="6">
        <v>88654119872.962494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1848389</v>
      </c>
      <c r="R20" s="6"/>
      <c r="S20" s="6">
        <v>56010</v>
      </c>
      <c r="T20" s="6"/>
      <c r="U20" s="6">
        <v>53597806291</v>
      </c>
      <c r="V20" s="6"/>
      <c r="W20" s="6">
        <v>102912274696.05499</v>
      </c>
      <c r="Y20" s="8">
        <v>1.4437785668582018E-2</v>
      </c>
    </row>
    <row r="21" spans="1:25">
      <c r="A21" s="1" t="s">
        <v>27</v>
      </c>
      <c r="C21" s="6">
        <v>31221310</v>
      </c>
      <c r="D21" s="6"/>
      <c r="E21" s="6">
        <v>89312283880</v>
      </c>
      <c r="F21" s="6"/>
      <c r="G21" s="6">
        <v>80692412334.300003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31221310</v>
      </c>
      <c r="R21" s="6"/>
      <c r="S21" s="6">
        <v>2330</v>
      </c>
      <c r="T21" s="6"/>
      <c r="U21" s="6">
        <v>89312283880</v>
      </c>
      <c r="V21" s="6"/>
      <c r="W21" s="6">
        <v>72312815668.815002</v>
      </c>
      <c r="Y21" s="8">
        <v>1.0144921359493108E-2</v>
      </c>
    </row>
    <row r="22" spans="1:25">
      <c r="A22" s="1" t="s">
        <v>28</v>
      </c>
      <c r="C22" s="6">
        <v>839184</v>
      </c>
      <c r="D22" s="6"/>
      <c r="E22" s="6">
        <v>139007880936</v>
      </c>
      <c r="F22" s="6"/>
      <c r="G22" s="6">
        <v>134329753412.856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839184</v>
      </c>
      <c r="R22" s="6"/>
      <c r="S22" s="6">
        <v>165360</v>
      </c>
      <c r="T22" s="6"/>
      <c r="U22" s="6">
        <v>139007880936</v>
      </c>
      <c r="V22" s="6"/>
      <c r="W22" s="6">
        <v>137941799815.87201</v>
      </c>
      <c r="Y22" s="8">
        <v>1.9352153534279531E-2</v>
      </c>
    </row>
    <row r="23" spans="1:25">
      <c r="A23" s="1" t="s">
        <v>29</v>
      </c>
      <c r="C23" s="6">
        <v>1290159</v>
      </c>
      <c r="D23" s="6"/>
      <c r="E23" s="6">
        <v>14537150076</v>
      </c>
      <c r="F23" s="6"/>
      <c r="G23" s="6">
        <v>18621646683.354</v>
      </c>
      <c r="H23" s="6"/>
      <c r="I23" s="6">
        <v>3418927</v>
      </c>
      <c r="J23" s="6"/>
      <c r="K23" s="6">
        <v>49929524961</v>
      </c>
      <c r="L23" s="6"/>
      <c r="M23" s="6">
        <v>0</v>
      </c>
      <c r="N23" s="6"/>
      <c r="O23" s="6">
        <v>0</v>
      </c>
      <c r="P23" s="6"/>
      <c r="Q23" s="6">
        <v>4709086</v>
      </c>
      <c r="R23" s="6"/>
      <c r="S23" s="6">
        <v>15370</v>
      </c>
      <c r="T23" s="6"/>
      <c r="U23" s="6">
        <v>64466675037</v>
      </c>
      <c r="V23" s="6"/>
      <c r="W23" s="6">
        <v>71947998841.671005</v>
      </c>
      <c r="Y23" s="8">
        <v>1.0093740417529156E-2</v>
      </c>
    </row>
    <row r="24" spans="1:25">
      <c r="A24" s="1" t="s">
        <v>30</v>
      </c>
      <c r="C24" s="6">
        <v>2095497</v>
      </c>
      <c r="D24" s="6"/>
      <c r="E24" s="6">
        <v>94921890347</v>
      </c>
      <c r="F24" s="6"/>
      <c r="G24" s="6">
        <v>89882692411.477493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2095497</v>
      </c>
      <c r="R24" s="6"/>
      <c r="S24" s="6">
        <v>41350</v>
      </c>
      <c r="T24" s="6"/>
      <c r="U24" s="6">
        <v>94921890347</v>
      </c>
      <c r="V24" s="6"/>
      <c r="W24" s="6">
        <v>86133240584.347504</v>
      </c>
      <c r="Y24" s="8">
        <v>1.2083818671485357E-2</v>
      </c>
    </row>
    <row r="25" spans="1:25">
      <c r="A25" s="1" t="s">
        <v>31</v>
      </c>
      <c r="C25" s="6">
        <v>93184</v>
      </c>
      <c r="D25" s="6"/>
      <c r="E25" s="6">
        <v>14318163957</v>
      </c>
      <c r="F25" s="6"/>
      <c r="G25" s="6">
        <v>13540588379.136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93184</v>
      </c>
      <c r="R25" s="6"/>
      <c r="S25" s="6">
        <v>146720</v>
      </c>
      <c r="T25" s="6"/>
      <c r="U25" s="6">
        <v>14318163957</v>
      </c>
      <c r="V25" s="6"/>
      <c r="W25" s="6">
        <v>13590608338.944</v>
      </c>
      <c r="Y25" s="8">
        <v>1.906655847252774E-3</v>
      </c>
    </row>
    <row r="26" spans="1:25">
      <c r="A26" s="1" t="s">
        <v>32</v>
      </c>
      <c r="C26" s="6">
        <v>1062290</v>
      </c>
      <c r="D26" s="6"/>
      <c r="E26" s="6">
        <v>118236316599</v>
      </c>
      <c r="F26" s="6"/>
      <c r="G26" s="6">
        <v>139419636515.23499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1062290</v>
      </c>
      <c r="R26" s="6"/>
      <c r="S26" s="6">
        <v>143610</v>
      </c>
      <c r="T26" s="6"/>
      <c r="U26" s="6">
        <v>118236316599</v>
      </c>
      <c r="V26" s="6"/>
      <c r="W26" s="6">
        <v>151647761871.94501</v>
      </c>
      <c r="Y26" s="8">
        <v>2.1274992604076958E-2</v>
      </c>
    </row>
    <row r="27" spans="1:25">
      <c r="A27" s="1" t="s">
        <v>33</v>
      </c>
      <c r="C27" s="6">
        <v>1642137</v>
      </c>
      <c r="D27" s="6"/>
      <c r="E27" s="6">
        <v>43161779747</v>
      </c>
      <c r="F27" s="6"/>
      <c r="G27" s="6">
        <v>37332216934.519501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1642137</v>
      </c>
      <c r="R27" s="6"/>
      <c r="S27" s="6">
        <v>21740</v>
      </c>
      <c r="T27" s="6"/>
      <c r="U27" s="6">
        <v>43161779747</v>
      </c>
      <c r="V27" s="6"/>
      <c r="W27" s="6">
        <v>35487643032.639</v>
      </c>
      <c r="Y27" s="8">
        <v>4.9786382188288236E-3</v>
      </c>
    </row>
    <row r="28" spans="1:25">
      <c r="A28" s="1" t="s">
        <v>34</v>
      </c>
      <c r="C28" s="6">
        <v>12920956</v>
      </c>
      <c r="D28" s="6"/>
      <c r="E28" s="6">
        <v>126258899870</v>
      </c>
      <c r="F28" s="6"/>
      <c r="G28" s="6">
        <v>128954526170.472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12920956</v>
      </c>
      <c r="R28" s="6"/>
      <c r="S28" s="6">
        <v>9320</v>
      </c>
      <c r="T28" s="6"/>
      <c r="U28" s="6">
        <v>126258899870</v>
      </c>
      <c r="V28" s="6"/>
      <c r="W28" s="6">
        <v>119706791225.976</v>
      </c>
      <c r="Y28" s="8">
        <v>1.679392472762618E-2</v>
      </c>
    </row>
    <row r="29" spans="1:25">
      <c r="A29" s="1" t="s">
        <v>35</v>
      </c>
      <c r="C29" s="6">
        <v>276129</v>
      </c>
      <c r="D29" s="6"/>
      <c r="E29" s="6">
        <v>44501248218</v>
      </c>
      <c r="F29" s="6"/>
      <c r="G29" s="6">
        <v>50403870138.793503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276129</v>
      </c>
      <c r="R29" s="6"/>
      <c r="S29" s="6">
        <v>183360</v>
      </c>
      <c r="T29" s="6"/>
      <c r="U29" s="6">
        <v>44501248218</v>
      </c>
      <c r="V29" s="6"/>
      <c r="W29" s="6">
        <v>50329758910.031998</v>
      </c>
      <c r="Y29" s="8">
        <v>7.0608707662964841E-3</v>
      </c>
    </row>
    <row r="30" spans="1:25">
      <c r="A30" s="1" t="s">
        <v>36</v>
      </c>
      <c r="C30" s="6">
        <v>13117439</v>
      </c>
      <c r="D30" s="6"/>
      <c r="E30" s="6">
        <v>86105318704</v>
      </c>
      <c r="F30" s="6"/>
      <c r="G30" s="6">
        <v>107574969463.08701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13117439</v>
      </c>
      <c r="R30" s="6"/>
      <c r="S30" s="6">
        <v>7600</v>
      </c>
      <c r="T30" s="6"/>
      <c r="U30" s="6">
        <v>86105318704</v>
      </c>
      <c r="V30" s="6"/>
      <c r="W30" s="6">
        <v>99099365808.419998</v>
      </c>
      <c r="Y30" s="8">
        <v>1.390286443147894E-2</v>
      </c>
    </row>
    <row r="31" spans="1:25">
      <c r="A31" s="1" t="s">
        <v>37</v>
      </c>
      <c r="C31" s="6">
        <v>29940905</v>
      </c>
      <c r="D31" s="6"/>
      <c r="E31" s="6">
        <v>175012908336</v>
      </c>
      <c r="F31" s="6"/>
      <c r="G31" s="6">
        <v>130956129107.10001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29940905</v>
      </c>
      <c r="R31" s="6"/>
      <c r="S31" s="6">
        <v>4399</v>
      </c>
      <c r="T31" s="6"/>
      <c r="U31" s="6">
        <v>175012908336</v>
      </c>
      <c r="V31" s="6"/>
      <c r="W31" s="6">
        <v>130926366350.485</v>
      </c>
      <c r="Y31" s="8">
        <v>1.8367943195477857E-2</v>
      </c>
    </row>
    <row r="32" spans="1:25">
      <c r="A32" s="1" t="s">
        <v>38</v>
      </c>
      <c r="C32" s="6">
        <v>46609595</v>
      </c>
      <c r="D32" s="6"/>
      <c r="E32" s="6">
        <v>70632412936</v>
      </c>
      <c r="F32" s="6"/>
      <c r="G32" s="6">
        <v>70147053615.361496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46609595</v>
      </c>
      <c r="R32" s="6"/>
      <c r="S32" s="6">
        <v>1514</v>
      </c>
      <c r="T32" s="6"/>
      <c r="U32" s="6">
        <v>70632412936</v>
      </c>
      <c r="V32" s="6"/>
      <c r="W32" s="6">
        <v>70147053615.361496</v>
      </c>
      <c r="Y32" s="8">
        <v>9.8410819153717903E-3</v>
      </c>
    </row>
    <row r="33" spans="1:25">
      <c r="A33" s="1" t="s">
        <v>39</v>
      </c>
      <c r="C33" s="6">
        <v>5751922</v>
      </c>
      <c r="D33" s="6"/>
      <c r="E33" s="6">
        <v>83024188759</v>
      </c>
      <c r="F33" s="6"/>
      <c r="G33" s="6">
        <v>86108532845.345993</v>
      </c>
      <c r="H33" s="6"/>
      <c r="I33" s="6">
        <v>0</v>
      </c>
      <c r="J33" s="6"/>
      <c r="K33" s="6">
        <v>0</v>
      </c>
      <c r="L33" s="6"/>
      <c r="M33" s="6">
        <v>-2200000</v>
      </c>
      <c r="N33" s="6"/>
      <c r="O33" s="6">
        <v>31710195000</v>
      </c>
      <c r="P33" s="6"/>
      <c r="Q33" s="6">
        <v>3551922</v>
      </c>
      <c r="R33" s="6"/>
      <c r="S33" s="6">
        <v>15000</v>
      </c>
      <c r="T33" s="6"/>
      <c r="U33" s="6">
        <v>51269026698</v>
      </c>
      <c r="V33" s="6"/>
      <c r="W33" s="6">
        <v>52961820961.5</v>
      </c>
      <c r="Y33" s="8">
        <v>7.4301284459827735E-3</v>
      </c>
    </row>
    <row r="34" spans="1:25">
      <c r="A34" s="1" t="s">
        <v>40</v>
      </c>
      <c r="C34" s="6">
        <v>6573732</v>
      </c>
      <c r="D34" s="6"/>
      <c r="E34" s="6">
        <v>163239742612</v>
      </c>
      <c r="F34" s="6"/>
      <c r="G34" s="6">
        <v>142454678822.28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6573732</v>
      </c>
      <c r="R34" s="6"/>
      <c r="S34" s="6">
        <v>20750</v>
      </c>
      <c r="T34" s="6"/>
      <c r="U34" s="6">
        <v>163239742612</v>
      </c>
      <c r="V34" s="6"/>
      <c r="W34" s="6">
        <v>135593329612.95</v>
      </c>
      <c r="Y34" s="8">
        <v>1.9022681568578833E-2</v>
      </c>
    </row>
    <row r="35" spans="1:25">
      <c r="A35" s="1" t="s">
        <v>41</v>
      </c>
      <c r="C35" s="6">
        <v>9075136</v>
      </c>
      <c r="D35" s="6"/>
      <c r="E35" s="6">
        <v>109518197243</v>
      </c>
      <c r="F35" s="6"/>
      <c r="G35" s="6">
        <v>153629996161.82401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9075136</v>
      </c>
      <c r="R35" s="6"/>
      <c r="S35" s="6">
        <v>16860</v>
      </c>
      <c r="T35" s="6"/>
      <c r="U35" s="6">
        <v>109518197243</v>
      </c>
      <c r="V35" s="6"/>
      <c r="W35" s="6">
        <v>152096402541.888</v>
      </c>
      <c r="Y35" s="8">
        <v>2.1337933374300688E-2</v>
      </c>
    </row>
    <row r="36" spans="1:25">
      <c r="A36" s="1" t="s">
        <v>42</v>
      </c>
      <c r="C36" s="6">
        <v>25029153</v>
      </c>
      <c r="D36" s="6"/>
      <c r="E36" s="6">
        <v>53900923684</v>
      </c>
      <c r="F36" s="6"/>
      <c r="G36" s="6">
        <v>57274288400.2743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25029153</v>
      </c>
      <c r="R36" s="6"/>
      <c r="S36" s="6">
        <v>2430</v>
      </c>
      <c r="T36" s="6"/>
      <c r="U36" s="6">
        <v>53900923684</v>
      </c>
      <c r="V36" s="6"/>
      <c r="W36" s="6">
        <v>60458957781.349503</v>
      </c>
      <c r="Y36" s="8">
        <v>8.481917990550784E-3</v>
      </c>
    </row>
    <row r="37" spans="1:25">
      <c r="A37" s="1" t="s">
        <v>43</v>
      </c>
      <c r="C37" s="6">
        <v>4895115</v>
      </c>
      <c r="D37" s="6"/>
      <c r="E37" s="6">
        <v>134219734773</v>
      </c>
      <c r="F37" s="6"/>
      <c r="G37" s="6">
        <v>130408506962.10001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4895115</v>
      </c>
      <c r="R37" s="6"/>
      <c r="S37" s="6">
        <v>24620</v>
      </c>
      <c r="T37" s="6"/>
      <c r="U37" s="6">
        <v>134219734773</v>
      </c>
      <c r="V37" s="6"/>
      <c r="W37" s="6">
        <v>119800650798.765</v>
      </c>
      <c r="Y37" s="8">
        <v>1.6807092490158632E-2</v>
      </c>
    </row>
    <row r="38" spans="1:25">
      <c r="A38" s="1" t="s">
        <v>44</v>
      </c>
      <c r="C38" s="6">
        <v>196430056</v>
      </c>
      <c r="D38" s="6"/>
      <c r="E38" s="6">
        <v>209209679672</v>
      </c>
      <c r="F38" s="6"/>
      <c r="G38" s="6">
        <v>221035788392.81799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196430056</v>
      </c>
      <c r="R38" s="6"/>
      <c r="S38" s="6">
        <v>1187</v>
      </c>
      <c r="T38" s="6"/>
      <c r="U38" s="6">
        <v>209209679672</v>
      </c>
      <c r="V38" s="6"/>
      <c r="W38" s="6">
        <v>231775159736.992</v>
      </c>
      <c r="Y38" s="8">
        <v>3.2516238606786214E-2</v>
      </c>
    </row>
    <row r="39" spans="1:25">
      <c r="A39" s="1" t="s">
        <v>45</v>
      </c>
      <c r="C39" s="6">
        <v>1000000</v>
      </c>
      <c r="D39" s="6"/>
      <c r="E39" s="6">
        <v>30528304000</v>
      </c>
      <c r="F39" s="6"/>
      <c r="G39" s="6">
        <v>29075962500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1000000</v>
      </c>
      <c r="R39" s="6"/>
      <c r="S39" s="6">
        <v>29190</v>
      </c>
      <c r="T39" s="6"/>
      <c r="U39" s="6">
        <v>30528304000</v>
      </c>
      <c r="V39" s="6"/>
      <c r="W39" s="6">
        <v>29016319500</v>
      </c>
      <c r="Y39" s="8">
        <v>4.0707622396782576E-3</v>
      </c>
    </row>
    <row r="40" spans="1:25">
      <c r="A40" s="1" t="s">
        <v>46</v>
      </c>
      <c r="C40" s="6">
        <v>8990595</v>
      </c>
      <c r="D40" s="6"/>
      <c r="E40" s="6">
        <v>53343215755</v>
      </c>
      <c r="F40" s="6"/>
      <c r="G40" s="6">
        <v>69977500514.842499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8990595</v>
      </c>
      <c r="R40" s="6"/>
      <c r="S40" s="6">
        <v>7700</v>
      </c>
      <c r="T40" s="6"/>
      <c r="U40" s="6">
        <v>53343215755</v>
      </c>
      <c r="V40" s="6"/>
      <c r="W40" s="6">
        <v>68815677390.074997</v>
      </c>
      <c r="Y40" s="8">
        <v>9.6543002642839708E-3</v>
      </c>
    </row>
    <row r="41" spans="1:25">
      <c r="A41" s="1" t="s">
        <v>47</v>
      </c>
      <c r="C41" s="6">
        <v>5357648</v>
      </c>
      <c r="D41" s="6"/>
      <c r="E41" s="6">
        <v>74825022913</v>
      </c>
      <c r="F41" s="6"/>
      <c r="G41" s="6">
        <v>82176631013.591995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5357648</v>
      </c>
      <c r="R41" s="6"/>
      <c r="S41" s="6">
        <v>15300</v>
      </c>
      <c r="T41" s="6"/>
      <c r="U41" s="6">
        <v>74825022913</v>
      </c>
      <c r="V41" s="6"/>
      <c r="W41" s="6">
        <v>81484280914.320007</v>
      </c>
      <c r="Y41" s="8">
        <v>1.1431606061318343E-2</v>
      </c>
    </row>
    <row r="42" spans="1:25">
      <c r="A42" s="1" t="s">
        <v>48</v>
      </c>
      <c r="C42" s="6">
        <v>7542501</v>
      </c>
      <c r="D42" s="6"/>
      <c r="E42" s="6">
        <v>129729578356</v>
      </c>
      <c r="F42" s="6"/>
      <c r="G42" s="6">
        <v>152801559166.23901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7542501</v>
      </c>
      <c r="R42" s="6"/>
      <c r="S42" s="6">
        <v>20610</v>
      </c>
      <c r="T42" s="6"/>
      <c r="U42" s="6">
        <v>129729578356</v>
      </c>
      <c r="V42" s="6"/>
      <c r="W42" s="6">
        <v>154526012483.62</v>
      </c>
      <c r="Y42" s="8">
        <v>2.1678788609505468E-2</v>
      </c>
    </row>
    <row r="43" spans="1:25">
      <c r="A43" s="1" t="s">
        <v>49</v>
      </c>
      <c r="C43" s="6">
        <v>2118302</v>
      </c>
      <c r="D43" s="6"/>
      <c r="E43" s="6">
        <v>48671406698</v>
      </c>
      <c r="F43" s="6"/>
      <c r="G43" s="6">
        <v>45504136007.990997</v>
      </c>
      <c r="H43" s="6"/>
      <c r="I43" s="6">
        <v>0</v>
      </c>
      <c r="J43" s="6"/>
      <c r="K43" s="6">
        <v>0</v>
      </c>
      <c r="L43" s="6"/>
      <c r="M43" s="6">
        <v>-394570</v>
      </c>
      <c r="N43" s="6"/>
      <c r="O43" s="6">
        <v>9639993979</v>
      </c>
      <c r="P43" s="6"/>
      <c r="Q43" s="6">
        <v>1723732</v>
      </c>
      <c r="R43" s="6"/>
      <c r="S43" s="6">
        <v>25370</v>
      </c>
      <c r="T43" s="6"/>
      <c r="U43" s="6">
        <v>39605524234</v>
      </c>
      <c r="V43" s="6"/>
      <c r="W43" s="6">
        <v>43470880909.001999</v>
      </c>
      <c r="Y43" s="8">
        <v>6.0986239322983679E-3</v>
      </c>
    </row>
    <row r="44" spans="1:25">
      <c r="A44" s="1" t="s">
        <v>50</v>
      </c>
      <c r="C44" s="6">
        <v>5104184</v>
      </c>
      <c r="D44" s="6"/>
      <c r="E44" s="6">
        <v>129415053700</v>
      </c>
      <c r="F44" s="6"/>
      <c r="G44" s="6">
        <v>162920170917.97198</v>
      </c>
      <c r="H44" s="6"/>
      <c r="I44" s="6">
        <v>0</v>
      </c>
      <c r="J44" s="6"/>
      <c r="K44" s="6">
        <v>0</v>
      </c>
      <c r="L44" s="6"/>
      <c r="M44" s="6">
        <v>-300000</v>
      </c>
      <c r="N44" s="6"/>
      <c r="O44" s="6">
        <v>10337557905</v>
      </c>
      <c r="P44" s="6"/>
      <c r="Q44" s="6">
        <v>4804184</v>
      </c>
      <c r="R44" s="6"/>
      <c r="S44" s="6">
        <v>36700</v>
      </c>
      <c r="T44" s="6"/>
      <c r="U44" s="6">
        <v>121808643720</v>
      </c>
      <c r="V44" s="6"/>
      <c r="W44" s="6">
        <v>175264487160.84</v>
      </c>
      <c r="Y44" s="8">
        <v>2.4588234089817019E-2</v>
      </c>
    </row>
    <row r="45" spans="1:25">
      <c r="A45" s="1" t="s">
        <v>51</v>
      </c>
      <c r="C45" s="6">
        <v>8186370</v>
      </c>
      <c r="D45" s="6"/>
      <c r="E45" s="6">
        <v>42588434149</v>
      </c>
      <c r="F45" s="6"/>
      <c r="G45" s="6">
        <v>37229799525.637497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8186370</v>
      </c>
      <c r="R45" s="6"/>
      <c r="S45" s="6">
        <v>4693</v>
      </c>
      <c r="T45" s="6"/>
      <c r="U45" s="6">
        <v>42588434149</v>
      </c>
      <c r="V45" s="6"/>
      <c r="W45" s="6">
        <v>38190043535.260498</v>
      </c>
      <c r="Y45" s="8">
        <v>5.3577638320051997E-3</v>
      </c>
    </row>
    <row r="46" spans="1:25">
      <c r="A46" s="1" t="s">
        <v>52</v>
      </c>
      <c r="C46" s="6">
        <v>20480504</v>
      </c>
      <c r="D46" s="6"/>
      <c r="E46" s="6">
        <v>184280948103</v>
      </c>
      <c r="F46" s="6"/>
      <c r="G46" s="6">
        <v>220687711813.008</v>
      </c>
      <c r="H46" s="6"/>
      <c r="I46" s="6">
        <v>5000000</v>
      </c>
      <c r="J46" s="6"/>
      <c r="K46" s="6">
        <v>53449555200</v>
      </c>
      <c r="L46" s="6"/>
      <c r="M46" s="6">
        <v>0</v>
      </c>
      <c r="N46" s="6"/>
      <c r="O46" s="6">
        <v>0</v>
      </c>
      <c r="P46" s="6"/>
      <c r="Q46" s="6">
        <v>25480504</v>
      </c>
      <c r="R46" s="6"/>
      <c r="S46" s="6">
        <v>10370</v>
      </c>
      <c r="T46" s="6"/>
      <c r="U46" s="6">
        <v>237730503303</v>
      </c>
      <c r="V46" s="6"/>
      <c r="W46" s="6">
        <v>262660641162.444</v>
      </c>
      <c r="Y46" s="8">
        <v>3.6849229616931871E-2</v>
      </c>
    </row>
    <row r="47" spans="1:25">
      <c r="A47" s="1" t="s">
        <v>53</v>
      </c>
      <c r="C47" s="6">
        <v>3323270</v>
      </c>
      <c r="D47" s="6"/>
      <c r="E47" s="6">
        <v>194037906029</v>
      </c>
      <c r="F47" s="6"/>
      <c r="G47" s="6">
        <v>141554826888.97501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3323270</v>
      </c>
      <c r="R47" s="6"/>
      <c r="S47" s="6">
        <v>41200</v>
      </c>
      <c r="T47" s="6"/>
      <c r="U47" s="6">
        <v>194037906029</v>
      </c>
      <c r="V47" s="6"/>
      <c r="W47" s="6">
        <v>136104057592.2</v>
      </c>
      <c r="Y47" s="8">
        <v>1.90943327017516E-2</v>
      </c>
    </row>
    <row r="48" spans="1:25">
      <c r="A48" s="1" t="s">
        <v>54</v>
      </c>
      <c r="C48" s="6">
        <v>3205896</v>
      </c>
      <c r="D48" s="6"/>
      <c r="E48" s="6">
        <v>59965168779</v>
      </c>
      <c r="F48" s="6"/>
      <c r="G48" s="6">
        <v>60230915365.32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3205896</v>
      </c>
      <c r="R48" s="6"/>
      <c r="S48" s="6">
        <v>18490</v>
      </c>
      <c r="T48" s="6"/>
      <c r="U48" s="6">
        <v>59965168779</v>
      </c>
      <c r="V48" s="6"/>
      <c r="W48" s="6">
        <v>58924318788.612</v>
      </c>
      <c r="Y48" s="8">
        <v>8.266620166056754E-3</v>
      </c>
    </row>
    <row r="49" spans="1:25">
      <c r="A49" s="1" t="s">
        <v>55</v>
      </c>
      <c r="C49" s="6">
        <v>757729</v>
      </c>
      <c r="D49" s="6"/>
      <c r="E49" s="6">
        <v>14523196295</v>
      </c>
      <c r="F49" s="6"/>
      <c r="G49" s="6">
        <v>9724076815.7294998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757729</v>
      </c>
      <c r="R49" s="6"/>
      <c r="S49" s="6">
        <v>13590</v>
      </c>
      <c r="T49" s="6"/>
      <c r="U49" s="6">
        <v>14523196295</v>
      </c>
      <c r="V49" s="6"/>
      <c r="W49" s="6">
        <v>10236266764.195499</v>
      </c>
      <c r="Y49" s="8">
        <v>1.4360680105883375E-3</v>
      </c>
    </row>
    <row r="50" spans="1:25">
      <c r="A50" s="1" t="s">
        <v>56</v>
      </c>
      <c r="C50" s="6">
        <v>29266884</v>
      </c>
      <c r="D50" s="6"/>
      <c r="E50" s="6">
        <v>107680744806</v>
      </c>
      <c r="F50" s="6"/>
      <c r="G50" s="6">
        <v>94231404424.207794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29266884</v>
      </c>
      <c r="R50" s="6"/>
      <c r="S50" s="6">
        <v>3049</v>
      </c>
      <c r="T50" s="6"/>
      <c r="U50" s="6">
        <v>107680744806</v>
      </c>
      <c r="V50" s="6"/>
      <c r="W50" s="6">
        <v>88703782676.569794</v>
      </c>
      <c r="Y50" s="8">
        <v>1.2444445582990175E-2</v>
      </c>
    </row>
    <row r="51" spans="1:25">
      <c r="A51" s="1" t="s">
        <v>57</v>
      </c>
      <c r="C51" s="6">
        <v>1656710</v>
      </c>
      <c r="D51" s="6"/>
      <c r="E51" s="6">
        <v>25973520885</v>
      </c>
      <c r="F51" s="6"/>
      <c r="G51" s="6">
        <v>24241669911.360001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1656710</v>
      </c>
      <c r="R51" s="6"/>
      <c r="S51" s="6">
        <v>14980</v>
      </c>
      <c r="T51" s="6"/>
      <c r="U51" s="6">
        <v>25973520885</v>
      </c>
      <c r="V51" s="6"/>
      <c r="W51" s="6">
        <v>24669851580.990002</v>
      </c>
      <c r="Y51" s="8">
        <v>3.460986851704644E-3</v>
      </c>
    </row>
    <row r="52" spans="1:25">
      <c r="A52" s="1" t="s">
        <v>58</v>
      </c>
      <c r="C52" s="6">
        <v>662226</v>
      </c>
      <c r="D52" s="6"/>
      <c r="E52" s="6">
        <v>8743039104</v>
      </c>
      <c r="F52" s="6"/>
      <c r="G52" s="6">
        <v>8169326223.2729998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662226</v>
      </c>
      <c r="R52" s="6"/>
      <c r="S52" s="6">
        <v>11740</v>
      </c>
      <c r="T52" s="6"/>
      <c r="U52" s="6">
        <v>8743039104</v>
      </c>
      <c r="V52" s="6"/>
      <c r="W52" s="6">
        <v>7728274767.2220001</v>
      </c>
      <c r="Y52" s="8">
        <v>1.0842163872735685E-3</v>
      </c>
    </row>
    <row r="53" spans="1:25">
      <c r="A53" s="1" t="s">
        <v>59</v>
      </c>
      <c r="C53" s="6">
        <v>107427960</v>
      </c>
      <c r="D53" s="6"/>
      <c r="E53" s="6">
        <v>511138727804</v>
      </c>
      <c r="F53" s="6"/>
      <c r="G53" s="6">
        <v>574523548372.43994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107427960</v>
      </c>
      <c r="R53" s="6"/>
      <c r="S53" s="6">
        <v>5310</v>
      </c>
      <c r="T53" s="6"/>
      <c r="U53" s="6">
        <v>511138727804</v>
      </c>
      <c r="V53" s="6"/>
      <c r="W53" s="6">
        <v>567048334917.78003</v>
      </c>
      <c r="Y53" s="8">
        <v>7.9552437718909491E-2</v>
      </c>
    </row>
    <row r="54" spans="1:25">
      <c r="A54" s="1" t="s">
        <v>60</v>
      </c>
      <c r="C54" s="6">
        <v>5289687</v>
      </c>
      <c r="D54" s="6"/>
      <c r="E54" s="6">
        <v>50078906685</v>
      </c>
      <c r="F54" s="6"/>
      <c r="G54" s="6">
        <v>54369926166.698997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5289687</v>
      </c>
      <c r="R54" s="6"/>
      <c r="S54" s="6">
        <v>11070</v>
      </c>
      <c r="T54" s="6"/>
      <c r="U54" s="6">
        <v>50078906685</v>
      </c>
      <c r="V54" s="6"/>
      <c r="W54" s="6">
        <v>58208421921.2145</v>
      </c>
      <c r="Y54" s="8">
        <v>8.1661854456813576E-3</v>
      </c>
    </row>
    <row r="55" spans="1:25">
      <c r="A55" s="1" t="s">
        <v>61</v>
      </c>
      <c r="C55" s="6">
        <v>7544999</v>
      </c>
      <c r="D55" s="6"/>
      <c r="E55" s="6">
        <v>83547362630</v>
      </c>
      <c r="F55" s="6"/>
      <c r="G55" s="6">
        <v>84826201754.794495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7544999</v>
      </c>
      <c r="R55" s="6"/>
      <c r="S55" s="6">
        <v>10990</v>
      </c>
      <c r="T55" s="6"/>
      <c r="U55" s="6">
        <v>83547362630</v>
      </c>
      <c r="V55" s="6"/>
      <c r="W55" s="6">
        <v>82426167752.890503</v>
      </c>
      <c r="Y55" s="8">
        <v>1.1563745403680586E-2</v>
      </c>
    </row>
    <row r="56" spans="1:25">
      <c r="A56" s="1" t="s">
        <v>62</v>
      </c>
      <c r="C56" s="6">
        <v>8777819</v>
      </c>
      <c r="D56" s="6"/>
      <c r="E56" s="6">
        <v>125168221432</v>
      </c>
      <c r="F56" s="6"/>
      <c r="G56" s="6">
        <v>120936690940.52699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8777819</v>
      </c>
      <c r="R56" s="6"/>
      <c r="S56" s="6">
        <v>13720</v>
      </c>
      <c r="T56" s="6"/>
      <c r="U56" s="6">
        <v>125168221432</v>
      </c>
      <c r="V56" s="6"/>
      <c r="W56" s="6">
        <v>119715108203.754</v>
      </c>
      <c r="Y56" s="8">
        <v>1.67950915344325E-2</v>
      </c>
    </row>
    <row r="57" spans="1:25">
      <c r="A57" s="1" t="s">
        <v>63</v>
      </c>
      <c r="C57" s="6">
        <v>40745940</v>
      </c>
      <c r="D57" s="6"/>
      <c r="E57" s="6">
        <v>109251803603</v>
      </c>
      <c r="F57" s="6"/>
      <c r="G57" s="6">
        <v>67681351268.847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40745940</v>
      </c>
      <c r="R57" s="6"/>
      <c r="S57" s="6">
        <v>1773</v>
      </c>
      <c r="T57" s="6"/>
      <c r="U57" s="6">
        <v>109251803603</v>
      </c>
      <c r="V57" s="6"/>
      <c r="W57" s="6">
        <v>71812708437.860992</v>
      </c>
      <c r="Y57" s="8">
        <v>1.0074760234076852E-2</v>
      </c>
    </row>
    <row r="58" spans="1:25">
      <c r="A58" s="1" t="s">
        <v>64</v>
      </c>
      <c r="C58" s="6">
        <v>11277764</v>
      </c>
      <c r="D58" s="6"/>
      <c r="E58" s="6">
        <v>362480646735</v>
      </c>
      <c r="F58" s="6"/>
      <c r="G58" s="6">
        <v>429368327950.85999</v>
      </c>
      <c r="H58" s="6"/>
      <c r="I58" s="6">
        <v>0</v>
      </c>
      <c r="J58" s="6"/>
      <c r="K58" s="6">
        <v>0</v>
      </c>
      <c r="L58" s="6"/>
      <c r="M58" s="6">
        <v>-2972021</v>
      </c>
      <c r="N58" s="6"/>
      <c r="O58" s="6">
        <v>117894446305</v>
      </c>
      <c r="P58" s="6"/>
      <c r="Q58" s="6">
        <v>8305743</v>
      </c>
      <c r="R58" s="6"/>
      <c r="S58" s="6">
        <v>39730</v>
      </c>
      <c r="T58" s="6"/>
      <c r="U58" s="6">
        <v>266956383743</v>
      </c>
      <c r="V58" s="6"/>
      <c r="W58" s="6">
        <v>328023745732.13</v>
      </c>
      <c r="Y58" s="8">
        <v>4.601916097057647E-2</v>
      </c>
    </row>
    <row r="59" spans="1:25">
      <c r="A59" s="1" t="s">
        <v>65</v>
      </c>
      <c r="C59" s="6">
        <v>2030640</v>
      </c>
      <c r="D59" s="6"/>
      <c r="E59" s="6">
        <v>57694766378</v>
      </c>
      <c r="F59" s="6"/>
      <c r="G59" s="6">
        <v>50262086530.800003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2030640</v>
      </c>
      <c r="R59" s="6"/>
      <c r="S59" s="6">
        <v>23300</v>
      </c>
      <c r="T59" s="6"/>
      <c r="U59" s="6">
        <v>57694766378</v>
      </c>
      <c r="V59" s="6"/>
      <c r="W59" s="6">
        <v>47032394223.599998</v>
      </c>
      <c r="Y59" s="8">
        <v>6.5982763405638915E-3</v>
      </c>
    </row>
    <row r="60" spans="1:25">
      <c r="A60" s="1" t="s">
        <v>66</v>
      </c>
      <c r="C60" s="6">
        <v>7200268</v>
      </c>
      <c r="D60" s="6"/>
      <c r="E60" s="6">
        <v>53720533264</v>
      </c>
      <c r="F60" s="6"/>
      <c r="G60" s="6">
        <v>59335064900.765999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7200268</v>
      </c>
      <c r="R60" s="6"/>
      <c r="S60" s="6">
        <v>9280</v>
      </c>
      <c r="T60" s="6"/>
      <c r="U60" s="6">
        <v>53720533264</v>
      </c>
      <c r="V60" s="6"/>
      <c r="W60" s="6">
        <v>66420917042.112</v>
      </c>
      <c r="Y60" s="8">
        <v>9.3183341539864011E-3</v>
      </c>
    </row>
    <row r="61" spans="1:25">
      <c r="A61" s="1" t="s">
        <v>67</v>
      </c>
      <c r="C61" s="6">
        <v>7702163</v>
      </c>
      <c r="D61" s="6"/>
      <c r="E61" s="6">
        <v>156618930003</v>
      </c>
      <c r="F61" s="6"/>
      <c r="G61" s="6">
        <v>145393804121.548</v>
      </c>
      <c r="H61" s="6"/>
      <c r="I61" s="6">
        <v>0</v>
      </c>
      <c r="J61" s="6"/>
      <c r="K61" s="6">
        <v>0</v>
      </c>
      <c r="L61" s="6"/>
      <c r="M61" s="6">
        <v>-47166</v>
      </c>
      <c r="N61" s="6"/>
      <c r="O61" s="6">
        <v>1021443777</v>
      </c>
      <c r="P61" s="6"/>
      <c r="Q61" s="6">
        <v>7654997</v>
      </c>
      <c r="R61" s="6"/>
      <c r="S61" s="6">
        <v>19960</v>
      </c>
      <c r="T61" s="6"/>
      <c r="U61" s="6">
        <v>155659837283</v>
      </c>
      <c r="V61" s="6"/>
      <c r="W61" s="6">
        <v>151884617366.28601</v>
      </c>
      <c r="Y61" s="8">
        <v>2.130822157381668E-2</v>
      </c>
    </row>
    <row r="62" spans="1:25">
      <c r="A62" s="1" t="s">
        <v>68</v>
      </c>
      <c r="C62" s="6">
        <v>28878874</v>
      </c>
      <c r="D62" s="6"/>
      <c r="E62" s="6">
        <v>197353281544</v>
      </c>
      <c r="F62" s="6"/>
      <c r="G62" s="6">
        <v>168510352387.23901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28878874</v>
      </c>
      <c r="R62" s="6"/>
      <c r="S62" s="6">
        <v>5700</v>
      </c>
      <c r="T62" s="6"/>
      <c r="U62" s="6">
        <v>197353281544</v>
      </c>
      <c r="V62" s="6"/>
      <c r="W62" s="6">
        <v>163630154788.29001</v>
      </c>
      <c r="Y62" s="8">
        <v>2.2956028430307279E-2</v>
      </c>
    </row>
    <row r="63" spans="1:25">
      <c r="A63" s="1" t="s">
        <v>69</v>
      </c>
      <c r="C63" s="6">
        <v>18759693</v>
      </c>
      <c r="D63" s="6"/>
      <c r="E63" s="6">
        <v>134765985123</v>
      </c>
      <c r="F63" s="6"/>
      <c r="G63" s="6">
        <v>109650668220.702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18759693</v>
      </c>
      <c r="R63" s="6"/>
      <c r="S63" s="6">
        <v>5790</v>
      </c>
      <c r="T63" s="6"/>
      <c r="U63" s="6">
        <v>134765985123</v>
      </c>
      <c r="V63" s="6"/>
      <c r="W63" s="6">
        <v>107972341666.30299</v>
      </c>
      <c r="Y63" s="8">
        <v>1.5147673411330671E-2</v>
      </c>
    </row>
    <row r="64" spans="1:25">
      <c r="A64" s="1" t="s">
        <v>70</v>
      </c>
      <c r="C64" s="6">
        <v>70757817</v>
      </c>
      <c r="D64" s="6"/>
      <c r="E64" s="6">
        <v>398567152129</v>
      </c>
      <c r="F64" s="6"/>
      <c r="G64" s="6">
        <v>490950919762.17297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70757817</v>
      </c>
      <c r="R64" s="6"/>
      <c r="S64" s="6">
        <v>6910</v>
      </c>
      <c r="T64" s="6"/>
      <c r="U64" s="6">
        <v>398567152129</v>
      </c>
      <c r="V64" s="6"/>
      <c r="W64" s="6">
        <v>486027343202.953</v>
      </c>
      <c r="Y64" s="8">
        <v>6.8185827501717658E-2</v>
      </c>
    </row>
    <row r="65" spans="1:25">
      <c r="A65" s="1" t="s">
        <v>71</v>
      </c>
      <c r="C65" s="6">
        <v>1601041</v>
      </c>
      <c r="D65" s="6"/>
      <c r="E65" s="6">
        <v>31256640793</v>
      </c>
      <c r="F65" s="6"/>
      <c r="G65" s="6">
        <v>48413880400.041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1601041</v>
      </c>
      <c r="R65" s="6"/>
      <c r="S65" s="6">
        <v>28480</v>
      </c>
      <c r="T65" s="6"/>
      <c r="U65" s="6">
        <v>31256640793</v>
      </c>
      <c r="V65" s="6"/>
      <c r="W65" s="6">
        <v>45326341676.304001</v>
      </c>
      <c r="Y65" s="8">
        <v>6.3589305376463489E-3</v>
      </c>
    </row>
    <row r="66" spans="1:25">
      <c r="A66" s="1" t="s">
        <v>72</v>
      </c>
      <c r="C66" s="6">
        <v>125031</v>
      </c>
      <c r="D66" s="6"/>
      <c r="E66" s="6">
        <v>1298091780</v>
      </c>
      <c r="F66" s="6"/>
      <c r="G66" s="6">
        <v>1305014188.2750001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125031</v>
      </c>
      <c r="R66" s="6"/>
      <c r="S66" s="6">
        <v>10960</v>
      </c>
      <c r="T66" s="6"/>
      <c r="U66" s="6">
        <v>1298091780</v>
      </c>
      <c r="V66" s="6"/>
      <c r="W66" s="6">
        <v>1362186238.428</v>
      </c>
      <c r="Y66" s="8">
        <v>1.9110405448913211E-4</v>
      </c>
    </row>
    <row r="67" spans="1:25">
      <c r="A67" s="1" t="s">
        <v>73</v>
      </c>
      <c r="C67" s="6">
        <v>5171394</v>
      </c>
      <c r="D67" s="6"/>
      <c r="E67" s="6">
        <v>40051522526</v>
      </c>
      <c r="F67" s="6"/>
      <c r="G67" s="6">
        <v>58346084734.695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5171394</v>
      </c>
      <c r="R67" s="6"/>
      <c r="S67" s="6">
        <v>10460</v>
      </c>
      <c r="T67" s="6"/>
      <c r="U67" s="6">
        <v>40051522526</v>
      </c>
      <c r="V67" s="6"/>
      <c r="W67" s="6">
        <v>53770929191.622002</v>
      </c>
      <c r="Y67" s="8">
        <v>7.5436399900982685E-3</v>
      </c>
    </row>
    <row r="68" spans="1:25">
      <c r="A68" s="1" t="s">
        <v>74</v>
      </c>
      <c r="C68" s="6">
        <v>10122989</v>
      </c>
      <c r="D68" s="6"/>
      <c r="E68" s="6">
        <v>70674903879</v>
      </c>
      <c r="F68" s="6"/>
      <c r="G68" s="6">
        <v>68527376637.2145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10122989</v>
      </c>
      <c r="R68" s="6"/>
      <c r="S68" s="6">
        <v>6710</v>
      </c>
      <c r="T68" s="6"/>
      <c r="U68" s="6">
        <v>70674903879</v>
      </c>
      <c r="V68" s="6"/>
      <c r="W68" s="6">
        <v>67521100915.669502</v>
      </c>
      <c r="Y68" s="8">
        <v>9.472681329863784E-3</v>
      </c>
    </row>
    <row r="69" spans="1:25">
      <c r="A69" s="1" t="s">
        <v>75</v>
      </c>
      <c r="C69" s="6">
        <v>1359690</v>
      </c>
      <c r="D69" s="6"/>
      <c r="E69" s="6">
        <v>47659583841</v>
      </c>
      <c r="F69" s="6"/>
      <c r="G69" s="6">
        <v>45967910711.445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1359690</v>
      </c>
      <c r="R69" s="6"/>
      <c r="S69" s="6">
        <v>29690</v>
      </c>
      <c r="T69" s="6"/>
      <c r="U69" s="6">
        <v>47659583841</v>
      </c>
      <c r="V69" s="6"/>
      <c r="W69" s="6">
        <v>40128999383.205002</v>
      </c>
      <c r="Y69" s="8">
        <v>5.6297841428587462E-3</v>
      </c>
    </row>
    <row r="70" spans="1:25">
      <c r="A70" s="1" t="s">
        <v>76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885000</v>
      </c>
      <c r="J70" s="6"/>
      <c r="K70" s="6">
        <v>5962343894</v>
      </c>
      <c r="L70" s="6"/>
      <c r="M70" s="6">
        <v>0</v>
      </c>
      <c r="N70" s="6"/>
      <c r="O70" s="6">
        <v>0</v>
      </c>
      <c r="P70" s="6"/>
      <c r="Q70" s="6">
        <v>885000</v>
      </c>
      <c r="R70" s="6"/>
      <c r="S70" s="6">
        <v>6900</v>
      </c>
      <c r="T70" s="6"/>
      <c r="U70" s="6">
        <v>5962343894</v>
      </c>
      <c r="V70" s="6"/>
      <c r="W70" s="6">
        <v>6070166325</v>
      </c>
      <c r="Y70" s="8">
        <v>8.5159676658428513E-4</v>
      </c>
    </row>
    <row r="71" spans="1:25">
      <c r="A71" s="1" t="s">
        <v>77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10000000</v>
      </c>
      <c r="J71" s="6"/>
      <c r="K71" s="6">
        <v>33443661439</v>
      </c>
      <c r="L71" s="6"/>
      <c r="M71" s="6">
        <v>0</v>
      </c>
      <c r="N71" s="6"/>
      <c r="O71" s="6">
        <v>0</v>
      </c>
      <c r="P71" s="6"/>
      <c r="Q71" s="6">
        <v>10000000</v>
      </c>
      <c r="R71" s="6"/>
      <c r="S71" s="6">
        <v>3140</v>
      </c>
      <c r="T71" s="6"/>
      <c r="U71" s="6">
        <v>33443661439</v>
      </c>
      <c r="V71" s="6"/>
      <c r="W71" s="6">
        <v>31213170000</v>
      </c>
      <c r="Y71" s="8">
        <v>4.3789631492256696E-3</v>
      </c>
    </row>
    <row r="72" spans="1:25">
      <c r="A72" s="1" t="s">
        <v>78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214108</v>
      </c>
      <c r="J72" s="6"/>
      <c r="K72" s="6">
        <v>35192717008</v>
      </c>
      <c r="L72" s="6"/>
      <c r="M72" s="6">
        <v>0</v>
      </c>
      <c r="N72" s="6"/>
      <c r="O72" s="6">
        <v>0</v>
      </c>
      <c r="P72" s="6"/>
      <c r="Q72" s="6">
        <v>214108</v>
      </c>
      <c r="R72" s="6"/>
      <c r="S72" s="6">
        <v>167750</v>
      </c>
      <c r="T72" s="6"/>
      <c r="U72" s="6">
        <v>35192717008</v>
      </c>
      <c r="V72" s="6"/>
      <c r="W72" s="6">
        <v>35702913128.849998</v>
      </c>
      <c r="Y72" s="8">
        <v>5.00883892636472E-3</v>
      </c>
    </row>
    <row r="73" spans="1:25">
      <c r="A73" s="1" t="s">
        <v>79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333343</v>
      </c>
      <c r="J73" s="6"/>
      <c r="K73" s="6">
        <v>2086594375</v>
      </c>
      <c r="L73" s="6"/>
      <c r="M73" s="6">
        <v>0</v>
      </c>
      <c r="N73" s="6"/>
      <c r="O73" s="6">
        <v>0</v>
      </c>
      <c r="P73" s="6"/>
      <c r="Q73" s="6">
        <v>333343</v>
      </c>
      <c r="R73" s="6"/>
      <c r="S73" s="6">
        <v>6810</v>
      </c>
      <c r="T73" s="6"/>
      <c r="U73" s="6">
        <v>2086594375</v>
      </c>
      <c r="V73" s="6"/>
      <c r="W73" s="6">
        <v>2256558938.3115001</v>
      </c>
      <c r="Y73" s="8">
        <v>3.1657753553778292E-4</v>
      </c>
    </row>
    <row r="74" spans="1:25" ht="24.75" thickBot="1">
      <c r="C74" s="6"/>
      <c r="D74" s="6"/>
      <c r="E74" s="7">
        <f>SUM(E9:E73)</f>
        <v>6659831424856</v>
      </c>
      <c r="F74" s="6"/>
      <c r="G74" s="7">
        <f>SUM(G9:G73)</f>
        <v>7042077589828.1709</v>
      </c>
      <c r="H74" s="6"/>
      <c r="I74" s="6"/>
      <c r="J74" s="6"/>
      <c r="K74" s="7">
        <f>SUM(K9:K73)</f>
        <v>186243958905</v>
      </c>
      <c r="L74" s="6"/>
      <c r="M74" s="6"/>
      <c r="N74" s="6"/>
      <c r="O74" s="7">
        <f>SUM(O9:O73)</f>
        <v>204942624670</v>
      </c>
      <c r="P74" s="6"/>
      <c r="Q74" s="6"/>
      <c r="R74" s="6"/>
      <c r="S74" s="6"/>
      <c r="T74" s="6"/>
      <c r="U74" s="7">
        <f>SUM(U9:U73)</f>
        <v>6673221295908</v>
      </c>
      <c r="V74" s="6"/>
      <c r="W74" s="7">
        <f>SUM(W9:W73)</f>
        <v>7007840493376.8984</v>
      </c>
      <c r="Y74" s="9">
        <f>SUM(Y9:Y73)</f>
        <v>0.98314510433092395</v>
      </c>
    </row>
    <row r="75" spans="1:25" ht="24.75" thickTop="1"/>
    <row r="77" spans="1:25">
      <c r="Y77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0" sqref="S10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83</v>
      </c>
      <c r="C6" s="18" t="s">
        <v>84</v>
      </c>
      <c r="D6" s="18" t="s">
        <v>84</v>
      </c>
      <c r="E6" s="18" t="s">
        <v>84</v>
      </c>
      <c r="F6" s="18" t="s">
        <v>84</v>
      </c>
      <c r="G6" s="18" t="s">
        <v>84</v>
      </c>
      <c r="H6" s="18" t="s">
        <v>84</v>
      </c>
      <c r="I6" s="18" t="s">
        <v>84</v>
      </c>
      <c r="K6" s="18" t="s">
        <v>186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83</v>
      </c>
      <c r="C7" s="18" t="s">
        <v>85</v>
      </c>
      <c r="E7" s="18" t="s">
        <v>86</v>
      </c>
      <c r="G7" s="18" t="s">
        <v>87</v>
      </c>
      <c r="I7" s="18" t="s">
        <v>81</v>
      </c>
      <c r="K7" s="18" t="s">
        <v>88</v>
      </c>
      <c r="M7" s="18" t="s">
        <v>89</v>
      </c>
      <c r="O7" s="18" t="s">
        <v>90</v>
      </c>
      <c r="Q7" s="18" t="s">
        <v>88</v>
      </c>
      <c r="S7" s="18" t="s">
        <v>82</v>
      </c>
    </row>
    <row r="8" spans="1:19">
      <c r="A8" s="1" t="s">
        <v>91</v>
      </c>
      <c r="C8" s="1" t="s">
        <v>92</v>
      </c>
      <c r="E8" s="1" t="s">
        <v>93</v>
      </c>
      <c r="G8" s="1" t="s">
        <v>94</v>
      </c>
      <c r="I8" s="13">
        <v>5</v>
      </c>
      <c r="K8" s="10">
        <v>9657709</v>
      </c>
      <c r="L8" s="10"/>
      <c r="M8" s="6">
        <v>39522</v>
      </c>
      <c r="N8" s="6"/>
      <c r="O8" s="6">
        <v>0</v>
      </c>
      <c r="P8" s="6"/>
      <c r="Q8" s="6">
        <v>9697231</v>
      </c>
      <c r="S8" s="8">
        <v>1.3604455170214621E-6</v>
      </c>
    </row>
    <row r="9" spans="1:19">
      <c r="A9" s="1" t="s">
        <v>95</v>
      </c>
      <c r="C9" s="1" t="s">
        <v>96</v>
      </c>
      <c r="E9" s="1" t="s">
        <v>93</v>
      </c>
      <c r="G9" s="1" t="s">
        <v>97</v>
      </c>
      <c r="I9" s="13">
        <v>5</v>
      </c>
      <c r="K9" s="10">
        <v>238000</v>
      </c>
      <c r="L9" s="10"/>
      <c r="M9" s="6">
        <v>0</v>
      </c>
      <c r="N9" s="6"/>
      <c r="O9" s="6">
        <v>0</v>
      </c>
      <c r="P9" s="6"/>
      <c r="Q9" s="6">
        <v>238000</v>
      </c>
      <c r="S9" s="8">
        <v>3.3389534914771853E-8</v>
      </c>
    </row>
    <row r="10" spans="1:19">
      <c r="A10" s="1" t="s">
        <v>98</v>
      </c>
      <c r="C10" s="1" t="s">
        <v>99</v>
      </c>
      <c r="E10" s="1" t="s">
        <v>93</v>
      </c>
      <c r="G10" s="1" t="s">
        <v>100</v>
      </c>
      <c r="I10" s="13">
        <v>5</v>
      </c>
      <c r="K10" s="10">
        <v>57317120423</v>
      </c>
      <c r="L10" s="10"/>
      <c r="M10" s="10">
        <v>130877476953</v>
      </c>
      <c r="N10" s="10"/>
      <c r="O10" s="10">
        <v>143000357727</v>
      </c>
      <c r="P10" s="10"/>
      <c r="Q10" s="10">
        <v>45194239649</v>
      </c>
      <c r="S10" s="8">
        <v>6.340397658432151E-3</v>
      </c>
    </row>
    <row r="11" spans="1:19" ht="24.75" thickBot="1">
      <c r="I11" s="4"/>
      <c r="K11" s="11">
        <f>SUM(K8:K10)</f>
        <v>57327016132</v>
      </c>
      <c r="L11" s="10"/>
      <c r="M11" s="11">
        <f>SUM(M8:M10)</f>
        <v>130877516475</v>
      </c>
      <c r="N11" s="10"/>
      <c r="O11" s="11">
        <f>SUM(O8:O10)</f>
        <v>143000357727</v>
      </c>
      <c r="P11" s="10"/>
      <c r="Q11" s="11">
        <f>SUM(Q8:Q10)</f>
        <v>45204174880</v>
      </c>
      <c r="S11" s="12">
        <f>SUM(S8:S10)</f>
        <v>6.3417914934840872E-3</v>
      </c>
    </row>
    <row r="12" spans="1:19" ht="24.75" thickTop="1">
      <c r="K12" s="10"/>
      <c r="L12" s="10"/>
      <c r="M12" s="10"/>
      <c r="N12" s="10"/>
      <c r="O12" s="10"/>
      <c r="P12" s="10"/>
      <c r="Q12" s="10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15"/>
  <sheetViews>
    <sheetView rightToLeft="1" workbookViewId="0">
      <selection activeCell="C21" sqref="C21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3" ht="24.75">
      <c r="A3" s="17" t="s">
        <v>101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3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3" ht="24.75">
      <c r="A6" s="18" t="s">
        <v>102</v>
      </c>
      <c r="B6" s="18" t="s">
        <v>102</v>
      </c>
      <c r="C6" s="18" t="s">
        <v>102</v>
      </c>
      <c r="D6" s="18" t="s">
        <v>102</v>
      </c>
      <c r="E6" s="18" t="s">
        <v>102</v>
      </c>
      <c r="F6" s="18" t="s">
        <v>102</v>
      </c>
      <c r="G6" s="18" t="s">
        <v>102</v>
      </c>
      <c r="I6" s="18" t="s">
        <v>103</v>
      </c>
      <c r="J6" s="18" t="s">
        <v>103</v>
      </c>
      <c r="K6" s="18" t="s">
        <v>103</v>
      </c>
      <c r="L6" s="18" t="s">
        <v>103</v>
      </c>
      <c r="M6" s="18" t="s">
        <v>103</v>
      </c>
      <c r="O6" s="18" t="s">
        <v>104</v>
      </c>
      <c r="P6" s="18" t="s">
        <v>104</v>
      </c>
      <c r="Q6" s="18" t="s">
        <v>104</v>
      </c>
      <c r="R6" s="18" t="s">
        <v>104</v>
      </c>
      <c r="S6" s="18" t="s">
        <v>104</v>
      </c>
    </row>
    <row r="7" spans="1:23" ht="24.75">
      <c r="A7" s="18" t="s">
        <v>105</v>
      </c>
      <c r="C7" s="18" t="s">
        <v>106</v>
      </c>
      <c r="E7" s="18" t="s">
        <v>80</v>
      </c>
      <c r="G7" s="18" t="s">
        <v>81</v>
      </c>
      <c r="I7" s="18" t="s">
        <v>107</v>
      </c>
      <c r="K7" s="18" t="s">
        <v>108</v>
      </c>
      <c r="M7" s="18" t="s">
        <v>109</v>
      </c>
      <c r="O7" s="18" t="s">
        <v>107</v>
      </c>
      <c r="Q7" s="18" t="s">
        <v>108</v>
      </c>
      <c r="S7" s="18" t="s">
        <v>109</v>
      </c>
    </row>
    <row r="8" spans="1:23">
      <c r="A8" s="1" t="s">
        <v>91</v>
      </c>
      <c r="C8" s="13">
        <v>2</v>
      </c>
      <c r="D8" s="4"/>
      <c r="E8" s="4" t="s">
        <v>110</v>
      </c>
      <c r="F8" s="4"/>
      <c r="G8" s="13">
        <v>5</v>
      </c>
      <c r="H8" s="4"/>
      <c r="I8" s="13">
        <v>39522</v>
      </c>
      <c r="J8" s="4"/>
      <c r="K8" s="13">
        <v>0</v>
      </c>
      <c r="L8" s="4"/>
      <c r="M8" s="13">
        <v>39522</v>
      </c>
      <c r="N8" s="4"/>
      <c r="O8" s="13">
        <v>418220</v>
      </c>
      <c r="P8" s="4"/>
      <c r="Q8" s="13">
        <v>0</v>
      </c>
      <c r="R8" s="4"/>
      <c r="S8" s="13">
        <v>418220</v>
      </c>
      <c r="T8" s="4"/>
      <c r="U8" s="4"/>
      <c r="V8" s="4"/>
      <c r="W8" s="4"/>
    </row>
    <row r="9" spans="1:23">
      <c r="A9" s="1" t="s">
        <v>98</v>
      </c>
      <c r="C9" s="13">
        <v>1</v>
      </c>
      <c r="D9" s="4"/>
      <c r="E9" s="4" t="s">
        <v>110</v>
      </c>
      <c r="F9" s="4"/>
      <c r="G9" s="13">
        <v>5</v>
      </c>
      <c r="H9" s="4"/>
      <c r="I9" s="13">
        <v>352205425</v>
      </c>
      <c r="J9" s="4"/>
      <c r="K9" s="13">
        <v>0</v>
      </c>
      <c r="L9" s="4"/>
      <c r="M9" s="13">
        <v>352205425</v>
      </c>
      <c r="N9" s="4"/>
      <c r="O9" s="13">
        <v>384632072</v>
      </c>
      <c r="P9" s="4"/>
      <c r="Q9" s="13">
        <v>0</v>
      </c>
      <c r="R9" s="4"/>
      <c r="S9" s="13">
        <v>384632072</v>
      </c>
      <c r="T9" s="4"/>
      <c r="U9" s="4"/>
      <c r="V9" s="4"/>
      <c r="W9" s="4"/>
    </row>
    <row r="10" spans="1:23" ht="24.75" thickBot="1">
      <c r="C10" s="4"/>
      <c r="D10" s="4"/>
      <c r="E10" s="4"/>
      <c r="F10" s="4"/>
      <c r="G10" s="4"/>
      <c r="H10" s="4"/>
      <c r="I10" s="14">
        <f>SUM(I8:I9)</f>
        <v>352244947</v>
      </c>
      <c r="J10" s="4"/>
      <c r="K10" s="14">
        <f>SUM(K8:K9)</f>
        <v>0</v>
      </c>
      <c r="L10" s="4"/>
      <c r="M10" s="14">
        <f>SUM(SUM(M8:M9))</f>
        <v>352244947</v>
      </c>
      <c r="N10" s="4"/>
      <c r="O10" s="14">
        <f>SUM(O8:O9)</f>
        <v>385050292</v>
      </c>
      <c r="P10" s="4"/>
      <c r="Q10" s="14">
        <f>SUM(Q8:Q9)</f>
        <v>0</v>
      </c>
      <c r="R10" s="4"/>
      <c r="S10" s="14">
        <f>SUM(S8:S9)</f>
        <v>385050292</v>
      </c>
      <c r="T10" s="4"/>
      <c r="U10" s="4"/>
      <c r="V10" s="4"/>
      <c r="W10" s="4"/>
    </row>
    <row r="11" spans="1:23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Q13" sqref="Q13"/>
    </sheetView>
  </sheetViews>
  <sheetFormatPr defaultRowHeight="24"/>
  <cols>
    <col min="1" max="1" width="31.425781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101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8" t="s">
        <v>105</v>
      </c>
      <c r="C6" s="18" t="s">
        <v>88</v>
      </c>
      <c r="E6" s="18" t="s">
        <v>182</v>
      </c>
      <c r="G6" s="18" t="s">
        <v>13</v>
      </c>
    </row>
    <row r="7" spans="1:7">
      <c r="A7" s="1" t="s">
        <v>184</v>
      </c>
      <c r="C7" s="5">
        <v>-15538430654</v>
      </c>
      <c r="D7" s="5"/>
      <c r="E7" s="8">
        <f>C7/$C$9</f>
        <v>1.0231950901823645</v>
      </c>
      <c r="G7" s="8">
        <v>-2.1799200539600601E-3</v>
      </c>
    </row>
    <row r="8" spans="1:7">
      <c r="A8" s="1" t="s">
        <v>185</v>
      </c>
      <c r="C8" s="5">
        <v>352244947</v>
      </c>
      <c r="D8" s="5"/>
      <c r="E8" s="8">
        <f>C8/$C$9</f>
        <v>-2.3195090182364514E-2</v>
      </c>
      <c r="G8" s="8">
        <v>4.9417205699195217E-5</v>
      </c>
    </row>
    <row r="9" spans="1:7" ht="24.75" thickBot="1">
      <c r="C9" s="16">
        <f>SUM(C7:C8)</f>
        <v>-15186185707</v>
      </c>
      <c r="D9" s="5"/>
      <c r="E9" s="9">
        <f>SUM(E7:E8)</f>
        <v>1</v>
      </c>
      <c r="G9" s="12">
        <f>SUM(G7:G8)</f>
        <v>-2.130502848260865E-3</v>
      </c>
    </row>
    <row r="10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6"/>
  <sheetViews>
    <sheetView rightToLeft="1" topLeftCell="A59" workbookViewId="0">
      <selection activeCell="M18" sqref="M18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101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I6" s="18" t="s">
        <v>103</v>
      </c>
      <c r="J6" s="18" t="s">
        <v>103</v>
      </c>
      <c r="K6" s="18" t="s">
        <v>103</v>
      </c>
      <c r="L6" s="18" t="s">
        <v>103</v>
      </c>
      <c r="M6" s="18" t="s">
        <v>103</v>
      </c>
      <c r="O6" s="18" t="s">
        <v>104</v>
      </c>
      <c r="P6" s="18" t="s">
        <v>104</v>
      </c>
      <c r="Q6" s="18" t="s">
        <v>104</v>
      </c>
      <c r="R6" s="18" t="s">
        <v>104</v>
      </c>
      <c r="S6" s="18" t="s">
        <v>104</v>
      </c>
    </row>
    <row r="7" spans="1:19" ht="24.75">
      <c r="A7" s="18" t="s">
        <v>3</v>
      </c>
      <c r="C7" s="18" t="s">
        <v>112</v>
      </c>
      <c r="E7" s="18" t="s">
        <v>113</v>
      </c>
      <c r="G7" s="18" t="s">
        <v>114</v>
      </c>
      <c r="I7" s="18" t="s">
        <v>115</v>
      </c>
      <c r="K7" s="18" t="s">
        <v>108</v>
      </c>
      <c r="M7" s="18" t="s">
        <v>116</v>
      </c>
      <c r="O7" s="18" t="s">
        <v>115</v>
      </c>
      <c r="Q7" s="18" t="s">
        <v>108</v>
      </c>
      <c r="S7" s="18" t="s">
        <v>116</v>
      </c>
    </row>
    <row r="8" spans="1:19">
      <c r="A8" s="1" t="s">
        <v>66</v>
      </c>
      <c r="C8" s="4" t="s">
        <v>117</v>
      </c>
      <c r="D8" s="4"/>
      <c r="E8" s="13">
        <v>7200268</v>
      </c>
      <c r="F8" s="4"/>
      <c r="G8" s="13">
        <v>11</v>
      </c>
      <c r="H8" s="4"/>
      <c r="I8" s="13">
        <v>0</v>
      </c>
      <c r="J8" s="4"/>
      <c r="K8" s="13">
        <v>0</v>
      </c>
      <c r="L8" s="4"/>
      <c r="M8" s="13">
        <v>0</v>
      </c>
      <c r="N8" s="4"/>
      <c r="O8" s="13">
        <v>79202948</v>
      </c>
      <c r="P8" s="4"/>
      <c r="Q8" s="13">
        <v>0</v>
      </c>
      <c r="R8" s="4"/>
      <c r="S8" s="13">
        <v>79202948</v>
      </c>
    </row>
    <row r="9" spans="1:19">
      <c r="A9" s="1" t="s">
        <v>61</v>
      </c>
      <c r="C9" s="4" t="s">
        <v>118</v>
      </c>
      <c r="D9" s="4"/>
      <c r="E9" s="13">
        <v>7544999</v>
      </c>
      <c r="F9" s="4"/>
      <c r="G9" s="13">
        <v>350</v>
      </c>
      <c r="H9" s="4"/>
      <c r="I9" s="13">
        <v>0</v>
      </c>
      <c r="J9" s="4"/>
      <c r="K9" s="13">
        <v>0</v>
      </c>
      <c r="L9" s="4"/>
      <c r="M9" s="13">
        <v>0</v>
      </c>
      <c r="N9" s="4"/>
      <c r="O9" s="13">
        <v>2640749650</v>
      </c>
      <c r="P9" s="4"/>
      <c r="Q9" s="13">
        <v>53169456</v>
      </c>
      <c r="R9" s="4"/>
      <c r="S9" s="13">
        <v>2587580194</v>
      </c>
    </row>
    <row r="10" spans="1:19">
      <c r="A10" s="1" t="s">
        <v>47</v>
      </c>
      <c r="C10" s="4" t="s">
        <v>119</v>
      </c>
      <c r="D10" s="4"/>
      <c r="E10" s="13">
        <v>5379846</v>
      </c>
      <c r="F10" s="4"/>
      <c r="G10" s="13">
        <v>2350</v>
      </c>
      <c r="H10" s="4"/>
      <c r="I10" s="13">
        <v>0</v>
      </c>
      <c r="J10" s="4"/>
      <c r="K10" s="13">
        <v>0</v>
      </c>
      <c r="L10" s="4"/>
      <c r="M10" s="13">
        <v>0</v>
      </c>
      <c r="N10" s="4"/>
      <c r="O10" s="13">
        <v>12642638100</v>
      </c>
      <c r="P10" s="4"/>
      <c r="Q10" s="13">
        <v>0</v>
      </c>
      <c r="R10" s="4"/>
      <c r="S10" s="13">
        <v>12642638100</v>
      </c>
    </row>
    <row r="11" spans="1:19">
      <c r="A11" s="1" t="s">
        <v>48</v>
      </c>
      <c r="C11" s="4" t="s">
        <v>120</v>
      </c>
      <c r="D11" s="4"/>
      <c r="E11" s="13">
        <v>7572414</v>
      </c>
      <c r="F11" s="4"/>
      <c r="G11" s="13">
        <v>2350</v>
      </c>
      <c r="H11" s="4"/>
      <c r="I11" s="13">
        <v>0</v>
      </c>
      <c r="J11" s="4"/>
      <c r="K11" s="13">
        <v>0</v>
      </c>
      <c r="L11" s="4"/>
      <c r="M11" s="13">
        <v>0</v>
      </c>
      <c r="N11" s="4"/>
      <c r="O11" s="13">
        <v>17795172900</v>
      </c>
      <c r="P11" s="4"/>
      <c r="Q11" s="13">
        <v>0</v>
      </c>
      <c r="R11" s="4"/>
      <c r="S11" s="13">
        <v>17795172900</v>
      </c>
    </row>
    <row r="12" spans="1:19">
      <c r="A12" s="1" t="s">
        <v>70</v>
      </c>
      <c r="C12" s="4" t="s">
        <v>119</v>
      </c>
      <c r="D12" s="4"/>
      <c r="E12" s="13">
        <v>77490562</v>
      </c>
      <c r="F12" s="4"/>
      <c r="G12" s="13">
        <v>480</v>
      </c>
      <c r="H12" s="4"/>
      <c r="I12" s="13">
        <v>0</v>
      </c>
      <c r="J12" s="4"/>
      <c r="K12" s="13">
        <v>0</v>
      </c>
      <c r="L12" s="4"/>
      <c r="M12" s="13">
        <v>0</v>
      </c>
      <c r="N12" s="4"/>
      <c r="O12" s="13">
        <v>37195469760</v>
      </c>
      <c r="P12" s="4"/>
      <c r="Q12" s="13">
        <v>0</v>
      </c>
      <c r="R12" s="4"/>
      <c r="S12" s="13">
        <v>37195469760</v>
      </c>
    </row>
    <row r="13" spans="1:19">
      <c r="A13" s="1" t="s">
        <v>36</v>
      </c>
      <c r="C13" s="4" t="s">
        <v>121</v>
      </c>
      <c r="D13" s="4"/>
      <c r="E13" s="13">
        <v>13248025</v>
      </c>
      <c r="F13" s="4"/>
      <c r="G13" s="13">
        <v>360</v>
      </c>
      <c r="H13" s="4"/>
      <c r="I13" s="13">
        <v>0</v>
      </c>
      <c r="J13" s="4"/>
      <c r="K13" s="13">
        <v>0</v>
      </c>
      <c r="L13" s="4"/>
      <c r="M13" s="13">
        <v>0</v>
      </c>
      <c r="N13" s="4"/>
      <c r="O13" s="13">
        <v>4769289000</v>
      </c>
      <c r="P13" s="4"/>
      <c r="Q13" s="13">
        <v>0</v>
      </c>
      <c r="R13" s="4"/>
      <c r="S13" s="13">
        <v>4769289000</v>
      </c>
    </row>
    <row r="14" spans="1:19">
      <c r="A14" s="1" t="s">
        <v>63</v>
      </c>
      <c r="C14" s="4" t="s">
        <v>122</v>
      </c>
      <c r="D14" s="4"/>
      <c r="E14" s="13">
        <v>40402500</v>
      </c>
      <c r="F14" s="4"/>
      <c r="G14" s="13">
        <v>40</v>
      </c>
      <c r="H14" s="4"/>
      <c r="I14" s="13">
        <v>0</v>
      </c>
      <c r="J14" s="4"/>
      <c r="K14" s="13">
        <v>0</v>
      </c>
      <c r="L14" s="4"/>
      <c r="M14" s="13">
        <v>0</v>
      </c>
      <c r="N14" s="4"/>
      <c r="O14" s="13">
        <v>1616100000</v>
      </c>
      <c r="P14" s="4"/>
      <c r="Q14" s="13">
        <v>0</v>
      </c>
      <c r="R14" s="4"/>
      <c r="S14" s="13">
        <v>1616100000</v>
      </c>
    </row>
    <row r="15" spans="1:19">
      <c r="A15" s="1" t="s">
        <v>62</v>
      </c>
      <c r="C15" s="4" t="s">
        <v>123</v>
      </c>
      <c r="D15" s="4"/>
      <c r="E15" s="13">
        <v>10796485</v>
      </c>
      <c r="F15" s="4"/>
      <c r="G15" s="13">
        <v>1500</v>
      </c>
      <c r="H15" s="4"/>
      <c r="I15" s="13">
        <v>0</v>
      </c>
      <c r="J15" s="4"/>
      <c r="K15" s="13">
        <v>0</v>
      </c>
      <c r="L15" s="4"/>
      <c r="M15" s="13">
        <v>0</v>
      </c>
      <c r="N15" s="4"/>
      <c r="O15" s="13">
        <v>16194727500</v>
      </c>
      <c r="P15" s="4"/>
      <c r="Q15" s="13">
        <v>0</v>
      </c>
      <c r="R15" s="4"/>
      <c r="S15" s="13">
        <v>16194727500</v>
      </c>
    </row>
    <row r="16" spans="1:19">
      <c r="A16" s="1" t="s">
        <v>73</v>
      </c>
      <c r="C16" s="4" t="s">
        <v>124</v>
      </c>
      <c r="D16" s="4"/>
      <c r="E16" s="13">
        <v>5171394</v>
      </c>
      <c r="F16" s="4"/>
      <c r="G16" s="13">
        <v>2330</v>
      </c>
      <c r="H16" s="4"/>
      <c r="I16" s="13">
        <v>0</v>
      </c>
      <c r="J16" s="4"/>
      <c r="K16" s="13">
        <v>0</v>
      </c>
      <c r="L16" s="4"/>
      <c r="M16" s="13">
        <v>0</v>
      </c>
      <c r="N16" s="4"/>
      <c r="O16" s="13">
        <v>12049348020</v>
      </c>
      <c r="P16" s="4"/>
      <c r="Q16" s="13">
        <v>90103894</v>
      </c>
      <c r="R16" s="4"/>
      <c r="S16" s="13">
        <v>11959244126</v>
      </c>
    </row>
    <row r="17" spans="1:19">
      <c r="A17" s="1" t="s">
        <v>125</v>
      </c>
      <c r="C17" s="4" t="s">
        <v>126</v>
      </c>
      <c r="D17" s="4"/>
      <c r="E17" s="13">
        <v>2671547</v>
      </c>
      <c r="F17" s="4"/>
      <c r="G17" s="13">
        <v>2200</v>
      </c>
      <c r="H17" s="4"/>
      <c r="I17" s="13">
        <v>0</v>
      </c>
      <c r="J17" s="4"/>
      <c r="K17" s="13">
        <v>0</v>
      </c>
      <c r="L17" s="4"/>
      <c r="M17" s="13">
        <v>0</v>
      </c>
      <c r="N17" s="4"/>
      <c r="O17" s="13">
        <v>5877403400</v>
      </c>
      <c r="P17" s="4"/>
      <c r="Q17" s="13">
        <v>0</v>
      </c>
      <c r="R17" s="4"/>
      <c r="S17" s="13">
        <v>5877403400</v>
      </c>
    </row>
    <row r="18" spans="1:19">
      <c r="A18" s="1" t="s">
        <v>37</v>
      </c>
      <c r="C18" s="4" t="s">
        <v>127</v>
      </c>
      <c r="D18" s="4"/>
      <c r="E18" s="13">
        <v>32093642</v>
      </c>
      <c r="F18" s="4"/>
      <c r="G18" s="13">
        <v>400</v>
      </c>
      <c r="H18" s="4"/>
      <c r="I18" s="13">
        <v>0</v>
      </c>
      <c r="J18" s="4"/>
      <c r="K18" s="13">
        <v>0</v>
      </c>
      <c r="L18" s="4"/>
      <c r="M18" s="13">
        <v>0</v>
      </c>
      <c r="N18" s="4"/>
      <c r="O18" s="13">
        <v>12837456800</v>
      </c>
      <c r="P18" s="4"/>
      <c r="Q18" s="13">
        <v>0</v>
      </c>
      <c r="R18" s="4"/>
      <c r="S18" s="13">
        <v>12837456800</v>
      </c>
    </row>
    <row r="19" spans="1:19">
      <c r="A19" s="1" t="s">
        <v>75</v>
      </c>
      <c r="C19" s="4" t="s">
        <v>128</v>
      </c>
      <c r="D19" s="4"/>
      <c r="E19" s="13">
        <v>925318</v>
      </c>
      <c r="F19" s="4"/>
      <c r="G19" s="13">
        <v>2400</v>
      </c>
      <c r="H19" s="4"/>
      <c r="I19" s="13">
        <v>0</v>
      </c>
      <c r="J19" s="4"/>
      <c r="K19" s="13">
        <v>0</v>
      </c>
      <c r="L19" s="4"/>
      <c r="M19" s="13">
        <v>0</v>
      </c>
      <c r="N19" s="4"/>
      <c r="O19" s="13">
        <v>2220763200</v>
      </c>
      <c r="P19" s="4"/>
      <c r="Q19" s="13">
        <v>80621766</v>
      </c>
      <c r="R19" s="4"/>
      <c r="S19" s="13">
        <v>2140141434</v>
      </c>
    </row>
    <row r="20" spans="1:19">
      <c r="A20" s="1" t="s">
        <v>33</v>
      </c>
      <c r="C20" s="4" t="s">
        <v>127</v>
      </c>
      <c r="D20" s="4"/>
      <c r="E20" s="13">
        <v>1651963</v>
      </c>
      <c r="F20" s="4"/>
      <c r="G20" s="13">
        <v>4500</v>
      </c>
      <c r="H20" s="4"/>
      <c r="I20" s="13">
        <v>0</v>
      </c>
      <c r="J20" s="4"/>
      <c r="K20" s="13">
        <v>0</v>
      </c>
      <c r="L20" s="4"/>
      <c r="M20" s="13">
        <v>0</v>
      </c>
      <c r="N20" s="4"/>
      <c r="O20" s="13">
        <v>7433833500</v>
      </c>
      <c r="P20" s="4"/>
      <c r="Q20" s="13">
        <v>0</v>
      </c>
      <c r="R20" s="4"/>
      <c r="S20" s="13">
        <v>7433833500</v>
      </c>
    </row>
    <row r="21" spans="1:19">
      <c r="A21" s="1" t="s">
        <v>39</v>
      </c>
      <c r="C21" s="4" t="s">
        <v>129</v>
      </c>
      <c r="D21" s="4"/>
      <c r="E21" s="13">
        <v>5786088</v>
      </c>
      <c r="F21" s="4"/>
      <c r="G21" s="13">
        <v>1200</v>
      </c>
      <c r="H21" s="4"/>
      <c r="I21" s="13">
        <v>0</v>
      </c>
      <c r="J21" s="4"/>
      <c r="K21" s="13">
        <v>0</v>
      </c>
      <c r="L21" s="4"/>
      <c r="M21" s="13">
        <v>0</v>
      </c>
      <c r="N21" s="4"/>
      <c r="O21" s="13">
        <v>6943305600</v>
      </c>
      <c r="P21" s="4"/>
      <c r="Q21" s="13">
        <v>274077853</v>
      </c>
      <c r="R21" s="4"/>
      <c r="S21" s="13">
        <v>6669227747</v>
      </c>
    </row>
    <row r="22" spans="1:19">
      <c r="A22" s="1" t="s">
        <v>71</v>
      </c>
      <c r="C22" s="4" t="s">
        <v>130</v>
      </c>
      <c r="D22" s="4"/>
      <c r="E22" s="13">
        <v>1853969</v>
      </c>
      <c r="F22" s="4"/>
      <c r="G22" s="13">
        <v>3135</v>
      </c>
      <c r="H22" s="4"/>
      <c r="I22" s="13">
        <v>0</v>
      </c>
      <c r="J22" s="4"/>
      <c r="K22" s="13">
        <v>0</v>
      </c>
      <c r="L22" s="4"/>
      <c r="M22" s="13">
        <v>0</v>
      </c>
      <c r="N22" s="4"/>
      <c r="O22" s="13">
        <v>5812192815</v>
      </c>
      <c r="P22" s="4"/>
      <c r="Q22" s="13">
        <v>0</v>
      </c>
      <c r="R22" s="4"/>
      <c r="S22" s="13">
        <v>5812192815</v>
      </c>
    </row>
    <row r="23" spans="1:19">
      <c r="A23" s="1" t="s">
        <v>50</v>
      </c>
      <c r="C23" s="4" t="s">
        <v>131</v>
      </c>
      <c r="D23" s="4"/>
      <c r="E23" s="13">
        <v>5625210</v>
      </c>
      <c r="F23" s="4"/>
      <c r="G23" s="13">
        <v>4200</v>
      </c>
      <c r="H23" s="4"/>
      <c r="I23" s="13">
        <v>0</v>
      </c>
      <c r="J23" s="4"/>
      <c r="K23" s="13">
        <v>0</v>
      </c>
      <c r="L23" s="4"/>
      <c r="M23" s="13">
        <v>0</v>
      </c>
      <c r="N23" s="4"/>
      <c r="O23" s="13">
        <v>23625882000</v>
      </c>
      <c r="P23" s="4"/>
      <c r="Q23" s="13">
        <v>0</v>
      </c>
      <c r="R23" s="4"/>
      <c r="S23" s="13">
        <v>23625882000</v>
      </c>
    </row>
    <row r="24" spans="1:19">
      <c r="A24" s="1" t="s">
        <v>24</v>
      </c>
      <c r="C24" s="4" t="s">
        <v>122</v>
      </c>
      <c r="D24" s="4"/>
      <c r="E24" s="13">
        <v>2962673</v>
      </c>
      <c r="F24" s="4"/>
      <c r="G24" s="13">
        <v>2270</v>
      </c>
      <c r="H24" s="4"/>
      <c r="I24" s="13">
        <v>0</v>
      </c>
      <c r="J24" s="4"/>
      <c r="K24" s="13">
        <v>0</v>
      </c>
      <c r="L24" s="4"/>
      <c r="M24" s="13">
        <v>0</v>
      </c>
      <c r="N24" s="4"/>
      <c r="O24" s="13">
        <v>6725267710</v>
      </c>
      <c r="P24" s="4"/>
      <c r="Q24" s="13">
        <v>0</v>
      </c>
      <c r="R24" s="4"/>
      <c r="S24" s="13">
        <v>6725267710</v>
      </c>
    </row>
    <row r="25" spans="1:19">
      <c r="A25" s="1" t="s">
        <v>22</v>
      </c>
      <c r="C25" s="4" t="s">
        <v>132</v>
      </c>
      <c r="D25" s="4"/>
      <c r="E25" s="13">
        <v>32566133</v>
      </c>
      <c r="F25" s="4"/>
      <c r="G25" s="13">
        <v>900</v>
      </c>
      <c r="H25" s="4"/>
      <c r="I25" s="13">
        <v>0</v>
      </c>
      <c r="J25" s="4"/>
      <c r="K25" s="13">
        <v>0</v>
      </c>
      <c r="L25" s="4"/>
      <c r="M25" s="13">
        <v>0</v>
      </c>
      <c r="N25" s="4"/>
      <c r="O25" s="13">
        <v>29309519700</v>
      </c>
      <c r="P25" s="4"/>
      <c r="Q25" s="13">
        <v>0</v>
      </c>
      <c r="R25" s="4"/>
      <c r="S25" s="13">
        <v>29309519700</v>
      </c>
    </row>
    <row r="26" spans="1:19">
      <c r="A26" s="1" t="s">
        <v>69</v>
      </c>
      <c r="C26" s="4" t="s">
        <v>133</v>
      </c>
      <c r="D26" s="4"/>
      <c r="E26" s="13">
        <v>13258377</v>
      </c>
      <c r="F26" s="4"/>
      <c r="G26" s="13">
        <v>890</v>
      </c>
      <c r="H26" s="4"/>
      <c r="I26" s="13">
        <v>0</v>
      </c>
      <c r="J26" s="4"/>
      <c r="K26" s="13">
        <v>0</v>
      </c>
      <c r="L26" s="4"/>
      <c r="M26" s="13">
        <v>0</v>
      </c>
      <c r="N26" s="4"/>
      <c r="O26" s="13">
        <v>11799955530</v>
      </c>
      <c r="P26" s="4"/>
      <c r="Q26" s="13">
        <v>0</v>
      </c>
      <c r="R26" s="4"/>
      <c r="S26" s="13">
        <v>11799955530</v>
      </c>
    </row>
    <row r="27" spans="1:19">
      <c r="A27" s="1" t="s">
        <v>68</v>
      </c>
      <c r="C27" s="4" t="s">
        <v>133</v>
      </c>
      <c r="D27" s="4"/>
      <c r="E27" s="13">
        <v>23496431</v>
      </c>
      <c r="F27" s="4"/>
      <c r="G27" s="13">
        <v>390</v>
      </c>
      <c r="H27" s="4"/>
      <c r="I27" s="13">
        <v>0</v>
      </c>
      <c r="J27" s="4"/>
      <c r="K27" s="13">
        <v>0</v>
      </c>
      <c r="L27" s="4"/>
      <c r="M27" s="13">
        <v>0</v>
      </c>
      <c r="N27" s="4"/>
      <c r="O27" s="13">
        <v>9163608090</v>
      </c>
      <c r="P27" s="4"/>
      <c r="Q27" s="13">
        <v>0</v>
      </c>
      <c r="R27" s="4"/>
      <c r="S27" s="13">
        <v>9163608090</v>
      </c>
    </row>
    <row r="28" spans="1:19">
      <c r="A28" s="1" t="s">
        <v>59</v>
      </c>
      <c r="C28" s="4" t="s">
        <v>134</v>
      </c>
      <c r="D28" s="4"/>
      <c r="E28" s="13">
        <v>115188478</v>
      </c>
      <c r="F28" s="4"/>
      <c r="G28" s="13">
        <v>500</v>
      </c>
      <c r="H28" s="4"/>
      <c r="I28" s="13">
        <v>0</v>
      </c>
      <c r="J28" s="4"/>
      <c r="K28" s="13">
        <v>0</v>
      </c>
      <c r="L28" s="4"/>
      <c r="M28" s="13">
        <v>0</v>
      </c>
      <c r="N28" s="4"/>
      <c r="O28" s="13">
        <v>57594239000</v>
      </c>
      <c r="P28" s="4"/>
      <c r="Q28" s="13">
        <v>0</v>
      </c>
      <c r="R28" s="4"/>
      <c r="S28" s="13">
        <v>57594239000</v>
      </c>
    </row>
    <row r="29" spans="1:19">
      <c r="A29" s="1" t="s">
        <v>56</v>
      </c>
      <c r="C29" s="4" t="s">
        <v>135</v>
      </c>
      <c r="D29" s="4"/>
      <c r="E29" s="13">
        <v>33798653</v>
      </c>
      <c r="F29" s="4"/>
      <c r="G29" s="13">
        <v>250</v>
      </c>
      <c r="H29" s="4"/>
      <c r="I29" s="13">
        <v>0</v>
      </c>
      <c r="J29" s="4"/>
      <c r="K29" s="13">
        <v>0</v>
      </c>
      <c r="L29" s="4"/>
      <c r="M29" s="13">
        <v>0</v>
      </c>
      <c r="N29" s="4"/>
      <c r="O29" s="13">
        <v>8449663250</v>
      </c>
      <c r="P29" s="4"/>
      <c r="Q29" s="13">
        <v>0</v>
      </c>
      <c r="R29" s="4"/>
      <c r="S29" s="13">
        <v>8449663250</v>
      </c>
    </row>
    <row r="30" spans="1:19">
      <c r="A30" s="1" t="s">
        <v>136</v>
      </c>
      <c r="C30" s="4" t="s">
        <v>130</v>
      </c>
      <c r="D30" s="4"/>
      <c r="E30" s="13">
        <v>1058803</v>
      </c>
      <c r="F30" s="4"/>
      <c r="G30" s="13">
        <v>6300</v>
      </c>
      <c r="H30" s="4"/>
      <c r="I30" s="13">
        <v>0</v>
      </c>
      <c r="J30" s="4"/>
      <c r="K30" s="13">
        <v>0</v>
      </c>
      <c r="L30" s="4"/>
      <c r="M30" s="13">
        <v>0</v>
      </c>
      <c r="N30" s="4"/>
      <c r="O30" s="13">
        <v>6670458900</v>
      </c>
      <c r="P30" s="4"/>
      <c r="Q30" s="13">
        <v>0</v>
      </c>
      <c r="R30" s="4"/>
      <c r="S30" s="13">
        <v>6670458900</v>
      </c>
    </row>
    <row r="31" spans="1:19">
      <c r="A31" s="1" t="s">
        <v>58</v>
      </c>
      <c r="C31" s="4" t="s">
        <v>137</v>
      </c>
      <c r="D31" s="4"/>
      <c r="E31" s="13">
        <v>1847833</v>
      </c>
      <c r="F31" s="4"/>
      <c r="G31" s="13">
        <v>300</v>
      </c>
      <c r="H31" s="4"/>
      <c r="I31" s="13">
        <v>0</v>
      </c>
      <c r="J31" s="4"/>
      <c r="K31" s="13">
        <v>0</v>
      </c>
      <c r="L31" s="4"/>
      <c r="M31" s="13">
        <v>0</v>
      </c>
      <c r="N31" s="4"/>
      <c r="O31" s="13">
        <v>554349900</v>
      </c>
      <c r="P31" s="4"/>
      <c r="Q31" s="13">
        <v>0</v>
      </c>
      <c r="R31" s="4"/>
      <c r="S31" s="13">
        <v>554349900</v>
      </c>
    </row>
    <row r="32" spans="1:19">
      <c r="A32" s="1" t="s">
        <v>138</v>
      </c>
      <c r="C32" s="4" t="s">
        <v>139</v>
      </c>
      <c r="D32" s="4"/>
      <c r="E32" s="13">
        <v>1222548</v>
      </c>
      <c r="F32" s="4"/>
      <c r="G32" s="13">
        <v>4200</v>
      </c>
      <c r="H32" s="4"/>
      <c r="I32" s="13">
        <v>0</v>
      </c>
      <c r="J32" s="4"/>
      <c r="K32" s="13">
        <v>0</v>
      </c>
      <c r="L32" s="4"/>
      <c r="M32" s="13">
        <v>0</v>
      </c>
      <c r="N32" s="4"/>
      <c r="O32" s="13">
        <v>5134701600</v>
      </c>
      <c r="P32" s="4"/>
      <c r="Q32" s="13">
        <v>0</v>
      </c>
      <c r="R32" s="4"/>
      <c r="S32" s="13">
        <v>5134701600</v>
      </c>
    </row>
    <row r="33" spans="1:19">
      <c r="A33" s="1" t="s">
        <v>49</v>
      </c>
      <c r="C33" s="4" t="s">
        <v>140</v>
      </c>
      <c r="D33" s="4"/>
      <c r="E33" s="13">
        <v>2921827</v>
      </c>
      <c r="F33" s="4"/>
      <c r="G33" s="13">
        <v>2400</v>
      </c>
      <c r="H33" s="4"/>
      <c r="I33" s="13">
        <v>0</v>
      </c>
      <c r="J33" s="4"/>
      <c r="K33" s="13">
        <v>0</v>
      </c>
      <c r="L33" s="4"/>
      <c r="M33" s="13">
        <v>0</v>
      </c>
      <c r="N33" s="4"/>
      <c r="O33" s="13">
        <v>7012384800</v>
      </c>
      <c r="P33" s="4"/>
      <c r="Q33" s="13">
        <v>0</v>
      </c>
      <c r="R33" s="4"/>
      <c r="S33" s="13">
        <v>7012384800</v>
      </c>
    </row>
    <row r="34" spans="1:19">
      <c r="A34" s="1" t="s">
        <v>19</v>
      </c>
      <c r="C34" s="4" t="s">
        <v>141</v>
      </c>
      <c r="D34" s="4"/>
      <c r="E34" s="13">
        <v>72337829</v>
      </c>
      <c r="F34" s="4"/>
      <c r="G34" s="13">
        <v>130</v>
      </c>
      <c r="H34" s="4"/>
      <c r="I34" s="13">
        <v>0</v>
      </c>
      <c r="J34" s="4"/>
      <c r="K34" s="13">
        <v>0</v>
      </c>
      <c r="L34" s="4"/>
      <c r="M34" s="13">
        <v>0</v>
      </c>
      <c r="N34" s="4"/>
      <c r="O34" s="13">
        <v>9403917770</v>
      </c>
      <c r="P34" s="4"/>
      <c r="Q34" s="13">
        <v>0</v>
      </c>
      <c r="R34" s="4"/>
      <c r="S34" s="13">
        <v>9403917770</v>
      </c>
    </row>
    <row r="35" spans="1:19">
      <c r="A35" s="1" t="s">
        <v>17</v>
      </c>
      <c r="C35" s="4" t="s">
        <v>141</v>
      </c>
      <c r="D35" s="4"/>
      <c r="E35" s="13">
        <v>51572424</v>
      </c>
      <c r="F35" s="4"/>
      <c r="G35" s="13">
        <v>58</v>
      </c>
      <c r="H35" s="4"/>
      <c r="I35" s="13">
        <v>0</v>
      </c>
      <c r="J35" s="4"/>
      <c r="K35" s="13">
        <v>0</v>
      </c>
      <c r="L35" s="4"/>
      <c r="M35" s="13">
        <v>0</v>
      </c>
      <c r="N35" s="4"/>
      <c r="O35" s="13">
        <v>2991200592</v>
      </c>
      <c r="P35" s="4"/>
      <c r="Q35" s="13">
        <v>0</v>
      </c>
      <c r="R35" s="4"/>
      <c r="S35" s="13">
        <v>2991200592</v>
      </c>
    </row>
    <row r="36" spans="1:19">
      <c r="A36" s="1" t="s">
        <v>18</v>
      </c>
      <c r="C36" s="4" t="s">
        <v>141</v>
      </c>
      <c r="D36" s="4"/>
      <c r="E36" s="13">
        <v>30935774</v>
      </c>
      <c r="F36" s="4"/>
      <c r="G36" s="13">
        <v>3</v>
      </c>
      <c r="H36" s="4"/>
      <c r="I36" s="13">
        <v>0</v>
      </c>
      <c r="J36" s="4"/>
      <c r="K36" s="13">
        <v>0</v>
      </c>
      <c r="L36" s="4"/>
      <c r="M36" s="13">
        <v>0</v>
      </c>
      <c r="N36" s="4"/>
      <c r="O36" s="13">
        <v>92807322</v>
      </c>
      <c r="P36" s="4"/>
      <c r="Q36" s="13">
        <v>0</v>
      </c>
      <c r="R36" s="4"/>
      <c r="S36" s="13">
        <v>92807322</v>
      </c>
    </row>
    <row r="37" spans="1:19">
      <c r="A37" s="1" t="s">
        <v>34</v>
      </c>
      <c r="C37" s="4" t="s">
        <v>119</v>
      </c>
      <c r="D37" s="4"/>
      <c r="E37" s="13">
        <v>11253492</v>
      </c>
      <c r="F37" s="4"/>
      <c r="G37" s="13">
        <v>160</v>
      </c>
      <c r="H37" s="4"/>
      <c r="I37" s="13">
        <v>0</v>
      </c>
      <c r="J37" s="4"/>
      <c r="K37" s="13">
        <v>0</v>
      </c>
      <c r="L37" s="4"/>
      <c r="M37" s="13">
        <v>0</v>
      </c>
      <c r="N37" s="4"/>
      <c r="O37" s="13">
        <v>1800558720</v>
      </c>
      <c r="P37" s="4"/>
      <c r="Q37" s="13">
        <v>0</v>
      </c>
      <c r="R37" s="4"/>
      <c r="S37" s="13">
        <v>1800558720</v>
      </c>
    </row>
    <row r="38" spans="1:19">
      <c r="A38" s="1" t="s">
        <v>57</v>
      </c>
      <c r="C38" s="4" t="s">
        <v>142</v>
      </c>
      <c r="D38" s="4"/>
      <c r="E38" s="13">
        <v>1672492</v>
      </c>
      <c r="F38" s="4"/>
      <c r="G38" s="13">
        <v>1800</v>
      </c>
      <c r="H38" s="4"/>
      <c r="I38" s="13">
        <v>0</v>
      </c>
      <c r="J38" s="4"/>
      <c r="K38" s="13">
        <v>0</v>
      </c>
      <c r="L38" s="4"/>
      <c r="M38" s="13">
        <v>0</v>
      </c>
      <c r="N38" s="4"/>
      <c r="O38" s="13">
        <v>3010485600</v>
      </c>
      <c r="P38" s="4"/>
      <c r="Q38" s="13">
        <v>0</v>
      </c>
      <c r="R38" s="4"/>
      <c r="S38" s="13">
        <v>3010485600</v>
      </c>
    </row>
    <row r="39" spans="1:19">
      <c r="A39" s="1" t="s">
        <v>23</v>
      </c>
      <c r="C39" s="4" t="s">
        <v>135</v>
      </c>
      <c r="D39" s="4"/>
      <c r="E39" s="13">
        <v>16601214</v>
      </c>
      <c r="F39" s="4"/>
      <c r="G39" s="13">
        <v>2000</v>
      </c>
      <c r="H39" s="4"/>
      <c r="I39" s="13">
        <v>0</v>
      </c>
      <c r="J39" s="4"/>
      <c r="K39" s="13">
        <v>0</v>
      </c>
      <c r="L39" s="4"/>
      <c r="M39" s="13">
        <v>0</v>
      </c>
      <c r="N39" s="4"/>
      <c r="O39" s="13">
        <v>33202428000</v>
      </c>
      <c r="P39" s="4"/>
      <c r="Q39" s="13">
        <v>0</v>
      </c>
      <c r="R39" s="4"/>
      <c r="S39" s="13">
        <v>33202428000</v>
      </c>
    </row>
    <row r="40" spans="1:19">
      <c r="A40" s="1" t="s">
        <v>52</v>
      </c>
      <c r="C40" s="4" t="s">
        <v>4</v>
      </c>
      <c r="D40" s="4"/>
      <c r="E40" s="13">
        <v>20480504</v>
      </c>
      <c r="F40" s="4"/>
      <c r="G40" s="13">
        <v>700</v>
      </c>
      <c r="H40" s="4"/>
      <c r="I40" s="13">
        <v>0</v>
      </c>
      <c r="J40" s="4"/>
      <c r="K40" s="13">
        <v>0</v>
      </c>
      <c r="L40" s="4"/>
      <c r="M40" s="13">
        <v>0</v>
      </c>
      <c r="N40" s="4"/>
      <c r="O40" s="13">
        <v>14336352800</v>
      </c>
      <c r="P40" s="4"/>
      <c r="Q40" s="13">
        <v>410155137</v>
      </c>
      <c r="R40" s="4"/>
      <c r="S40" s="13">
        <v>13926197663</v>
      </c>
    </row>
    <row r="41" spans="1:19">
      <c r="A41" s="1" t="s">
        <v>41</v>
      </c>
      <c r="C41" s="4" t="s">
        <v>143</v>
      </c>
      <c r="D41" s="4"/>
      <c r="E41" s="13">
        <v>8629051</v>
      </c>
      <c r="F41" s="4"/>
      <c r="G41" s="13">
        <v>2740</v>
      </c>
      <c r="H41" s="4"/>
      <c r="I41" s="13">
        <v>0</v>
      </c>
      <c r="J41" s="4"/>
      <c r="K41" s="13">
        <v>0</v>
      </c>
      <c r="L41" s="4"/>
      <c r="M41" s="13">
        <v>0</v>
      </c>
      <c r="N41" s="4"/>
      <c r="O41" s="13">
        <v>23643599740</v>
      </c>
      <c r="P41" s="4"/>
      <c r="Q41" s="13">
        <v>0</v>
      </c>
      <c r="R41" s="4"/>
      <c r="S41" s="13">
        <v>23643599740</v>
      </c>
    </row>
    <row r="42" spans="1:19">
      <c r="A42" s="1" t="s">
        <v>144</v>
      </c>
      <c r="C42" s="4" t="s">
        <v>135</v>
      </c>
      <c r="D42" s="4"/>
      <c r="E42" s="13">
        <v>973894</v>
      </c>
      <c r="F42" s="4"/>
      <c r="G42" s="13">
        <v>5000</v>
      </c>
      <c r="H42" s="4"/>
      <c r="I42" s="13">
        <v>0</v>
      </c>
      <c r="J42" s="4"/>
      <c r="K42" s="13">
        <v>0</v>
      </c>
      <c r="L42" s="4"/>
      <c r="M42" s="13">
        <v>0</v>
      </c>
      <c r="N42" s="4"/>
      <c r="O42" s="13">
        <v>4869470000</v>
      </c>
      <c r="P42" s="4"/>
      <c r="Q42" s="13">
        <v>0</v>
      </c>
      <c r="R42" s="4"/>
      <c r="S42" s="13">
        <v>4869470000</v>
      </c>
    </row>
    <row r="43" spans="1:19">
      <c r="A43" s="1" t="s">
        <v>51</v>
      </c>
      <c r="C43" s="4" t="s">
        <v>145</v>
      </c>
      <c r="D43" s="4"/>
      <c r="E43" s="13">
        <v>8311860</v>
      </c>
      <c r="F43" s="4"/>
      <c r="G43" s="13">
        <v>449</v>
      </c>
      <c r="H43" s="4"/>
      <c r="I43" s="13">
        <v>0</v>
      </c>
      <c r="J43" s="4"/>
      <c r="K43" s="13">
        <v>0</v>
      </c>
      <c r="L43" s="4"/>
      <c r="M43" s="13">
        <v>0</v>
      </c>
      <c r="N43" s="4"/>
      <c r="O43" s="13">
        <v>3732025140</v>
      </c>
      <c r="P43" s="4"/>
      <c r="Q43" s="13">
        <v>0</v>
      </c>
      <c r="R43" s="4"/>
      <c r="S43" s="13">
        <v>3732025140</v>
      </c>
    </row>
    <row r="44" spans="1:19">
      <c r="A44" s="1" t="s">
        <v>60</v>
      </c>
      <c r="C44" s="4" t="s">
        <v>141</v>
      </c>
      <c r="D44" s="4"/>
      <c r="E44" s="13">
        <v>5391855</v>
      </c>
      <c r="F44" s="4"/>
      <c r="G44" s="13">
        <v>690</v>
      </c>
      <c r="H44" s="4"/>
      <c r="I44" s="13">
        <v>0</v>
      </c>
      <c r="J44" s="4"/>
      <c r="K44" s="13">
        <v>0</v>
      </c>
      <c r="L44" s="4"/>
      <c r="M44" s="13">
        <v>0</v>
      </c>
      <c r="N44" s="4"/>
      <c r="O44" s="13">
        <v>3720379950</v>
      </c>
      <c r="P44" s="4"/>
      <c r="Q44" s="13">
        <v>0</v>
      </c>
      <c r="R44" s="4"/>
      <c r="S44" s="13">
        <v>3720379950</v>
      </c>
    </row>
    <row r="45" spans="1:19">
      <c r="A45" s="1" t="s">
        <v>65</v>
      </c>
      <c r="C45" s="4" t="s">
        <v>129</v>
      </c>
      <c r="D45" s="4"/>
      <c r="E45" s="13">
        <v>2478948</v>
      </c>
      <c r="F45" s="4"/>
      <c r="G45" s="13">
        <v>4290</v>
      </c>
      <c r="H45" s="4"/>
      <c r="I45" s="13">
        <v>0</v>
      </c>
      <c r="J45" s="4"/>
      <c r="K45" s="13">
        <v>0</v>
      </c>
      <c r="L45" s="4"/>
      <c r="M45" s="13">
        <v>0</v>
      </c>
      <c r="N45" s="4"/>
      <c r="O45" s="13">
        <v>10634686920</v>
      </c>
      <c r="P45" s="4"/>
      <c r="Q45" s="13">
        <v>0</v>
      </c>
      <c r="R45" s="4"/>
      <c r="S45" s="13">
        <v>10634686920</v>
      </c>
    </row>
    <row r="46" spans="1:19">
      <c r="A46" s="1" t="s">
        <v>30</v>
      </c>
      <c r="C46" s="4" t="s">
        <v>146</v>
      </c>
      <c r="D46" s="4"/>
      <c r="E46" s="13">
        <v>2099684</v>
      </c>
      <c r="F46" s="4"/>
      <c r="G46" s="13">
        <v>5300</v>
      </c>
      <c r="H46" s="4"/>
      <c r="I46" s="13">
        <v>0</v>
      </c>
      <c r="J46" s="4"/>
      <c r="K46" s="13">
        <v>0</v>
      </c>
      <c r="L46" s="4"/>
      <c r="M46" s="13">
        <v>0</v>
      </c>
      <c r="N46" s="4"/>
      <c r="O46" s="13">
        <v>11128325200</v>
      </c>
      <c r="P46" s="4"/>
      <c r="Q46" s="13">
        <v>0</v>
      </c>
      <c r="R46" s="4"/>
      <c r="S46" s="13">
        <v>11128325200</v>
      </c>
    </row>
    <row r="47" spans="1:19">
      <c r="A47" s="1" t="s">
        <v>21</v>
      </c>
      <c r="C47" s="4" t="s">
        <v>147</v>
      </c>
      <c r="D47" s="4"/>
      <c r="E47" s="13">
        <v>35196551</v>
      </c>
      <c r="F47" s="4"/>
      <c r="G47" s="13">
        <v>427</v>
      </c>
      <c r="H47" s="4"/>
      <c r="I47" s="13">
        <v>0</v>
      </c>
      <c r="J47" s="4"/>
      <c r="K47" s="13">
        <v>0</v>
      </c>
      <c r="L47" s="4"/>
      <c r="M47" s="13">
        <v>0</v>
      </c>
      <c r="N47" s="4"/>
      <c r="O47" s="13">
        <v>6683932626</v>
      </c>
      <c r="P47" s="4"/>
      <c r="Q47" s="13">
        <v>0</v>
      </c>
      <c r="R47" s="4"/>
      <c r="S47" s="13">
        <v>15028927277</v>
      </c>
    </row>
    <row r="48" spans="1:19">
      <c r="A48" s="1" t="s">
        <v>54</v>
      </c>
      <c r="C48" s="4" t="s">
        <v>135</v>
      </c>
      <c r="D48" s="4"/>
      <c r="E48" s="13">
        <v>2476432</v>
      </c>
      <c r="F48" s="4"/>
      <c r="G48" s="13">
        <v>3300</v>
      </c>
      <c r="H48" s="4"/>
      <c r="I48" s="13">
        <v>0</v>
      </c>
      <c r="J48" s="4"/>
      <c r="K48" s="13">
        <v>0</v>
      </c>
      <c r="L48" s="4"/>
      <c r="M48" s="13">
        <v>0</v>
      </c>
      <c r="N48" s="4"/>
      <c r="O48" s="13">
        <v>8172225600</v>
      </c>
      <c r="P48" s="4"/>
      <c r="Q48" s="13">
        <v>0</v>
      </c>
      <c r="R48" s="4"/>
      <c r="S48" s="13">
        <v>8172225600</v>
      </c>
    </row>
    <row r="49" spans="1:19">
      <c r="A49" s="1" t="s">
        <v>25</v>
      </c>
      <c r="C49" s="4" t="s">
        <v>148</v>
      </c>
      <c r="D49" s="4"/>
      <c r="E49" s="13">
        <v>37848251</v>
      </c>
      <c r="F49" s="4"/>
      <c r="G49" s="13">
        <v>600</v>
      </c>
      <c r="H49" s="4"/>
      <c r="I49" s="13">
        <v>0</v>
      </c>
      <c r="J49" s="4"/>
      <c r="K49" s="13">
        <v>0</v>
      </c>
      <c r="L49" s="4"/>
      <c r="M49" s="13">
        <v>0</v>
      </c>
      <c r="N49" s="4"/>
      <c r="O49" s="13">
        <v>22708950600</v>
      </c>
      <c r="P49" s="4"/>
      <c r="Q49" s="13">
        <v>0</v>
      </c>
      <c r="R49" s="4"/>
      <c r="S49" s="13">
        <v>22708950600</v>
      </c>
    </row>
    <row r="50" spans="1:19">
      <c r="A50" s="1" t="s">
        <v>67</v>
      </c>
      <c r="C50" s="4" t="s">
        <v>120</v>
      </c>
      <c r="D50" s="4"/>
      <c r="E50" s="13">
        <v>8030842</v>
      </c>
      <c r="F50" s="4"/>
      <c r="G50" s="13">
        <v>750</v>
      </c>
      <c r="H50" s="4"/>
      <c r="I50" s="13">
        <v>0</v>
      </c>
      <c r="J50" s="4"/>
      <c r="K50" s="13">
        <v>0</v>
      </c>
      <c r="L50" s="4"/>
      <c r="M50" s="13">
        <v>0</v>
      </c>
      <c r="N50" s="4"/>
      <c r="O50" s="13">
        <v>6023131500</v>
      </c>
      <c r="P50" s="4"/>
      <c r="Q50" s="13">
        <v>121271104</v>
      </c>
      <c r="R50" s="4"/>
      <c r="S50" s="13">
        <v>5901860396</v>
      </c>
    </row>
    <row r="51" spans="1:19">
      <c r="A51" s="1" t="s">
        <v>27</v>
      </c>
      <c r="C51" s="4" t="s">
        <v>129</v>
      </c>
      <c r="D51" s="4"/>
      <c r="E51" s="13">
        <v>31313946</v>
      </c>
      <c r="F51" s="4"/>
      <c r="G51" s="13">
        <v>260</v>
      </c>
      <c r="H51" s="4"/>
      <c r="I51" s="13">
        <v>0</v>
      </c>
      <c r="J51" s="4"/>
      <c r="K51" s="13">
        <v>0</v>
      </c>
      <c r="L51" s="4"/>
      <c r="M51" s="13">
        <v>0</v>
      </c>
      <c r="N51" s="4"/>
      <c r="O51" s="13">
        <v>8141625960</v>
      </c>
      <c r="P51" s="4"/>
      <c r="Q51" s="13">
        <v>0</v>
      </c>
      <c r="R51" s="4"/>
      <c r="S51" s="13">
        <v>8141625960</v>
      </c>
    </row>
    <row r="52" spans="1:19">
      <c r="A52" s="1" t="s">
        <v>32</v>
      </c>
      <c r="C52" s="4" t="s">
        <v>121</v>
      </c>
      <c r="D52" s="4"/>
      <c r="E52" s="13">
        <v>1074111</v>
      </c>
      <c r="F52" s="4"/>
      <c r="G52" s="13">
        <v>13200</v>
      </c>
      <c r="H52" s="4"/>
      <c r="I52" s="13">
        <v>0</v>
      </c>
      <c r="J52" s="4"/>
      <c r="K52" s="13">
        <v>0</v>
      </c>
      <c r="L52" s="4"/>
      <c r="M52" s="13">
        <v>0</v>
      </c>
      <c r="N52" s="4"/>
      <c r="O52" s="13">
        <v>14178265200</v>
      </c>
      <c r="P52" s="4"/>
      <c r="Q52" s="13">
        <v>0</v>
      </c>
      <c r="R52" s="4"/>
      <c r="S52" s="13">
        <v>14178265200</v>
      </c>
    </row>
    <row r="53" spans="1:19">
      <c r="A53" s="1" t="s">
        <v>35</v>
      </c>
      <c r="C53" s="4" t="s">
        <v>149</v>
      </c>
      <c r="D53" s="4"/>
      <c r="E53" s="13">
        <v>282518</v>
      </c>
      <c r="F53" s="4"/>
      <c r="G53" s="13">
        <v>21000</v>
      </c>
      <c r="H53" s="4"/>
      <c r="I53" s="13">
        <v>0</v>
      </c>
      <c r="J53" s="4"/>
      <c r="K53" s="13">
        <v>0</v>
      </c>
      <c r="L53" s="4"/>
      <c r="M53" s="13">
        <v>0</v>
      </c>
      <c r="N53" s="4"/>
      <c r="O53" s="13">
        <v>5932878000</v>
      </c>
      <c r="P53" s="4"/>
      <c r="Q53" s="13">
        <v>0</v>
      </c>
      <c r="R53" s="4"/>
      <c r="S53" s="13">
        <v>5932878000</v>
      </c>
    </row>
    <row r="54" spans="1:19">
      <c r="A54" s="1" t="s">
        <v>46</v>
      </c>
      <c r="C54" s="4" t="s">
        <v>143</v>
      </c>
      <c r="D54" s="4"/>
      <c r="E54" s="13">
        <v>257263</v>
      </c>
      <c r="F54" s="4"/>
      <c r="G54" s="13">
        <v>2250</v>
      </c>
      <c r="H54" s="4"/>
      <c r="I54" s="13">
        <v>0</v>
      </c>
      <c r="J54" s="4"/>
      <c r="K54" s="13">
        <v>0</v>
      </c>
      <c r="L54" s="4"/>
      <c r="M54" s="13">
        <v>0</v>
      </c>
      <c r="N54" s="4"/>
      <c r="O54" s="13">
        <v>578841750</v>
      </c>
      <c r="P54" s="4"/>
      <c r="Q54" s="13">
        <v>22849016</v>
      </c>
      <c r="R54" s="4"/>
      <c r="S54" s="13">
        <v>555992734</v>
      </c>
    </row>
    <row r="55" spans="1:19">
      <c r="A55" s="1" t="s">
        <v>29</v>
      </c>
      <c r="C55" s="4" t="s">
        <v>150</v>
      </c>
      <c r="D55" s="4"/>
      <c r="E55" s="13">
        <v>1322663</v>
      </c>
      <c r="F55" s="4"/>
      <c r="G55" s="13">
        <v>1300</v>
      </c>
      <c r="H55" s="4"/>
      <c r="I55" s="13">
        <v>0</v>
      </c>
      <c r="J55" s="4"/>
      <c r="K55" s="13">
        <v>0</v>
      </c>
      <c r="L55" s="4"/>
      <c r="M55" s="13">
        <v>0</v>
      </c>
      <c r="N55" s="4"/>
      <c r="O55" s="13">
        <v>1719461900</v>
      </c>
      <c r="P55" s="4"/>
      <c r="Q55" s="13">
        <v>0</v>
      </c>
      <c r="R55" s="4"/>
      <c r="S55" s="13">
        <v>1719461900</v>
      </c>
    </row>
    <row r="56" spans="1:19">
      <c r="A56" s="1" t="s">
        <v>44</v>
      </c>
      <c r="C56" s="4" t="s">
        <v>4</v>
      </c>
      <c r="D56" s="4"/>
      <c r="E56" s="13">
        <v>196430056</v>
      </c>
      <c r="F56" s="4"/>
      <c r="G56" s="13">
        <v>188</v>
      </c>
      <c r="H56" s="4"/>
      <c r="I56" s="13">
        <v>0</v>
      </c>
      <c r="J56" s="4"/>
      <c r="K56" s="13">
        <v>0</v>
      </c>
      <c r="L56" s="4"/>
      <c r="M56" s="13">
        <v>0</v>
      </c>
      <c r="N56" s="4"/>
      <c r="O56" s="13">
        <v>36928850528</v>
      </c>
      <c r="P56" s="4"/>
      <c r="Q56" s="13">
        <v>0</v>
      </c>
      <c r="R56" s="4"/>
      <c r="S56" s="13">
        <v>36928850528</v>
      </c>
    </row>
    <row r="57" spans="1:19">
      <c r="A57" s="1" t="s">
        <v>43</v>
      </c>
      <c r="C57" s="4" t="s">
        <v>139</v>
      </c>
      <c r="D57" s="4"/>
      <c r="E57" s="13">
        <v>4247710</v>
      </c>
      <c r="F57" s="4"/>
      <c r="G57" s="13">
        <v>1000</v>
      </c>
      <c r="H57" s="4"/>
      <c r="I57" s="13">
        <v>0</v>
      </c>
      <c r="J57" s="4"/>
      <c r="K57" s="13">
        <v>0</v>
      </c>
      <c r="L57" s="4"/>
      <c r="M57" s="13">
        <v>0</v>
      </c>
      <c r="N57" s="4"/>
      <c r="O57" s="13">
        <v>4247710000</v>
      </c>
      <c r="P57" s="4"/>
      <c r="Q57" s="13">
        <v>0</v>
      </c>
      <c r="R57" s="4"/>
      <c r="S57" s="13">
        <v>4247710000</v>
      </c>
    </row>
    <row r="58" spans="1:19">
      <c r="A58" s="1" t="s">
        <v>151</v>
      </c>
      <c r="C58" s="4" t="s">
        <v>152</v>
      </c>
      <c r="D58" s="4"/>
      <c r="E58" s="13">
        <v>2791672</v>
      </c>
      <c r="F58" s="4"/>
      <c r="G58" s="13">
        <v>540</v>
      </c>
      <c r="H58" s="4"/>
      <c r="I58" s="13">
        <v>0</v>
      </c>
      <c r="J58" s="4"/>
      <c r="K58" s="13">
        <v>0</v>
      </c>
      <c r="L58" s="4"/>
      <c r="M58" s="13">
        <v>0</v>
      </c>
      <c r="N58" s="4"/>
      <c r="O58" s="13">
        <v>1507502880</v>
      </c>
      <c r="P58" s="4"/>
      <c r="Q58" s="13">
        <v>0</v>
      </c>
      <c r="R58" s="4"/>
      <c r="S58" s="13">
        <v>1507502880</v>
      </c>
    </row>
    <row r="59" spans="1:19">
      <c r="A59" s="1" t="s">
        <v>26</v>
      </c>
      <c r="C59" s="4" t="s">
        <v>153</v>
      </c>
      <c r="D59" s="4"/>
      <c r="E59" s="13">
        <v>1849615</v>
      </c>
      <c r="F59" s="4"/>
      <c r="G59" s="13">
        <v>5600</v>
      </c>
      <c r="H59" s="4"/>
      <c r="I59" s="13">
        <v>0</v>
      </c>
      <c r="J59" s="4"/>
      <c r="K59" s="13">
        <v>0</v>
      </c>
      <c r="L59" s="4"/>
      <c r="M59" s="13">
        <v>0</v>
      </c>
      <c r="N59" s="4"/>
      <c r="O59" s="13">
        <v>10357844000</v>
      </c>
      <c r="P59" s="4"/>
      <c r="Q59" s="13">
        <v>0</v>
      </c>
      <c r="R59" s="4"/>
      <c r="S59" s="13">
        <v>10357844000</v>
      </c>
    </row>
    <row r="60" spans="1:19">
      <c r="A60" s="1" t="s">
        <v>40</v>
      </c>
      <c r="C60" s="4" t="s">
        <v>145</v>
      </c>
      <c r="D60" s="4"/>
      <c r="E60" s="13">
        <v>8267184</v>
      </c>
      <c r="F60" s="4"/>
      <c r="G60" s="13">
        <v>2550</v>
      </c>
      <c r="H60" s="4"/>
      <c r="I60" s="13">
        <v>0</v>
      </c>
      <c r="J60" s="4"/>
      <c r="K60" s="13">
        <v>0</v>
      </c>
      <c r="L60" s="4"/>
      <c r="M60" s="13">
        <v>0</v>
      </c>
      <c r="N60" s="4"/>
      <c r="O60" s="13">
        <v>21081319200</v>
      </c>
      <c r="P60" s="4"/>
      <c r="Q60" s="13">
        <v>0</v>
      </c>
      <c r="R60" s="4"/>
      <c r="S60" s="13">
        <v>21081319200</v>
      </c>
    </row>
    <row r="61" spans="1:19">
      <c r="A61" s="1" t="s">
        <v>55</v>
      </c>
      <c r="C61" s="4" t="s">
        <v>154</v>
      </c>
      <c r="D61" s="4"/>
      <c r="E61" s="13">
        <v>566708</v>
      </c>
      <c r="F61" s="4"/>
      <c r="G61" s="13">
        <v>800</v>
      </c>
      <c r="H61" s="4"/>
      <c r="I61" s="13">
        <v>0</v>
      </c>
      <c r="J61" s="4"/>
      <c r="K61" s="13">
        <v>0</v>
      </c>
      <c r="L61" s="4"/>
      <c r="M61" s="13">
        <v>0</v>
      </c>
      <c r="N61" s="4"/>
      <c r="O61" s="13">
        <v>453366400</v>
      </c>
      <c r="P61" s="4"/>
      <c r="Q61" s="13">
        <v>0</v>
      </c>
      <c r="R61" s="4"/>
      <c r="S61" s="13">
        <v>453366400</v>
      </c>
    </row>
    <row r="62" spans="1:19">
      <c r="A62" s="1" t="s">
        <v>155</v>
      </c>
      <c r="C62" s="4" t="s">
        <v>156</v>
      </c>
      <c r="D62" s="4"/>
      <c r="E62" s="13">
        <v>3075000</v>
      </c>
      <c r="F62" s="4"/>
      <c r="G62" s="13">
        <v>2900</v>
      </c>
      <c r="H62" s="4"/>
      <c r="I62" s="13">
        <v>0</v>
      </c>
      <c r="J62" s="4"/>
      <c r="K62" s="13">
        <v>0</v>
      </c>
      <c r="L62" s="4"/>
      <c r="M62" s="13">
        <v>0</v>
      </c>
      <c r="N62" s="4"/>
      <c r="O62" s="13">
        <v>8917500000</v>
      </c>
      <c r="P62" s="4"/>
      <c r="Q62" s="13">
        <v>0</v>
      </c>
      <c r="R62" s="4"/>
      <c r="S62" s="13">
        <v>8917500000</v>
      </c>
    </row>
    <row r="63" spans="1:19">
      <c r="A63" s="1" t="s">
        <v>53</v>
      </c>
      <c r="C63" s="4" t="s">
        <v>146</v>
      </c>
      <c r="D63" s="4"/>
      <c r="E63" s="13">
        <v>5180559</v>
      </c>
      <c r="F63" s="4"/>
      <c r="G63" s="13">
        <v>4327</v>
      </c>
      <c r="H63" s="4"/>
      <c r="I63" s="13">
        <v>0</v>
      </c>
      <c r="J63" s="4"/>
      <c r="K63" s="13">
        <v>0</v>
      </c>
      <c r="L63" s="4"/>
      <c r="M63" s="13">
        <v>0</v>
      </c>
      <c r="N63" s="4"/>
      <c r="O63" s="13">
        <v>22416278793</v>
      </c>
      <c r="P63" s="4"/>
      <c r="Q63" s="13">
        <v>436582999</v>
      </c>
      <c r="R63" s="4"/>
      <c r="S63" s="13">
        <v>21979695794</v>
      </c>
    </row>
    <row r="64" spans="1:19" ht="24.75" thickBot="1">
      <c r="C64" s="4"/>
      <c r="D64" s="4"/>
      <c r="E64" s="4"/>
      <c r="F64" s="4"/>
      <c r="G64" s="4"/>
      <c r="H64" s="4"/>
      <c r="I64" s="14">
        <f>SUM(I8:I63)</f>
        <v>0</v>
      </c>
      <c r="J64" s="4"/>
      <c r="K64" s="14">
        <f>SUM(K8:K63)</f>
        <v>0</v>
      </c>
      <c r="L64" s="4"/>
      <c r="M64" s="14">
        <f>SUM(M8:M63)</f>
        <v>0</v>
      </c>
      <c r="N64" s="4"/>
      <c r="O64" s="14">
        <f>SUM(O8:O63)</f>
        <v>614763606364</v>
      </c>
      <c r="P64" s="4"/>
      <c r="Q64" s="14">
        <f>SUM(Q8:Q63)</f>
        <v>1488831225</v>
      </c>
      <c r="R64" s="4"/>
      <c r="S64" s="14">
        <f>SUM(S8:S63)</f>
        <v>621619769790</v>
      </c>
    </row>
    <row r="65" spans="15:15" ht="24.75" thickTop="1">
      <c r="O65" s="3"/>
    </row>
    <row r="66" spans="15:15">
      <c r="O66" s="3"/>
    </row>
  </sheetData>
  <autoFilter ref="A7:A63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A64" workbookViewId="0">
      <selection activeCell="A21" sqref="A21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101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8" t="s">
        <v>103</v>
      </c>
      <c r="K6" s="18" t="s">
        <v>104</v>
      </c>
      <c r="L6" s="18" t="s">
        <v>104</v>
      </c>
      <c r="M6" s="18" t="s">
        <v>104</v>
      </c>
      <c r="N6" s="18" t="s">
        <v>104</v>
      </c>
      <c r="O6" s="18" t="s">
        <v>104</v>
      </c>
      <c r="P6" s="18" t="s">
        <v>104</v>
      </c>
      <c r="Q6" s="18" t="s">
        <v>104</v>
      </c>
    </row>
    <row r="7" spans="1:17" ht="24.75">
      <c r="A7" s="18" t="s">
        <v>3</v>
      </c>
      <c r="C7" s="18" t="s">
        <v>7</v>
      </c>
      <c r="E7" s="18" t="s">
        <v>157</v>
      </c>
      <c r="G7" s="18" t="s">
        <v>158</v>
      </c>
      <c r="I7" s="18" t="s">
        <v>159</v>
      </c>
      <c r="K7" s="18" t="s">
        <v>7</v>
      </c>
      <c r="M7" s="18" t="s">
        <v>157</v>
      </c>
      <c r="O7" s="18" t="s">
        <v>158</v>
      </c>
      <c r="Q7" s="18" t="s">
        <v>159</v>
      </c>
    </row>
    <row r="8" spans="1:17">
      <c r="A8" s="1" t="s">
        <v>42</v>
      </c>
      <c r="C8" s="6">
        <v>25029153</v>
      </c>
      <c r="D8" s="6"/>
      <c r="E8" s="6">
        <v>60458957781</v>
      </c>
      <c r="F8" s="6"/>
      <c r="G8" s="6">
        <v>57274288400</v>
      </c>
      <c r="H8" s="6"/>
      <c r="I8" s="6">
        <f>E8-G8</f>
        <v>3184669381</v>
      </c>
      <c r="J8" s="6"/>
      <c r="K8" s="6">
        <v>25029153</v>
      </c>
      <c r="L8" s="6"/>
      <c r="M8" s="6">
        <v>60458957781</v>
      </c>
      <c r="N8" s="6"/>
      <c r="O8" s="6">
        <v>62079570036</v>
      </c>
      <c r="P8" s="6"/>
      <c r="Q8" s="6">
        <f>M8-O8</f>
        <v>-1620612255</v>
      </c>
    </row>
    <row r="9" spans="1:17">
      <c r="A9" s="1" t="s">
        <v>66</v>
      </c>
      <c r="C9" s="6">
        <v>7200268</v>
      </c>
      <c r="D9" s="6"/>
      <c r="E9" s="6">
        <v>66420917042</v>
      </c>
      <c r="F9" s="6"/>
      <c r="G9" s="6">
        <v>59335064900</v>
      </c>
      <c r="H9" s="6"/>
      <c r="I9" s="6">
        <f t="shared" ref="I9:I72" si="0">E9-G9</f>
        <v>7085852142</v>
      </c>
      <c r="J9" s="6"/>
      <c r="K9" s="6">
        <v>7200268</v>
      </c>
      <c r="L9" s="6"/>
      <c r="M9" s="6">
        <v>66420917042</v>
      </c>
      <c r="N9" s="6"/>
      <c r="O9" s="6">
        <v>60804935716</v>
      </c>
      <c r="P9" s="6"/>
      <c r="Q9" s="6">
        <f t="shared" ref="Q9:Q72" si="1">M9-O9</f>
        <v>5615981326</v>
      </c>
    </row>
    <row r="10" spans="1:17">
      <c r="A10" s="1" t="s">
        <v>20</v>
      </c>
      <c r="C10" s="6">
        <v>16095485</v>
      </c>
      <c r="D10" s="6"/>
      <c r="E10" s="6">
        <v>26623528862</v>
      </c>
      <c r="F10" s="6"/>
      <c r="G10" s="6">
        <v>27071520934</v>
      </c>
      <c r="H10" s="6"/>
      <c r="I10" s="6">
        <f t="shared" si="0"/>
        <v>-447992072</v>
      </c>
      <c r="J10" s="6"/>
      <c r="K10" s="6">
        <v>16095485</v>
      </c>
      <c r="L10" s="6"/>
      <c r="M10" s="6">
        <v>26623528862</v>
      </c>
      <c r="N10" s="6"/>
      <c r="O10" s="6">
        <v>33519687317</v>
      </c>
      <c r="P10" s="6"/>
      <c r="Q10" s="6">
        <f t="shared" si="1"/>
        <v>-6896158455</v>
      </c>
    </row>
    <row r="11" spans="1:17">
      <c r="A11" s="1" t="s">
        <v>16</v>
      </c>
      <c r="C11" s="6">
        <v>32630305</v>
      </c>
      <c r="D11" s="6"/>
      <c r="E11" s="6">
        <v>84334002181</v>
      </c>
      <c r="F11" s="6"/>
      <c r="G11" s="6">
        <v>85242214512</v>
      </c>
      <c r="H11" s="6"/>
      <c r="I11" s="6">
        <f t="shared" si="0"/>
        <v>-908212331</v>
      </c>
      <c r="J11" s="6"/>
      <c r="K11" s="6">
        <v>32630305</v>
      </c>
      <c r="L11" s="6"/>
      <c r="M11" s="6">
        <v>84334002181</v>
      </c>
      <c r="N11" s="6"/>
      <c r="O11" s="6">
        <v>109231719713</v>
      </c>
      <c r="P11" s="6"/>
      <c r="Q11" s="6">
        <f t="shared" si="1"/>
        <v>-24897717532</v>
      </c>
    </row>
    <row r="12" spans="1:17">
      <c r="A12" s="1" t="s">
        <v>61</v>
      </c>
      <c r="C12" s="6">
        <v>7544999</v>
      </c>
      <c r="D12" s="6"/>
      <c r="E12" s="6">
        <v>82426167752</v>
      </c>
      <c r="F12" s="6"/>
      <c r="G12" s="6">
        <v>84826201754</v>
      </c>
      <c r="H12" s="6"/>
      <c r="I12" s="6">
        <f t="shared" si="0"/>
        <v>-2400034002</v>
      </c>
      <c r="J12" s="6"/>
      <c r="K12" s="6">
        <v>7544999</v>
      </c>
      <c r="L12" s="6"/>
      <c r="M12" s="6">
        <v>82426167752</v>
      </c>
      <c r="N12" s="6"/>
      <c r="O12" s="6">
        <v>94295711215</v>
      </c>
      <c r="P12" s="6"/>
      <c r="Q12" s="6">
        <f t="shared" si="1"/>
        <v>-11869543463</v>
      </c>
    </row>
    <row r="13" spans="1:17">
      <c r="A13" s="1" t="s">
        <v>47</v>
      </c>
      <c r="C13" s="6">
        <v>5357648</v>
      </c>
      <c r="D13" s="6"/>
      <c r="E13" s="6">
        <v>81484280914</v>
      </c>
      <c r="F13" s="6"/>
      <c r="G13" s="6">
        <v>82176631013</v>
      </c>
      <c r="H13" s="6"/>
      <c r="I13" s="6">
        <f t="shared" si="0"/>
        <v>-692350099</v>
      </c>
      <c r="J13" s="6"/>
      <c r="K13" s="6">
        <v>5357648</v>
      </c>
      <c r="L13" s="6"/>
      <c r="M13" s="6">
        <v>81484280914</v>
      </c>
      <c r="N13" s="6"/>
      <c r="O13" s="6">
        <v>84838715535</v>
      </c>
      <c r="P13" s="6"/>
      <c r="Q13" s="6">
        <f t="shared" si="1"/>
        <v>-3354434621</v>
      </c>
    </row>
    <row r="14" spans="1:17">
      <c r="A14" s="1" t="s">
        <v>48</v>
      </c>
      <c r="C14" s="6">
        <v>7542501</v>
      </c>
      <c r="D14" s="6"/>
      <c r="E14" s="6">
        <v>154526012483</v>
      </c>
      <c r="F14" s="6"/>
      <c r="G14" s="6">
        <v>152801559166</v>
      </c>
      <c r="H14" s="6"/>
      <c r="I14" s="6">
        <f t="shared" si="0"/>
        <v>1724453317</v>
      </c>
      <c r="J14" s="6"/>
      <c r="K14" s="6">
        <v>7542501</v>
      </c>
      <c r="L14" s="6"/>
      <c r="M14" s="6">
        <v>154526012483</v>
      </c>
      <c r="N14" s="6"/>
      <c r="O14" s="6">
        <v>153275474344</v>
      </c>
      <c r="P14" s="6"/>
      <c r="Q14" s="6">
        <f t="shared" si="1"/>
        <v>1250538139</v>
      </c>
    </row>
    <row r="15" spans="1:17">
      <c r="A15" s="1" t="s">
        <v>70</v>
      </c>
      <c r="C15" s="6">
        <v>70757817</v>
      </c>
      <c r="D15" s="6"/>
      <c r="E15" s="6">
        <v>486027343202</v>
      </c>
      <c r="F15" s="6"/>
      <c r="G15" s="6">
        <v>490950919762</v>
      </c>
      <c r="H15" s="6"/>
      <c r="I15" s="6">
        <f t="shared" si="0"/>
        <v>-4923576560</v>
      </c>
      <c r="J15" s="6"/>
      <c r="K15" s="6">
        <v>70757817</v>
      </c>
      <c r="L15" s="6"/>
      <c r="M15" s="6">
        <v>486027343202</v>
      </c>
      <c r="N15" s="6"/>
      <c r="O15" s="6">
        <v>417901829595</v>
      </c>
      <c r="P15" s="6"/>
      <c r="Q15" s="6">
        <f t="shared" si="1"/>
        <v>68125513607</v>
      </c>
    </row>
    <row r="16" spans="1:17">
      <c r="A16" s="1" t="s">
        <v>36</v>
      </c>
      <c r="C16" s="6">
        <v>13117439</v>
      </c>
      <c r="D16" s="6"/>
      <c r="E16" s="6">
        <v>99099365808</v>
      </c>
      <c r="F16" s="6"/>
      <c r="G16" s="6">
        <v>107574969463</v>
      </c>
      <c r="H16" s="6"/>
      <c r="I16" s="6">
        <f t="shared" si="0"/>
        <v>-8475603655</v>
      </c>
      <c r="J16" s="6"/>
      <c r="K16" s="6">
        <v>13117439</v>
      </c>
      <c r="L16" s="6"/>
      <c r="M16" s="6">
        <v>99099365808</v>
      </c>
      <c r="N16" s="6"/>
      <c r="O16" s="6">
        <v>101032942528</v>
      </c>
      <c r="P16" s="6"/>
      <c r="Q16" s="6">
        <f t="shared" si="1"/>
        <v>-1933576720</v>
      </c>
    </row>
    <row r="17" spans="1:17">
      <c r="A17" s="1" t="s">
        <v>63</v>
      </c>
      <c r="C17" s="6">
        <v>40745940</v>
      </c>
      <c r="D17" s="6"/>
      <c r="E17" s="6">
        <v>71812708437</v>
      </c>
      <c r="F17" s="6"/>
      <c r="G17" s="6">
        <v>67681351268</v>
      </c>
      <c r="H17" s="6"/>
      <c r="I17" s="6">
        <f t="shared" si="0"/>
        <v>4131357169</v>
      </c>
      <c r="J17" s="6"/>
      <c r="K17" s="6">
        <v>40745940</v>
      </c>
      <c r="L17" s="6"/>
      <c r="M17" s="6">
        <v>71812708437</v>
      </c>
      <c r="N17" s="6"/>
      <c r="O17" s="6">
        <v>109251803603</v>
      </c>
      <c r="P17" s="6"/>
      <c r="Q17" s="6">
        <f t="shared" si="1"/>
        <v>-37439095166</v>
      </c>
    </row>
    <row r="18" spans="1:17">
      <c r="A18" s="1" t="s">
        <v>62</v>
      </c>
      <c r="C18" s="6">
        <v>8777819</v>
      </c>
      <c r="D18" s="6"/>
      <c r="E18" s="6">
        <v>119715108203</v>
      </c>
      <c r="F18" s="6"/>
      <c r="G18" s="6">
        <v>120936690940</v>
      </c>
      <c r="H18" s="6"/>
      <c r="I18" s="6">
        <f t="shared" si="0"/>
        <v>-1221582737</v>
      </c>
      <c r="J18" s="6"/>
      <c r="K18" s="6">
        <v>8777819</v>
      </c>
      <c r="L18" s="6"/>
      <c r="M18" s="6">
        <v>119715108203</v>
      </c>
      <c r="N18" s="6"/>
      <c r="O18" s="6">
        <v>121348118781</v>
      </c>
      <c r="P18" s="6"/>
      <c r="Q18" s="6">
        <f t="shared" si="1"/>
        <v>-1633010578</v>
      </c>
    </row>
    <row r="19" spans="1:17">
      <c r="A19" s="1" t="s">
        <v>73</v>
      </c>
      <c r="C19" s="6">
        <v>5171394</v>
      </c>
      <c r="D19" s="6"/>
      <c r="E19" s="6">
        <v>53770929191</v>
      </c>
      <c r="F19" s="6"/>
      <c r="G19" s="6">
        <v>58346084734</v>
      </c>
      <c r="H19" s="6"/>
      <c r="I19" s="6">
        <f t="shared" si="0"/>
        <v>-4575155543</v>
      </c>
      <c r="J19" s="6"/>
      <c r="K19" s="6">
        <v>5171394</v>
      </c>
      <c r="L19" s="6"/>
      <c r="M19" s="6">
        <v>53770929191</v>
      </c>
      <c r="N19" s="6"/>
      <c r="O19" s="6">
        <v>59779141395</v>
      </c>
      <c r="P19" s="6"/>
      <c r="Q19" s="6">
        <f t="shared" si="1"/>
        <v>-6008212204</v>
      </c>
    </row>
    <row r="20" spans="1:17">
      <c r="A20" s="1" t="s">
        <v>37</v>
      </c>
      <c r="C20" s="6">
        <v>29940905</v>
      </c>
      <c r="D20" s="6"/>
      <c r="E20" s="6">
        <v>130926366350</v>
      </c>
      <c r="F20" s="6"/>
      <c r="G20" s="6">
        <v>130956129107</v>
      </c>
      <c r="H20" s="6"/>
      <c r="I20" s="6">
        <f t="shared" si="0"/>
        <v>-29762757</v>
      </c>
      <c r="J20" s="6"/>
      <c r="K20" s="6">
        <v>29940905</v>
      </c>
      <c r="L20" s="6"/>
      <c r="M20" s="6">
        <v>130926366350</v>
      </c>
      <c r="N20" s="6"/>
      <c r="O20" s="6">
        <v>168743726925</v>
      </c>
      <c r="P20" s="6"/>
      <c r="Q20" s="6">
        <f t="shared" si="1"/>
        <v>-37817360575</v>
      </c>
    </row>
    <row r="21" spans="1:17">
      <c r="A21" s="1" t="s">
        <v>75</v>
      </c>
      <c r="C21" s="6">
        <v>1359690</v>
      </c>
      <c r="D21" s="6"/>
      <c r="E21" s="6">
        <v>40128999383</v>
      </c>
      <c r="F21" s="6"/>
      <c r="G21" s="6">
        <v>45967910711</v>
      </c>
      <c r="H21" s="6"/>
      <c r="I21" s="6">
        <f t="shared" si="0"/>
        <v>-5838911328</v>
      </c>
      <c r="J21" s="6"/>
      <c r="K21" s="6">
        <v>1359690</v>
      </c>
      <c r="L21" s="6"/>
      <c r="M21" s="6">
        <v>40128999383</v>
      </c>
      <c r="N21" s="6"/>
      <c r="O21" s="6">
        <v>47659583841</v>
      </c>
      <c r="P21" s="6"/>
      <c r="Q21" s="6">
        <f t="shared" si="1"/>
        <v>-7530584458</v>
      </c>
    </row>
    <row r="22" spans="1:17">
      <c r="A22" s="1" t="s">
        <v>33</v>
      </c>
      <c r="C22" s="6">
        <v>1642137</v>
      </c>
      <c r="D22" s="6"/>
      <c r="E22" s="6">
        <v>35487643032</v>
      </c>
      <c r="F22" s="6"/>
      <c r="G22" s="6">
        <v>37332216934</v>
      </c>
      <c r="H22" s="6"/>
      <c r="I22" s="6">
        <f t="shared" si="0"/>
        <v>-1844573902</v>
      </c>
      <c r="J22" s="6"/>
      <c r="K22" s="6">
        <v>1642137</v>
      </c>
      <c r="L22" s="6"/>
      <c r="M22" s="6">
        <v>35487643032</v>
      </c>
      <c r="N22" s="6"/>
      <c r="O22" s="6">
        <v>44979361910</v>
      </c>
      <c r="P22" s="6"/>
      <c r="Q22" s="6">
        <f t="shared" si="1"/>
        <v>-9491718878</v>
      </c>
    </row>
    <row r="23" spans="1:17">
      <c r="A23" s="1" t="s">
        <v>39</v>
      </c>
      <c r="C23" s="6">
        <v>3551922</v>
      </c>
      <c r="D23" s="6"/>
      <c r="E23" s="6">
        <v>52961820961</v>
      </c>
      <c r="F23" s="6"/>
      <c r="G23" s="6">
        <v>54353370784</v>
      </c>
      <c r="H23" s="6"/>
      <c r="I23" s="6">
        <f t="shared" si="0"/>
        <v>-1391549823</v>
      </c>
      <c r="J23" s="6"/>
      <c r="K23" s="6">
        <v>3551922</v>
      </c>
      <c r="L23" s="6"/>
      <c r="M23" s="6">
        <v>52961820961</v>
      </c>
      <c r="N23" s="6"/>
      <c r="O23" s="6">
        <v>51269026698</v>
      </c>
      <c r="P23" s="6"/>
      <c r="Q23" s="6">
        <f t="shared" si="1"/>
        <v>1692794263</v>
      </c>
    </row>
    <row r="24" spans="1:17">
      <c r="A24" s="1" t="s">
        <v>71</v>
      </c>
      <c r="C24" s="6">
        <v>1601041</v>
      </c>
      <c r="D24" s="6"/>
      <c r="E24" s="6">
        <v>45326341676</v>
      </c>
      <c r="F24" s="6"/>
      <c r="G24" s="6">
        <v>48413880400</v>
      </c>
      <c r="H24" s="6"/>
      <c r="I24" s="6">
        <f t="shared" si="0"/>
        <v>-3087538724</v>
      </c>
      <c r="J24" s="6"/>
      <c r="K24" s="6">
        <v>1601041</v>
      </c>
      <c r="L24" s="6"/>
      <c r="M24" s="6">
        <v>45326341676</v>
      </c>
      <c r="N24" s="6"/>
      <c r="O24" s="6">
        <v>36972743671</v>
      </c>
      <c r="P24" s="6"/>
      <c r="Q24" s="6">
        <f t="shared" si="1"/>
        <v>8353598005</v>
      </c>
    </row>
    <row r="25" spans="1:17">
      <c r="A25" s="1" t="s">
        <v>72</v>
      </c>
      <c r="C25" s="6">
        <v>125031</v>
      </c>
      <c r="D25" s="6"/>
      <c r="E25" s="6">
        <v>1362186238</v>
      </c>
      <c r="F25" s="6"/>
      <c r="G25" s="6">
        <v>1305014188</v>
      </c>
      <c r="H25" s="6"/>
      <c r="I25" s="6">
        <f t="shared" si="0"/>
        <v>57172050</v>
      </c>
      <c r="J25" s="6"/>
      <c r="K25" s="6">
        <v>125031</v>
      </c>
      <c r="L25" s="6"/>
      <c r="M25" s="6">
        <v>1362186238</v>
      </c>
      <c r="N25" s="6"/>
      <c r="O25" s="6">
        <v>1298091780</v>
      </c>
      <c r="P25" s="6"/>
      <c r="Q25" s="6">
        <f t="shared" si="1"/>
        <v>64094458</v>
      </c>
    </row>
    <row r="26" spans="1:17">
      <c r="A26" s="1" t="s">
        <v>79</v>
      </c>
      <c r="C26" s="6">
        <v>333343</v>
      </c>
      <c r="D26" s="6"/>
      <c r="E26" s="6">
        <v>2256558938</v>
      </c>
      <c r="F26" s="6"/>
      <c r="G26" s="6">
        <v>2086594375</v>
      </c>
      <c r="H26" s="6"/>
      <c r="I26" s="6">
        <f t="shared" si="0"/>
        <v>169964563</v>
      </c>
      <c r="J26" s="6"/>
      <c r="K26" s="6">
        <v>333343</v>
      </c>
      <c r="L26" s="6"/>
      <c r="M26" s="6">
        <v>2256558938</v>
      </c>
      <c r="N26" s="6"/>
      <c r="O26" s="6">
        <v>2086594375</v>
      </c>
      <c r="P26" s="6"/>
      <c r="Q26" s="6">
        <f t="shared" si="1"/>
        <v>169964563</v>
      </c>
    </row>
    <row r="27" spans="1:17">
      <c r="A27" s="1" t="s">
        <v>50</v>
      </c>
      <c r="C27" s="6">
        <v>4804184</v>
      </c>
      <c r="D27" s="6"/>
      <c r="E27" s="6">
        <v>175264487160</v>
      </c>
      <c r="F27" s="6"/>
      <c r="G27" s="6">
        <v>154881517503</v>
      </c>
      <c r="H27" s="6"/>
      <c r="I27" s="6">
        <f t="shared" si="0"/>
        <v>20382969657</v>
      </c>
      <c r="J27" s="6"/>
      <c r="K27" s="6">
        <v>4804184</v>
      </c>
      <c r="L27" s="6"/>
      <c r="M27" s="6">
        <v>175264487160</v>
      </c>
      <c r="N27" s="6"/>
      <c r="O27" s="6">
        <v>128730567001</v>
      </c>
      <c r="P27" s="6"/>
      <c r="Q27" s="6">
        <f t="shared" si="1"/>
        <v>46533920159</v>
      </c>
    </row>
    <row r="28" spans="1:17">
      <c r="A28" s="1" t="s">
        <v>24</v>
      </c>
      <c r="C28" s="6">
        <v>2200747</v>
      </c>
      <c r="D28" s="6"/>
      <c r="E28" s="6">
        <v>25836176678</v>
      </c>
      <c r="F28" s="6"/>
      <c r="G28" s="6">
        <v>25748670576</v>
      </c>
      <c r="H28" s="6"/>
      <c r="I28" s="6">
        <f t="shared" si="0"/>
        <v>87506102</v>
      </c>
      <c r="J28" s="6"/>
      <c r="K28" s="6">
        <v>2200747</v>
      </c>
      <c r="L28" s="6"/>
      <c r="M28" s="6">
        <v>25836176678</v>
      </c>
      <c r="N28" s="6"/>
      <c r="O28" s="6">
        <v>37635090991</v>
      </c>
      <c r="P28" s="6"/>
      <c r="Q28" s="6">
        <f t="shared" si="1"/>
        <v>-11798914313</v>
      </c>
    </row>
    <row r="29" spans="1:17">
      <c r="A29" s="1" t="s">
        <v>22</v>
      </c>
      <c r="C29" s="6">
        <v>35053864</v>
      </c>
      <c r="D29" s="6"/>
      <c r="E29" s="6">
        <v>288519030256</v>
      </c>
      <c r="F29" s="6"/>
      <c r="G29" s="6">
        <v>290009050365</v>
      </c>
      <c r="H29" s="6"/>
      <c r="I29" s="6">
        <f t="shared" si="0"/>
        <v>-1490020109</v>
      </c>
      <c r="J29" s="6"/>
      <c r="K29" s="6">
        <v>35053864</v>
      </c>
      <c r="L29" s="6"/>
      <c r="M29" s="6">
        <v>288519030256</v>
      </c>
      <c r="N29" s="6"/>
      <c r="O29" s="6">
        <v>248918800658</v>
      </c>
      <c r="P29" s="6"/>
      <c r="Q29" s="6">
        <f t="shared" si="1"/>
        <v>39600229598</v>
      </c>
    </row>
    <row r="30" spans="1:17">
      <c r="A30" s="1" t="s">
        <v>69</v>
      </c>
      <c r="C30" s="6">
        <v>18759693</v>
      </c>
      <c r="D30" s="6"/>
      <c r="E30" s="6">
        <v>107972341666</v>
      </c>
      <c r="F30" s="6"/>
      <c r="G30" s="6">
        <v>109650668220</v>
      </c>
      <c r="H30" s="6"/>
      <c r="I30" s="6">
        <f t="shared" si="0"/>
        <v>-1678326554</v>
      </c>
      <c r="J30" s="6"/>
      <c r="K30" s="6">
        <v>18759693</v>
      </c>
      <c r="L30" s="6"/>
      <c r="M30" s="6">
        <v>107972341666</v>
      </c>
      <c r="N30" s="6"/>
      <c r="O30" s="6">
        <v>111995960015</v>
      </c>
      <c r="P30" s="6"/>
      <c r="Q30" s="6">
        <f t="shared" si="1"/>
        <v>-4023618349</v>
      </c>
    </row>
    <row r="31" spans="1:17">
      <c r="A31" s="1" t="s">
        <v>68</v>
      </c>
      <c r="C31" s="6">
        <v>28878874</v>
      </c>
      <c r="D31" s="6"/>
      <c r="E31" s="6">
        <v>163630154788</v>
      </c>
      <c r="F31" s="6"/>
      <c r="G31" s="6">
        <v>168510352387</v>
      </c>
      <c r="H31" s="6"/>
      <c r="I31" s="6">
        <f t="shared" si="0"/>
        <v>-4880197599</v>
      </c>
      <c r="J31" s="6"/>
      <c r="K31" s="6">
        <v>28878874</v>
      </c>
      <c r="L31" s="6"/>
      <c r="M31" s="6">
        <v>163630154788</v>
      </c>
      <c r="N31" s="6"/>
      <c r="O31" s="6">
        <v>166333067397</v>
      </c>
      <c r="P31" s="6"/>
      <c r="Q31" s="6">
        <f t="shared" si="1"/>
        <v>-2702912609</v>
      </c>
    </row>
    <row r="32" spans="1:17">
      <c r="A32" s="1" t="s">
        <v>59</v>
      </c>
      <c r="C32" s="6">
        <v>107427960</v>
      </c>
      <c r="D32" s="6"/>
      <c r="E32" s="6">
        <v>567048334917</v>
      </c>
      <c r="F32" s="6"/>
      <c r="G32" s="6">
        <v>574523548372</v>
      </c>
      <c r="H32" s="6"/>
      <c r="I32" s="6">
        <f t="shared" si="0"/>
        <v>-7475213455</v>
      </c>
      <c r="J32" s="6"/>
      <c r="K32" s="6">
        <v>107427960</v>
      </c>
      <c r="L32" s="6"/>
      <c r="M32" s="6">
        <v>567048334917</v>
      </c>
      <c r="N32" s="6"/>
      <c r="O32" s="6">
        <v>521199124132</v>
      </c>
      <c r="P32" s="6"/>
      <c r="Q32" s="6">
        <f t="shared" si="1"/>
        <v>45849210785</v>
      </c>
    </row>
    <row r="33" spans="1:17">
      <c r="A33" s="1" t="s">
        <v>56</v>
      </c>
      <c r="C33" s="6">
        <v>29266884</v>
      </c>
      <c r="D33" s="6"/>
      <c r="E33" s="6">
        <v>88703782676</v>
      </c>
      <c r="F33" s="6"/>
      <c r="G33" s="6">
        <v>94231404424</v>
      </c>
      <c r="H33" s="6"/>
      <c r="I33" s="6">
        <f t="shared" si="0"/>
        <v>-5527621748</v>
      </c>
      <c r="J33" s="6"/>
      <c r="K33" s="6">
        <v>29266884</v>
      </c>
      <c r="L33" s="6"/>
      <c r="M33" s="6">
        <v>88703782676</v>
      </c>
      <c r="N33" s="6"/>
      <c r="O33" s="6">
        <v>105616361955</v>
      </c>
      <c r="P33" s="6"/>
      <c r="Q33" s="6">
        <f t="shared" si="1"/>
        <v>-16912579279</v>
      </c>
    </row>
    <row r="34" spans="1:17">
      <c r="A34" s="1" t="s">
        <v>58</v>
      </c>
      <c r="C34" s="6">
        <v>662226</v>
      </c>
      <c r="D34" s="6"/>
      <c r="E34" s="6">
        <v>7728274767</v>
      </c>
      <c r="F34" s="6"/>
      <c r="G34" s="6">
        <v>8169326223</v>
      </c>
      <c r="H34" s="6"/>
      <c r="I34" s="6">
        <f t="shared" si="0"/>
        <v>-441051456</v>
      </c>
      <c r="J34" s="6"/>
      <c r="K34" s="6">
        <v>662226</v>
      </c>
      <c r="L34" s="6"/>
      <c r="M34" s="6">
        <v>7728274767</v>
      </c>
      <c r="N34" s="6"/>
      <c r="O34" s="6">
        <v>8719864861</v>
      </c>
      <c r="P34" s="6"/>
      <c r="Q34" s="6">
        <f t="shared" si="1"/>
        <v>-991590094</v>
      </c>
    </row>
    <row r="35" spans="1:17">
      <c r="A35" s="1" t="s">
        <v>49</v>
      </c>
      <c r="C35" s="6">
        <v>1723732</v>
      </c>
      <c r="D35" s="6"/>
      <c r="E35" s="6">
        <v>43470880909</v>
      </c>
      <c r="F35" s="6"/>
      <c r="G35" s="6">
        <v>36438253543</v>
      </c>
      <c r="H35" s="6"/>
      <c r="I35" s="6">
        <f t="shared" si="0"/>
        <v>7032627366</v>
      </c>
      <c r="J35" s="6"/>
      <c r="K35" s="6">
        <v>1723732</v>
      </c>
      <c r="L35" s="6"/>
      <c r="M35" s="6">
        <v>43470880909</v>
      </c>
      <c r="N35" s="6"/>
      <c r="O35" s="6">
        <v>39605524234</v>
      </c>
      <c r="P35" s="6"/>
      <c r="Q35" s="6">
        <f t="shared" si="1"/>
        <v>3865356675</v>
      </c>
    </row>
    <row r="36" spans="1:17">
      <c r="A36" s="1" t="s">
        <v>19</v>
      </c>
      <c r="C36" s="6">
        <v>77480398</v>
      </c>
      <c r="D36" s="6"/>
      <c r="E36" s="6">
        <v>346125137005</v>
      </c>
      <c r="F36" s="6"/>
      <c r="G36" s="6">
        <v>339963585835</v>
      </c>
      <c r="H36" s="6"/>
      <c r="I36" s="6">
        <f t="shared" si="0"/>
        <v>6161551170</v>
      </c>
      <c r="J36" s="6"/>
      <c r="K36" s="6">
        <v>77480398</v>
      </c>
      <c r="L36" s="6"/>
      <c r="M36" s="6">
        <v>346125137005</v>
      </c>
      <c r="N36" s="6"/>
      <c r="O36" s="6">
        <v>275505763588</v>
      </c>
      <c r="P36" s="6"/>
      <c r="Q36" s="6">
        <f t="shared" si="1"/>
        <v>70619373417</v>
      </c>
    </row>
    <row r="37" spans="1:17">
      <c r="A37" s="1" t="s">
        <v>17</v>
      </c>
      <c r="C37" s="6">
        <v>28864373</v>
      </c>
      <c r="D37" s="6"/>
      <c r="E37" s="6">
        <v>62549933357</v>
      </c>
      <c r="F37" s="6"/>
      <c r="G37" s="6">
        <v>64472339566</v>
      </c>
      <c r="H37" s="6"/>
      <c r="I37" s="6">
        <f t="shared" si="0"/>
        <v>-1922406209</v>
      </c>
      <c r="J37" s="6"/>
      <c r="K37" s="6">
        <v>28864373</v>
      </c>
      <c r="L37" s="6"/>
      <c r="M37" s="6">
        <v>62549933357</v>
      </c>
      <c r="N37" s="6"/>
      <c r="O37" s="6">
        <v>70935764064</v>
      </c>
      <c r="P37" s="6"/>
      <c r="Q37" s="6">
        <f t="shared" si="1"/>
        <v>-8385830707</v>
      </c>
    </row>
    <row r="38" spans="1:17">
      <c r="A38" s="1" t="s">
        <v>18</v>
      </c>
      <c r="C38" s="6">
        <v>30564888</v>
      </c>
      <c r="D38" s="6"/>
      <c r="E38" s="6">
        <v>57910049302</v>
      </c>
      <c r="F38" s="6"/>
      <c r="G38" s="6">
        <v>59186136433</v>
      </c>
      <c r="H38" s="6"/>
      <c r="I38" s="6">
        <f t="shared" si="0"/>
        <v>-1276087131</v>
      </c>
      <c r="J38" s="6"/>
      <c r="K38" s="6">
        <v>30564888</v>
      </c>
      <c r="L38" s="6"/>
      <c r="M38" s="6">
        <v>57910049302</v>
      </c>
      <c r="N38" s="6"/>
      <c r="O38" s="6">
        <v>60658982578</v>
      </c>
      <c r="P38" s="6"/>
      <c r="Q38" s="6">
        <f t="shared" si="1"/>
        <v>-2748933276</v>
      </c>
    </row>
    <row r="39" spans="1:17">
      <c r="A39" s="1" t="s">
        <v>34</v>
      </c>
      <c r="C39" s="6">
        <v>12920956</v>
      </c>
      <c r="D39" s="6"/>
      <c r="E39" s="6">
        <v>119706791225</v>
      </c>
      <c r="F39" s="6"/>
      <c r="G39" s="6">
        <v>128954526170</v>
      </c>
      <c r="H39" s="6"/>
      <c r="I39" s="6">
        <f t="shared" si="0"/>
        <v>-9247734945</v>
      </c>
      <c r="J39" s="6"/>
      <c r="K39" s="6">
        <v>12920956</v>
      </c>
      <c r="L39" s="6"/>
      <c r="M39" s="6">
        <v>119706791225</v>
      </c>
      <c r="N39" s="6"/>
      <c r="O39" s="6">
        <v>126258899870</v>
      </c>
      <c r="P39" s="6"/>
      <c r="Q39" s="6">
        <f t="shared" si="1"/>
        <v>-6552108645</v>
      </c>
    </row>
    <row r="40" spans="1:17">
      <c r="A40" s="1" t="s">
        <v>57</v>
      </c>
      <c r="C40" s="6">
        <v>1656710</v>
      </c>
      <c r="D40" s="6"/>
      <c r="E40" s="6">
        <v>24669851580</v>
      </c>
      <c r="F40" s="6"/>
      <c r="G40" s="6">
        <v>24241669911</v>
      </c>
      <c r="H40" s="6"/>
      <c r="I40" s="6">
        <f t="shared" si="0"/>
        <v>428181669</v>
      </c>
      <c r="J40" s="6"/>
      <c r="K40" s="6">
        <v>1656710</v>
      </c>
      <c r="L40" s="6"/>
      <c r="M40" s="6">
        <v>24669851580</v>
      </c>
      <c r="N40" s="6"/>
      <c r="O40" s="6">
        <v>25973520885</v>
      </c>
      <c r="P40" s="6"/>
      <c r="Q40" s="6">
        <f t="shared" si="1"/>
        <v>-1303669305</v>
      </c>
    </row>
    <row r="41" spans="1:17">
      <c r="A41" s="1" t="s">
        <v>23</v>
      </c>
      <c r="C41" s="6">
        <v>15546601</v>
      </c>
      <c r="D41" s="6"/>
      <c r="E41" s="6">
        <v>150213839597</v>
      </c>
      <c r="F41" s="6"/>
      <c r="G41" s="6">
        <v>164560332948</v>
      </c>
      <c r="H41" s="6"/>
      <c r="I41" s="6">
        <f t="shared" si="0"/>
        <v>-14346493351</v>
      </c>
      <c r="J41" s="6"/>
      <c r="K41" s="6">
        <v>15546601</v>
      </c>
      <c r="L41" s="6"/>
      <c r="M41" s="6">
        <v>150213839597</v>
      </c>
      <c r="N41" s="6"/>
      <c r="O41" s="6">
        <v>156811351648</v>
      </c>
      <c r="P41" s="6"/>
      <c r="Q41" s="6">
        <f t="shared" si="1"/>
        <v>-6597512051</v>
      </c>
    </row>
    <row r="42" spans="1:17">
      <c r="A42" s="1" t="s">
        <v>64</v>
      </c>
      <c r="C42" s="6">
        <v>8305743</v>
      </c>
      <c r="D42" s="6"/>
      <c r="E42" s="6">
        <v>328023745732</v>
      </c>
      <c r="F42" s="6"/>
      <c r="G42" s="6">
        <v>331270120939</v>
      </c>
      <c r="H42" s="6"/>
      <c r="I42" s="6">
        <f t="shared" si="0"/>
        <v>-3246375207</v>
      </c>
      <c r="J42" s="6"/>
      <c r="K42" s="6">
        <v>8305743</v>
      </c>
      <c r="L42" s="6"/>
      <c r="M42" s="6">
        <v>328023745732</v>
      </c>
      <c r="N42" s="6"/>
      <c r="O42" s="6">
        <v>274149643022</v>
      </c>
      <c r="P42" s="6"/>
      <c r="Q42" s="6">
        <f t="shared" si="1"/>
        <v>53874102710</v>
      </c>
    </row>
    <row r="43" spans="1:17">
      <c r="A43" s="1" t="s">
        <v>28</v>
      </c>
      <c r="C43" s="6">
        <v>839184</v>
      </c>
      <c r="D43" s="6"/>
      <c r="E43" s="6">
        <v>137941799815</v>
      </c>
      <c r="F43" s="6"/>
      <c r="G43" s="6">
        <v>134329753412</v>
      </c>
      <c r="H43" s="6"/>
      <c r="I43" s="6">
        <f t="shared" si="0"/>
        <v>3612046403</v>
      </c>
      <c r="J43" s="6"/>
      <c r="K43" s="6">
        <v>839184</v>
      </c>
      <c r="L43" s="6"/>
      <c r="M43" s="6">
        <v>137941799815</v>
      </c>
      <c r="N43" s="6"/>
      <c r="O43" s="6">
        <v>136167094750</v>
      </c>
      <c r="P43" s="6"/>
      <c r="Q43" s="6">
        <f t="shared" si="1"/>
        <v>1774705065</v>
      </c>
    </row>
    <row r="44" spans="1:17">
      <c r="A44" s="1" t="s">
        <v>52</v>
      </c>
      <c r="C44" s="6">
        <v>25480504</v>
      </c>
      <c r="D44" s="6"/>
      <c r="E44" s="6">
        <v>262660641162</v>
      </c>
      <c r="F44" s="6"/>
      <c r="G44" s="6">
        <v>274137267013</v>
      </c>
      <c r="H44" s="6"/>
      <c r="I44" s="6">
        <f t="shared" si="0"/>
        <v>-11476625851</v>
      </c>
      <c r="J44" s="6"/>
      <c r="K44" s="6">
        <v>25480504</v>
      </c>
      <c r="L44" s="6"/>
      <c r="M44" s="6">
        <v>262660641162</v>
      </c>
      <c r="N44" s="6"/>
      <c r="O44" s="6">
        <v>258247845150</v>
      </c>
      <c r="P44" s="6"/>
      <c r="Q44" s="6">
        <f t="shared" si="1"/>
        <v>4412796012</v>
      </c>
    </row>
    <row r="45" spans="1:17">
      <c r="A45" s="1" t="s">
        <v>41</v>
      </c>
      <c r="C45" s="6">
        <v>9075136</v>
      </c>
      <c r="D45" s="6"/>
      <c r="E45" s="6">
        <v>152096402541</v>
      </c>
      <c r="F45" s="6"/>
      <c r="G45" s="6">
        <v>153629996161</v>
      </c>
      <c r="H45" s="6"/>
      <c r="I45" s="6">
        <f t="shared" si="0"/>
        <v>-1533593620</v>
      </c>
      <c r="J45" s="6"/>
      <c r="K45" s="6">
        <v>9075136</v>
      </c>
      <c r="L45" s="6"/>
      <c r="M45" s="6">
        <v>152096402541</v>
      </c>
      <c r="N45" s="6"/>
      <c r="O45" s="6">
        <v>127788297003</v>
      </c>
      <c r="P45" s="6"/>
      <c r="Q45" s="6">
        <f t="shared" si="1"/>
        <v>24308105538</v>
      </c>
    </row>
    <row r="46" spans="1:17">
      <c r="A46" s="1" t="s">
        <v>51</v>
      </c>
      <c r="C46" s="6">
        <v>8186370</v>
      </c>
      <c r="D46" s="6"/>
      <c r="E46" s="6">
        <v>38190043535</v>
      </c>
      <c r="F46" s="6"/>
      <c r="G46" s="6">
        <v>37229799525</v>
      </c>
      <c r="H46" s="6"/>
      <c r="I46" s="6">
        <f t="shared" si="0"/>
        <v>960244010</v>
      </c>
      <c r="J46" s="6"/>
      <c r="K46" s="6">
        <v>8186370</v>
      </c>
      <c r="L46" s="6"/>
      <c r="M46" s="6">
        <v>38190043535</v>
      </c>
      <c r="N46" s="6"/>
      <c r="O46" s="6">
        <v>44690319414</v>
      </c>
      <c r="P46" s="6"/>
      <c r="Q46" s="6">
        <f t="shared" si="1"/>
        <v>-6500275879</v>
      </c>
    </row>
    <row r="47" spans="1:17">
      <c r="A47" s="1" t="s">
        <v>45</v>
      </c>
      <c r="C47" s="6">
        <v>1000000</v>
      </c>
      <c r="D47" s="6"/>
      <c r="E47" s="6">
        <v>29016319500</v>
      </c>
      <c r="F47" s="6"/>
      <c r="G47" s="6">
        <v>29075962500</v>
      </c>
      <c r="H47" s="6"/>
      <c r="I47" s="6">
        <f t="shared" si="0"/>
        <v>-59643000</v>
      </c>
      <c r="J47" s="6"/>
      <c r="K47" s="6">
        <v>1000000</v>
      </c>
      <c r="L47" s="6"/>
      <c r="M47" s="6">
        <v>29016319500</v>
      </c>
      <c r="N47" s="6"/>
      <c r="O47" s="6">
        <v>30528304000</v>
      </c>
      <c r="P47" s="6"/>
      <c r="Q47" s="6">
        <f t="shared" si="1"/>
        <v>-1511984500</v>
      </c>
    </row>
    <row r="48" spans="1:17">
      <c r="A48" s="1" t="s">
        <v>60</v>
      </c>
      <c r="C48" s="6">
        <v>5289687</v>
      </c>
      <c r="D48" s="6"/>
      <c r="E48" s="6">
        <v>58208421921</v>
      </c>
      <c r="F48" s="6"/>
      <c r="G48" s="6">
        <v>54369926166</v>
      </c>
      <c r="H48" s="6"/>
      <c r="I48" s="6">
        <f t="shared" si="0"/>
        <v>3838495755</v>
      </c>
      <c r="J48" s="6"/>
      <c r="K48" s="6">
        <v>5289687</v>
      </c>
      <c r="L48" s="6"/>
      <c r="M48" s="6">
        <v>58208421921</v>
      </c>
      <c r="N48" s="6"/>
      <c r="O48" s="6">
        <v>50719265792</v>
      </c>
      <c r="P48" s="6"/>
      <c r="Q48" s="6">
        <f t="shared" si="1"/>
        <v>7489156129</v>
      </c>
    </row>
    <row r="49" spans="1:17">
      <c r="A49" s="1" t="s">
        <v>65</v>
      </c>
      <c r="C49" s="6">
        <v>2030640</v>
      </c>
      <c r="D49" s="6"/>
      <c r="E49" s="6">
        <v>47032394223</v>
      </c>
      <c r="F49" s="6"/>
      <c r="G49" s="6">
        <v>50262086530</v>
      </c>
      <c r="H49" s="6"/>
      <c r="I49" s="6">
        <f t="shared" si="0"/>
        <v>-3229692307</v>
      </c>
      <c r="J49" s="6"/>
      <c r="K49" s="6">
        <v>2030640</v>
      </c>
      <c r="L49" s="6"/>
      <c r="M49" s="6">
        <v>47032394223</v>
      </c>
      <c r="N49" s="6"/>
      <c r="O49" s="6">
        <v>69049661501</v>
      </c>
      <c r="P49" s="6"/>
      <c r="Q49" s="6">
        <f t="shared" si="1"/>
        <v>-22017267278</v>
      </c>
    </row>
    <row r="50" spans="1:17">
      <c r="A50" s="1" t="s">
        <v>74</v>
      </c>
      <c r="C50" s="6">
        <v>10122989</v>
      </c>
      <c r="D50" s="6"/>
      <c r="E50" s="6">
        <v>67521100915</v>
      </c>
      <c r="F50" s="6"/>
      <c r="G50" s="6">
        <v>68527376637</v>
      </c>
      <c r="H50" s="6"/>
      <c r="I50" s="6">
        <f t="shared" si="0"/>
        <v>-1006275722</v>
      </c>
      <c r="J50" s="6"/>
      <c r="K50" s="6">
        <v>10122989</v>
      </c>
      <c r="L50" s="6"/>
      <c r="M50" s="6">
        <v>67521100915</v>
      </c>
      <c r="N50" s="6"/>
      <c r="O50" s="6">
        <v>70674903879</v>
      </c>
      <c r="P50" s="6"/>
      <c r="Q50" s="6">
        <f t="shared" si="1"/>
        <v>-3153802964</v>
      </c>
    </row>
    <row r="51" spans="1:17">
      <c r="A51" s="1" t="s">
        <v>30</v>
      </c>
      <c r="C51" s="6">
        <v>2095497</v>
      </c>
      <c r="D51" s="6"/>
      <c r="E51" s="6">
        <v>86133240584</v>
      </c>
      <c r="F51" s="6"/>
      <c r="G51" s="6">
        <v>89882692411</v>
      </c>
      <c r="H51" s="6"/>
      <c r="I51" s="6">
        <f t="shared" si="0"/>
        <v>-3749451827</v>
      </c>
      <c r="J51" s="6"/>
      <c r="K51" s="6">
        <v>2095497</v>
      </c>
      <c r="L51" s="6"/>
      <c r="M51" s="6">
        <v>86133240584</v>
      </c>
      <c r="N51" s="6"/>
      <c r="O51" s="6">
        <v>88943322737</v>
      </c>
      <c r="P51" s="6"/>
      <c r="Q51" s="6">
        <f t="shared" si="1"/>
        <v>-2810082153</v>
      </c>
    </row>
    <row r="52" spans="1:17">
      <c r="A52" s="1" t="s">
        <v>21</v>
      </c>
      <c r="C52" s="6">
        <v>38122628</v>
      </c>
      <c r="D52" s="6"/>
      <c r="E52" s="6">
        <v>125435092582</v>
      </c>
      <c r="F52" s="6"/>
      <c r="G52" s="6">
        <v>131081566539</v>
      </c>
      <c r="H52" s="6"/>
      <c r="I52" s="6">
        <f t="shared" si="0"/>
        <v>-5646473957</v>
      </c>
      <c r="J52" s="6"/>
      <c r="K52" s="6">
        <v>38122628</v>
      </c>
      <c r="L52" s="6"/>
      <c r="M52" s="6">
        <v>125435092582</v>
      </c>
      <c r="N52" s="6"/>
      <c r="O52" s="6">
        <v>144071025198</v>
      </c>
      <c r="P52" s="6"/>
      <c r="Q52" s="6">
        <f t="shared" si="1"/>
        <v>-18635932616</v>
      </c>
    </row>
    <row r="53" spans="1:17">
      <c r="A53" s="1" t="s">
        <v>54</v>
      </c>
      <c r="C53" s="6">
        <v>3205896</v>
      </c>
      <c r="D53" s="6"/>
      <c r="E53" s="6">
        <v>58924318788</v>
      </c>
      <c r="F53" s="6"/>
      <c r="G53" s="6">
        <v>60230915365</v>
      </c>
      <c r="H53" s="6"/>
      <c r="I53" s="6">
        <f t="shared" si="0"/>
        <v>-1306596577</v>
      </c>
      <c r="J53" s="6"/>
      <c r="K53" s="6">
        <v>3205896</v>
      </c>
      <c r="L53" s="6"/>
      <c r="M53" s="6">
        <v>58924318788</v>
      </c>
      <c r="N53" s="6"/>
      <c r="O53" s="6">
        <v>69684187011</v>
      </c>
      <c r="P53" s="6"/>
      <c r="Q53" s="6">
        <f t="shared" si="1"/>
        <v>-10759868223</v>
      </c>
    </row>
    <row r="54" spans="1:17">
      <c r="A54" s="1" t="s">
        <v>25</v>
      </c>
      <c r="C54" s="6">
        <v>34880493</v>
      </c>
      <c r="D54" s="6"/>
      <c r="E54" s="6">
        <v>145418369355</v>
      </c>
      <c r="F54" s="6"/>
      <c r="G54" s="6">
        <v>144365876969</v>
      </c>
      <c r="H54" s="6"/>
      <c r="I54" s="6">
        <f t="shared" si="0"/>
        <v>1052492386</v>
      </c>
      <c r="J54" s="6"/>
      <c r="K54" s="6">
        <v>34880493</v>
      </c>
      <c r="L54" s="6"/>
      <c r="M54" s="6">
        <v>145418369355</v>
      </c>
      <c r="N54" s="6"/>
      <c r="O54" s="6">
        <v>152104563620</v>
      </c>
      <c r="P54" s="6"/>
      <c r="Q54" s="6">
        <f t="shared" si="1"/>
        <v>-6686194265</v>
      </c>
    </row>
    <row r="55" spans="1:17">
      <c r="A55" s="1" t="s">
        <v>67</v>
      </c>
      <c r="C55" s="6">
        <v>7654997</v>
      </c>
      <c r="D55" s="6"/>
      <c r="E55" s="6">
        <v>151884617366</v>
      </c>
      <c r="F55" s="6"/>
      <c r="G55" s="6">
        <v>144438996972</v>
      </c>
      <c r="H55" s="6"/>
      <c r="I55" s="6">
        <f t="shared" si="0"/>
        <v>7445620394</v>
      </c>
      <c r="J55" s="6"/>
      <c r="K55" s="6">
        <v>7654997</v>
      </c>
      <c r="L55" s="6"/>
      <c r="M55" s="6">
        <v>151884617366</v>
      </c>
      <c r="N55" s="6"/>
      <c r="O55" s="6">
        <v>154964292906</v>
      </c>
      <c r="P55" s="6"/>
      <c r="Q55" s="6">
        <f t="shared" si="1"/>
        <v>-3079675540</v>
      </c>
    </row>
    <row r="56" spans="1:17">
      <c r="A56" s="1" t="s">
        <v>27</v>
      </c>
      <c r="C56" s="6">
        <v>31221310</v>
      </c>
      <c r="D56" s="6"/>
      <c r="E56" s="6">
        <v>72312815668</v>
      </c>
      <c r="F56" s="6"/>
      <c r="G56" s="6">
        <v>80692412334</v>
      </c>
      <c r="H56" s="6"/>
      <c r="I56" s="6">
        <f t="shared" si="0"/>
        <v>-8379596666</v>
      </c>
      <c r="J56" s="6"/>
      <c r="K56" s="6">
        <v>31221310</v>
      </c>
      <c r="L56" s="6"/>
      <c r="M56" s="6">
        <v>72312815668</v>
      </c>
      <c r="N56" s="6"/>
      <c r="O56" s="6">
        <v>81378879865</v>
      </c>
      <c r="P56" s="6"/>
      <c r="Q56" s="6">
        <f t="shared" si="1"/>
        <v>-9066064197</v>
      </c>
    </row>
    <row r="57" spans="1:17">
      <c r="A57" s="1" t="s">
        <v>31</v>
      </c>
      <c r="C57" s="6">
        <v>93184</v>
      </c>
      <c r="D57" s="6"/>
      <c r="E57" s="6">
        <v>13590608338</v>
      </c>
      <c r="F57" s="6"/>
      <c r="G57" s="6">
        <v>13540588379</v>
      </c>
      <c r="H57" s="6"/>
      <c r="I57" s="6">
        <f t="shared" si="0"/>
        <v>50019959</v>
      </c>
      <c r="J57" s="6"/>
      <c r="K57" s="6">
        <v>93184</v>
      </c>
      <c r="L57" s="6"/>
      <c r="M57" s="6">
        <v>13590608338</v>
      </c>
      <c r="N57" s="6"/>
      <c r="O57" s="6">
        <v>14318163957</v>
      </c>
      <c r="P57" s="6"/>
      <c r="Q57" s="6">
        <f t="shared" si="1"/>
        <v>-727555619</v>
      </c>
    </row>
    <row r="58" spans="1:17">
      <c r="A58" s="1" t="s">
        <v>32</v>
      </c>
      <c r="C58" s="6">
        <v>1062290</v>
      </c>
      <c r="D58" s="6"/>
      <c r="E58" s="6">
        <v>151647761871</v>
      </c>
      <c r="F58" s="6"/>
      <c r="G58" s="6">
        <v>139419636515</v>
      </c>
      <c r="H58" s="6"/>
      <c r="I58" s="6">
        <f t="shared" si="0"/>
        <v>12228125356</v>
      </c>
      <c r="J58" s="6"/>
      <c r="K58" s="6">
        <v>1062290</v>
      </c>
      <c r="L58" s="6"/>
      <c r="M58" s="6">
        <v>151647761871</v>
      </c>
      <c r="N58" s="6"/>
      <c r="O58" s="6">
        <v>125440895306</v>
      </c>
      <c r="P58" s="6"/>
      <c r="Q58" s="6">
        <f t="shared" si="1"/>
        <v>26206866565</v>
      </c>
    </row>
    <row r="59" spans="1:17">
      <c r="A59" s="1" t="s">
        <v>35</v>
      </c>
      <c r="C59" s="6">
        <v>276129</v>
      </c>
      <c r="D59" s="6"/>
      <c r="E59" s="6">
        <v>50329758910</v>
      </c>
      <c r="F59" s="6"/>
      <c r="G59" s="6">
        <v>50403870138</v>
      </c>
      <c r="H59" s="6"/>
      <c r="I59" s="6">
        <f t="shared" si="0"/>
        <v>-74111228</v>
      </c>
      <c r="J59" s="6"/>
      <c r="K59" s="6">
        <v>276129</v>
      </c>
      <c r="L59" s="6"/>
      <c r="M59" s="6">
        <v>50329758910</v>
      </c>
      <c r="N59" s="6"/>
      <c r="O59" s="6">
        <v>45530131330</v>
      </c>
      <c r="P59" s="6"/>
      <c r="Q59" s="6">
        <f t="shared" si="1"/>
        <v>4799627580</v>
      </c>
    </row>
    <row r="60" spans="1:17">
      <c r="A60" s="1" t="s">
        <v>46</v>
      </c>
      <c r="C60" s="6">
        <v>8990595</v>
      </c>
      <c r="D60" s="6"/>
      <c r="E60" s="6">
        <v>68815677390</v>
      </c>
      <c r="F60" s="6"/>
      <c r="G60" s="6">
        <v>69977500514</v>
      </c>
      <c r="H60" s="6"/>
      <c r="I60" s="6">
        <f t="shared" si="0"/>
        <v>-1161823124</v>
      </c>
      <c r="J60" s="6"/>
      <c r="K60" s="6">
        <v>8990595</v>
      </c>
      <c r="L60" s="6"/>
      <c r="M60" s="6">
        <v>68815677390</v>
      </c>
      <c r="N60" s="6"/>
      <c r="O60" s="6">
        <v>58391062053</v>
      </c>
      <c r="P60" s="6"/>
      <c r="Q60" s="6">
        <f t="shared" si="1"/>
        <v>10424615337</v>
      </c>
    </row>
    <row r="61" spans="1:17">
      <c r="A61" s="1" t="s">
        <v>29</v>
      </c>
      <c r="C61" s="6">
        <v>4709086</v>
      </c>
      <c r="D61" s="6"/>
      <c r="E61" s="6">
        <v>71947998841</v>
      </c>
      <c r="F61" s="6"/>
      <c r="G61" s="6">
        <v>68551171644</v>
      </c>
      <c r="H61" s="6"/>
      <c r="I61" s="6">
        <f t="shared" si="0"/>
        <v>3396827197</v>
      </c>
      <c r="J61" s="6"/>
      <c r="K61" s="6">
        <v>4709086</v>
      </c>
      <c r="L61" s="6"/>
      <c r="M61" s="6">
        <v>71947998841</v>
      </c>
      <c r="N61" s="6"/>
      <c r="O61" s="6">
        <v>67061588812</v>
      </c>
      <c r="P61" s="6"/>
      <c r="Q61" s="6">
        <f t="shared" si="1"/>
        <v>4886410029</v>
      </c>
    </row>
    <row r="62" spans="1:17">
      <c r="A62" s="1" t="s">
        <v>44</v>
      </c>
      <c r="C62" s="6">
        <v>196430056</v>
      </c>
      <c r="D62" s="6"/>
      <c r="E62" s="6">
        <v>231775159736</v>
      </c>
      <c r="F62" s="6"/>
      <c r="G62" s="6">
        <v>221035788392</v>
      </c>
      <c r="H62" s="6"/>
      <c r="I62" s="6">
        <f t="shared" si="0"/>
        <v>10739371344</v>
      </c>
      <c r="J62" s="6"/>
      <c r="K62" s="6">
        <v>196430056</v>
      </c>
      <c r="L62" s="6"/>
      <c r="M62" s="6">
        <v>231775159736</v>
      </c>
      <c r="N62" s="6"/>
      <c r="O62" s="6">
        <v>224269996947</v>
      </c>
      <c r="P62" s="6"/>
      <c r="Q62" s="6">
        <f t="shared" si="1"/>
        <v>7505162789</v>
      </c>
    </row>
    <row r="63" spans="1:17">
      <c r="A63" s="1" t="s">
        <v>43</v>
      </c>
      <c r="C63" s="6">
        <v>4895115</v>
      </c>
      <c r="D63" s="6"/>
      <c r="E63" s="6">
        <v>119800650798</v>
      </c>
      <c r="F63" s="6"/>
      <c r="G63" s="6">
        <v>130408506962</v>
      </c>
      <c r="H63" s="6"/>
      <c r="I63" s="6">
        <f t="shared" si="0"/>
        <v>-10607856164</v>
      </c>
      <c r="J63" s="6"/>
      <c r="K63" s="6">
        <v>4895115</v>
      </c>
      <c r="L63" s="6"/>
      <c r="M63" s="6">
        <v>119800650798</v>
      </c>
      <c r="N63" s="6"/>
      <c r="O63" s="6">
        <v>134219734773</v>
      </c>
      <c r="P63" s="6"/>
      <c r="Q63" s="6">
        <f t="shared" si="1"/>
        <v>-14419083975</v>
      </c>
    </row>
    <row r="64" spans="1:17">
      <c r="A64" s="1" t="s">
        <v>26</v>
      </c>
      <c r="C64" s="6">
        <v>1848389</v>
      </c>
      <c r="D64" s="6"/>
      <c r="E64" s="6">
        <v>102912274696</v>
      </c>
      <c r="F64" s="6"/>
      <c r="G64" s="6">
        <v>88654119872</v>
      </c>
      <c r="H64" s="6"/>
      <c r="I64" s="6">
        <f t="shared" si="0"/>
        <v>14258154824</v>
      </c>
      <c r="J64" s="6"/>
      <c r="K64" s="6">
        <v>1848389</v>
      </c>
      <c r="L64" s="6"/>
      <c r="M64" s="6">
        <v>102912274696</v>
      </c>
      <c r="N64" s="6"/>
      <c r="O64" s="6">
        <v>70384105501</v>
      </c>
      <c r="P64" s="6"/>
      <c r="Q64" s="6">
        <f t="shared" si="1"/>
        <v>32528169195</v>
      </c>
    </row>
    <row r="65" spans="1:17">
      <c r="A65" s="1" t="s">
        <v>40</v>
      </c>
      <c r="C65" s="6">
        <v>6573732</v>
      </c>
      <c r="D65" s="6"/>
      <c r="E65" s="6">
        <v>135593329612</v>
      </c>
      <c r="F65" s="6"/>
      <c r="G65" s="6">
        <v>142454678822</v>
      </c>
      <c r="H65" s="6"/>
      <c r="I65" s="6">
        <f t="shared" si="0"/>
        <v>-6861349210</v>
      </c>
      <c r="J65" s="6"/>
      <c r="K65" s="6">
        <v>6573732</v>
      </c>
      <c r="L65" s="6"/>
      <c r="M65" s="6">
        <v>135593329612</v>
      </c>
      <c r="N65" s="6"/>
      <c r="O65" s="6">
        <v>167226998168</v>
      </c>
      <c r="P65" s="6"/>
      <c r="Q65" s="6">
        <f t="shared" si="1"/>
        <v>-31633668556</v>
      </c>
    </row>
    <row r="66" spans="1:17">
      <c r="A66" s="1" t="s">
        <v>55</v>
      </c>
      <c r="C66" s="6">
        <v>757729</v>
      </c>
      <c r="D66" s="6"/>
      <c r="E66" s="6">
        <v>10236266764</v>
      </c>
      <c r="F66" s="6"/>
      <c r="G66" s="6">
        <v>9724076815</v>
      </c>
      <c r="H66" s="6"/>
      <c r="I66" s="6">
        <f t="shared" si="0"/>
        <v>512189949</v>
      </c>
      <c r="J66" s="6"/>
      <c r="K66" s="6">
        <v>757729</v>
      </c>
      <c r="L66" s="6"/>
      <c r="M66" s="6">
        <v>10236266764</v>
      </c>
      <c r="N66" s="6"/>
      <c r="O66" s="6">
        <v>14523196295</v>
      </c>
      <c r="P66" s="6"/>
      <c r="Q66" s="6">
        <f t="shared" si="1"/>
        <v>-4286929531</v>
      </c>
    </row>
    <row r="67" spans="1:17">
      <c r="A67" s="1" t="s">
        <v>53</v>
      </c>
      <c r="C67" s="6">
        <v>3323270</v>
      </c>
      <c r="D67" s="6"/>
      <c r="E67" s="6">
        <v>136104057592</v>
      </c>
      <c r="F67" s="6"/>
      <c r="G67" s="6">
        <v>141554826888</v>
      </c>
      <c r="H67" s="6"/>
      <c r="I67" s="6">
        <f t="shared" si="0"/>
        <v>-5450769296</v>
      </c>
      <c r="J67" s="6"/>
      <c r="K67" s="6">
        <v>3323270</v>
      </c>
      <c r="L67" s="6"/>
      <c r="M67" s="6">
        <v>136104057592</v>
      </c>
      <c r="N67" s="6"/>
      <c r="O67" s="6">
        <v>194037906029</v>
      </c>
      <c r="P67" s="6"/>
      <c r="Q67" s="6">
        <f t="shared" si="1"/>
        <v>-57933848437</v>
      </c>
    </row>
    <row r="68" spans="1:17">
      <c r="A68" s="1" t="s">
        <v>78</v>
      </c>
      <c r="C68" s="6">
        <v>214108</v>
      </c>
      <c r="D68" s="6"/>
      <c r="E68" s="6">
        <v>35702913128</v>
      </c>
      <c r="F68" s="6"/>
      <c r="G68" s="6">
        <v>35192717008</v>
      </c>
      <c r="H68" s="6"/>
      <c r="I68" s="6">
        <f t="shared" si="0"/>
        <v>510196120</v>
      </c>
      <c r="J68" s="6"/>
      <c r="K68" s="6">
        <v>214108</v>
      </c>
      <c r="L68" s="6"/>
      <c r="M68" s="6">
        <v>35702913128</v>
      </c>
      <c r="N68" s="6"/>
      <c r="O68" s="6">
        <v>35192717008</v>
      </c>
      <c r="P68" s="6"/>
      <c r="Q68" s="6">
        <f t="shared" si="1"/>
        <v>510196120</v>
      </c>
    </row>
    <row r="69" spans="1:17">
      <c r="A69" s="1" t="s">
        <v>76</v>
      </c>
      <c r="C69" s="6">
        <v>885000</v>
      </c>
      <c r="D69" s="6"/>
      <c r="E69" s="6">
        <v>6070166325</v>
      </c>
      <c r="F69" s="6"/>
      <c r="G69" s="6">
        <v>5962343894</v>
      </c>
      <c r="H69" s="6"/>
      <c r="I69" s="6">
        <f t="shared" si="0"/>
        <v>107822431</v>
      </c>
      <c r="J69" s="6"/>
      <c r="K69" s="6">
        <v>885000</v>
      </c>
      <c r="L69" s="6"/>
      <c r="M69" s="6">
        <v>6070166325</v>
      </c>
      <c r="N69" s="6"/>
      <c r="O69" s="6">
        <v>5962343894</v>
      </c>
      <c r="P69" s="6"/>
      <c r="Q69" s="6">
        <f t="shared" si="1"/>
        <v>107822431</v>
      </c>
    </row>
    <row r="70" spans="1:17">
      <c r="A70" s="1" t="s">
        <v>15</v>
      </c>
      <c r="C70" s="6">
        <v>25860192</v>
      </c>
      <c r="D70" s="6"/>
      <c r="E70" s="6">
        <v>86656017723</v>
      </c>
      <c r="F70" s="6"/>
      <c r="G70" s="6">
        <v>86193303894</v>
      </c>
      <c r="H70" s="6"/>
      <c r="I70" s="6">
        <f t="shared" si="0"/>
        <v>462713829</v>
      </c>
      <c r="J70" s="6"/>
      <c r="K70" s="6">
        <v>25860192</v>
      </c>
      <c r="L70" s="6"/>
      <c r="M70" s="6">
        <v>86656017723</v>
      </c>
      <c r="N70" s="6"/>
      <c r="O70" s="6">
        <v>107200003316</v>
      </c>
      <c r="P70" s="6"/>
      <c r="Q70" s="6">
        <f t="shared" si="1"/>
        <v>-20543985593</v>
      </c>
    </row>
    <row r="71" spans="1:17">
      <c r="A71" s="1" t="s">
        <v>38</v>
      </c>
      <c r="C71" s="6">
        <v>46609595</v>
      </c>
      <c r="D71" s="6"/>
      <c r="E71" s="6">
        <v>70147053615</v>
      </c>
      <c r="F71" s="6"/>
      <c r="G71" s="6">
        <v>70147053615</v>
      </c>
      <c r="H71" s="6"/>
      <c r="I71" s="6">
        <f t="shared" si="0"/>
        <v>0</v>
      </c>
      <c r="J71" s="6"/>
      <c r="K71" s="6">
        <v>46609595</v>
      </c>
      <c r="L71" s="6"/>
      <c r="M71" s="6">
        <v>70147053615</v>
      </c>
      <c r="N71" s="6"/>
      <c r="O71" s="6">
        <v>70632412936</v>
      </c>
      <c r="P71" s="6"/>
      <c r="Q71" s="6">
        <f t="shared" si="1"/>
        <v>-485359321</v>
      </c>
    </row>
    <row r="72" spans="1:17">
      <c r="A72" s="1" t="s">
        <v>77</v>
      </c>
      <c r="C72" s="6">
        <v>10000000</v>
      </c>
      <c r="D72" s="6"/>
      <c r="E72" s="6">
        <v>31213170000</v>
      </c>
      <c r="F72" s="6"/>
      <c r="G72" s="6">
        <v>33443661439</v>
      </c>
      <c r="H72" s="6"/>
      <c r="I72" s="6">
        <f t="shared" si="0"/>
        <v>-2230491439</v>
      </c>
      <c r="J72" s="6"/>
      <c r="K72" s="6">
        <v>10000000</v>
      </c>
      <c r="L72" s="6"/>
      <c r="M72" s="6">
        <v>31213170000</v>
      </c>
      <c r="N72" s="6"/>
      <c r="O72" s="6">
        <v>33443661439</v>
      </c>
      <c r="P72" s="6"/>
      <c r="Q72" s="6">
        <f t="shared" si="1"/>
        <v>-2230491439</v>
      </c>
    </row>
    <row r="73" spans="1:17" ht="24.75" thickBot="1">
      <c r="C73" s="6"/>
      <c r="D73" s="6"/>
      <c r="E73" s="7">
        <f>SUM(E8:E72)</f>
        <v>7007840493343</v>
      </c>
      <c r="F73" s="6"/>
      <c r="G73" s="7">
        <f>SUM(G8:G72)</f>
        <v>7048362590085</v>
      </c>
      <c r="H73" s="6"/>
      <c r="I73" s="7">
        <f>SUM(I8:I72)</f>
        <v>-40522096742</v>
      </c>
      <c r="J73" s="6"/>
      <c r="K73" s="6"/>
      <c r="L73" s="6"/>
      <c r="M73" s="7">
        <f>SUM(M8:M72)</f>
        <v>7007840493343</v>
      </c>
      <c r="N73" s="6"/>
      <c r="O73" s="7">
        <f>SUM(O8:O72)</f>
        <v>6966263946467</v>
      </c>
      <c r="P73" s="6"/>
      <c r="Q73" s="7">
        <f>SUM(Q8:Q72)</f>
        <v>41576546876</v>
      </c>
    </row>
    <row r="74" spans="1:17" ht="24.75" thickTop="1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>
      <c r="O75" s="3"/>
      <c r="Q75" s="5"/>
    </row>
    <row r="76" spans="1:17">
      <c r="O76" s="3"/>
    </row>
    <row r="77" spans="1:17">
      <c r="O77" s="3"/>
    </row>
  </sheetData>
  <autoFilter ref="A7:A72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3"/>
  <sheetViews>
    <sheetView rightToLeft="1" topLeftCell="A79" workbookViewId="0">
      <selection activeCell="T95" sqref="T95"/>
    </sheetView>
  </sheetViews>
  <sheetFormatPr defaultRowHeight="24"/>
  <cols>
    <col min="1" max="1" width="32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17" ht="24.75">
      <c r="C3" s="17" t="s">
        <v>101</v>
      </c>
      <c r="D3" s="17" t="s">
        <v>101</v>
      </c>
      <c r="E3" s="17" t="s">
        <v>101</v>
      </c>
      <c r="F3" s="17" t="s">
        <v>101</v>
      </c>
      <c r="G3" s="17" t="s">
        <v>101</v>
      </c>
    </row>
    <row r="4" spans="1:17" ht="24.75"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6" spans="1:17" ht="24.75">
      <c r="A6" s="17" t="s">
        <v>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8" t="s">
        <v>103</v>
      </c>
      <c r="K6" s="18" t="s">
        <v>104</v>
      </c>
      <c r="L6" s="18" t="s">
        <v>104</v>
      </c>
      <c r="M6" s="18" t="s">
        <v>104</v>
      </c>
      <c r="N6" s="18" t="s">
        <v>104</v>
      </c>
      <c r="O6" s="18" t="s">
        <v>104</v>
      </c>
      <c r="P6" s="18" t="s">
        <v>104</v>
      </c>
      <c r="Q6" s="18" t="s">
        <v>104</v>
      </c>
    </row>
    <row r="7" spans="1:17" ht="24.75">
      <c r="A7" s="18" t="s">
        <v>3</v>
      </c>
      <c r="C7" s="18" t="s">
        <v>7</v>
      </c>
      <c r="E7" s="18" t="s">
        <v>157</v>
      </c>
      <c r="G7" s="18" t="s">
        <v>158</v>
      </c>
      <c r="I7" s="18" t="s">
        <v>160</v>
      </c>
      <c r="K7" s="18" t="s">
        <v>7</v>
      </c>
      <c r="M7" s="18" t="s">
        <v>157</v>
      </c>
      <c r="O7" s="18" t="s">
        <v>158</v>
      </c>
      <c r="Q7" s="18" t="s">
        <v>160</v>
      </c>
    </row>
    <row r="8" spans="1:17">
      <c r="A8" s="1" t="s">
        <v>39</v>
      </c>
      <c r="C8" s="6">
        <v>2200000</v>
      </c>
      <c r="D8" s="6"/>
      <c r="E8" s="6">
        <v>31710195000</v>
      </c>
      <c r="F8" s="6"/>
      <c r="G8" s="6">
        <v>31755162061</v>
      </c>
      <c r="H8" s="6"/>
      <c r="I8" s="6">
        <f>E8-G8</f>
        <v>-44967061</v>
      </c>
      <c r="J8" s="6"/>
      <c r="K8" s="6">
        <v>2456320</v>
      </c>
      <c r="L8" s="6"/>
      <c r="M8" s="6">
        <v>35662496602</v>
      </c>
      <c r="N8" s="6"/>
      <c r="O8" s="6">
        <v>35415906734</v>
      </c>
      <c r="P8" s="6"/>
      <c r="Q8" s="6">
        <f>M8-O8</f>
        <v>246589868</v>
      </c>
    </row>
    <row r="9" spans="1:17">
      <c r="A9" s="1" t="s">
        <v>50</v>
      </c>
      <c r="C9" s="6">
        <v>300000</v>
      </c>
      <c r="D9" s="6"/>
      <c r="E9" s="6">
        <v>10337557905</v>
      </c>
      <c r="F9" s="6"/>
      <c r="G9" s="6">
        <v>8038653414</v>
      </c>
      <c r="H9" s="6"/>
      <c r="I9" s="6">
        <f t="shared" ref="I9:I72" si="0">E9-G9</f>
        <v>2298904491</v>
      </c>
      <c r="J9" s="6"/>
      <c r="K9" s="6">
        <v>4007932</v>
      </c>
      <c r="L9" s="6"/>
      <c r="M9" s="6">
        <v>147715959636</v>
      </c>
      <c r="N9" s="6"/>
      <c r="O9" s="6">
        <v>106449516384</v>
      </c>
      <c r="P9" s="6"/>
      <c r="Q9" s="6">
        <f t="shared" ref="Q9:Q72" si="1">M9-O9</f>
        <v>41266443252</v>
      </c>
    </row>
    <row r="10" spans="1:17">
      <c r="A10" s="1" t="s">
        <v>22</v>
      </c>
      <c r="C10" s="6">
        <v>1970531</v>
      </c>
      <c r="D10" s="6"/>
      <c r="E10" s="6">
        <v>16640208084</v>
      </c>
      <c r="F10" s="6"/>
      <c r="G10" s="6">
        <v>13992814393</v>
      </c>
      <c r="H10" s="6"/>
      <c r="I10" s="6">
        <f t="shared" si="0"/>
        <v>2647393691</v>
      </c>
      <c r="J10" s="6"/>
      <c r="K10" s="6">
        <v>4818266</v>
      </c>
      <c r="L10" s="6"/>
      <c r="M10" s="6">
        <v>39240575474</v>
      </c>
      <c r="N10" s="6"/>
      <c r="O10" s="6">
        <v>34306376236</v>
      </c>
      <c r="P10" s="6"/>
      <c r="Q10" s="6">
        <f t="shared" si="1"/>
        <v>4934199238</v>
      </c>
    </row>
    <row r="11" spans="1:17">
      <c r="A11" s="1" t="s">
        <v>49</v>
      </c>
      <c r="C11" s="6">
        <v>394570</v>
      </c>
      <c r="D11" s="6"/>
      <c r="E11" s="6">
        <v>9639993979</v>
      </c>
      <c r="F11" s="6"/>
      <c r="G11" s="6">
        <v>9065882464</v>
      </c>
      <c r="H11" s="6"/>
      <c r="I11" s="6">
        <f t="shared" si="0"/>
        <v>574111515</v>
      </c>
      <c r="J11" s="6"/>
      <c r="K11" s="6">
        <v>1257725</v>
      </c>
      <c r="L11" s="6"/>
      <c r="M11" s="6">
        <v>28623338896</v>
      </c>
      <c r="N11" s="6"/>
      <c r="O11" s="6">
        <v>28898261438</v>
      </c>
      <c r="P11" s="6"/>
      <c r="Q11" s="6">
        <f t="shared" si="1"/>
        <v>-274922542</v>
      </c>
    </row>
    <row r="12" spans="1:17">
      <c r="A12" s="1" t="s">
        <v>23</v>
      </c>
      <c r="C12" s="6">
        <v>930954</v>
      </c>
      <c r="D12" s="6"/>
      <c r="E12" s="6">
        <v>9271988193</v>
      </c>
      <c r="F12" s="6"/>
      <c r="G12" s="6">
        <v>9390100929</v>
      </c>
      <c r="H12" s="6"/>
      <c r="I12" s="6">
        <f t="shared" si="0"/>
        <v>-118112736</v>
      </c>
      <c r="J12" s="6"/>
      <c r="K12" s="6">
        <v>1847751</v>
      </c>
      <c r="L12" s="6"/>
      <c r="M12" s="6">
        <v>19856472876</v>
      </c>
      <c r="N12" s="6"/>
      <c r="O12" s="6">
        <v>18580495754</v>
      </c>
      <c r="P12" s="6"/>
      <c r="Q12" s="6">
        <f t="shared" si="1"/>
        <v>1275977122</v>
      </c>
    </row>
    <row r="13" spans="1:17">
      <c r="A13" s="1" t="s">
        <v>64</v>
      </c>
      <c r="C13" s="6">
        <v>2972021</v>
      </c>
      <c r="D13" s="6"/>
      <c r="E13" s="6">
        <v>117894446305</v>
      </c>
      <c r="F13" s="6"/>
      <c r="G13" s="6">
        <v>98098207011</v>
      </c>
      <c r="H13" s="6"/>
      <c r="I13" s="6">
        <f t="shared" si="0"/>
        <v>19796239294</v>
      </c>
      <c r="J13" s="6"/>
      <c r="K13" s="6">
        <v>5238159</v>
      </c>
      <c r="L13" s="6"/>
      <c r="M13" s="6">
        <v>197696600868</v>
      </c>
      <c r="N13" s="6"/>
      <c r="O13" s="6">
        <v>176466245255</v>
      </c>
      <c r="P13" s="6"/>
      <c r="Q13" s="6">
        <f t="shared" si="1"/>
        <v>21230355613</v>
      </c>
    </row>
    <row r="14" spans="1:17">
      <c r="A14" s="1" t="s">
        <v>25</v>
      </c>
      <c r="C14" s="6">
        <v>1986668</v>
      </c>
      <c r="D14" s="6"/>
      <c r="E14" s="6">
        <v>8426791427</v>
      </c>
      <c r="F14" s="6"/>
      <c r="G14" s="6">
        <v>8663331198</v>
      </c>
      <c r="H14" s="6"/>
      <c r="I14" s="6">
        <f t="shared" si="0"/>
        <v>-236539771</v>
      </c>
      <c r="J14" s="6"/>
      <c r="K14" s="6">
        <v>6576558</v>
      </c>
      <c r="L14" s="6"/>
      <c r="M14" s="6">
        <v>29398097021</v>
      </c>
      <c r="N14" s="6"/>
      <c r="O14" s="6">
        <v>28677907631</v>
      </c>
      <c r="P14" s="6"/>
      <c r="Q14" s="6">
        <f t="shared" si="1"/>
        <v>720189390</v>
      </c>
    </row>
    <row r="15" spans="1:17">
      <c r="A15" s="1" t="s">
        <v>67</v>
      </c>
      <c r="C15" s="6">
        <v>47166</v>
      </c>
      <c r="D15" s="6"/>
      <c r="E15" s="6">
        <v>1021443777</v>
      </c>
      <c r="F15" s="6"/>
      <c r="G15" s="6">
        <v>954807149</v>
      </c>
      <c r="H15" s="6"/>
      <c r="I15" s="6">
        <f t="shared" si="0"/>
        <v>66636628</v>
      </c>
      <c r="J15" s="6"/>
      <c r="K15" s="6">
        <v>867540</v>
      </c>
      <c r="L15" s="6"/>
      <c r="M15" s="6">
        <v>22512364706</v>
      </c>
      <c r="N15" s="6"/>
      <c r="O15" s="6">
        <v>17441390548</v>
      </c>
      <c r="P15" s="6"/>
      <c r="Q15" s="6">
        <f t="shared" si="1"/>
        <v>5070974158</v>
      </c>
    </row>
    <row r="16" spans="1:17">
      <c r="A16" s="1" t="s">
        <v>42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3177234</v>
      </c>
      <c r="L16" s="6"/>
      <c r="M16" s="6">
        <v>8136231206</v>
      </c>
      <c r="N16" s="6"/>
      <c r="O16" s="6">
        <v>7877043087</v>
      </c>
      <c r="P16" s="6"/>
      <c r="Q16" s="6">
        <f t="shared" si="1"/>
        <v>259188119</v>
      </c>
    </row>
    <row r="17" spans="1:17">
      <c r="A17" s="1" t="s">
        <v>66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346651</v>
      </c>
      <c r="L17" s="6"/>
      <c r="M17" s="6">
        <v>3927523559</v>
      </c>
      <c r="N17" s="6"/>
      <c r="O17" s="6">
        <v>2908938785</v>
      </c>
      <c r="P17" s="6"/>
      <c r="Q17" s="6">
        <f t="shared" si="1"/>
        <v>1018584774</v>
      </c>
    </row>
    <row r="18" spans="1:17">
      <c r="A18" s="1" t="s">
        <v>20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813000</v>
      </c>
      <c r="L18" s="6"/>
      <c r="M18" s="6">
        <v>1999088469</v>
      </c>
      <c r="N18" s="6"/>
      <c r="O18" s="6">
        <v>1688835091</v>
      </c>
      <c r="P18" s="6"/>
      <c r="Q18" s="6">
        <f t="shared" si="1"/>
        <v>310253378</v>
      </c>
    </row>
    <row r="19" spans="1:17">
      <c r="A19" s="1" t="s">
        <v>16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7155083</v>
      </c>
      <c r="L19" s="6"/>
      <c r="M19" s="6">
        <v>20372313110</v>
      </c>
      <c r="N19" s="6"/>
      <c r="O19" s="6">
        <v>23949183762</v>
      </c>
      <c r="P19" s="6"/>
      <c r="Q19" s="6">
        <f t="shared" si="1"/>
        <v>-3576870652</v>
      </c>
    </row>
    <row r="20" spans="1:17">
      <c r="A20" s="1" t="s">
        <v>61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1102112</v>
      </c>
      <c r="L20" s="6"/>
      <c r="M20" s="6">
        <v>15076857526</v>
      </c>
      <c r="N20" s="6"/>
      <c r="O20" s="6">
        <v>13252669746</v>
      </c>
      <c r="P20" s="6"/>
      <c r="Q20" s="6">
        <f t="shared" si="1"/>
        <v>1824187780</v>
      </c>
    </row>
    <row r="21" spans="1:17">
      <c r="A21" s="1" t="s">
        <v>47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1634351</v>
      </c>
      <c r="L21" s="6"/>
      <c r="M21" s="6">
        <v>23925567711</v>
      </c>
      <c r="N21" s="6"/>
      <c r="O21" s="6">
        <v>24341944067</v>
      </c>
      <c r="P21" s="6"/>
      <c r="Q21" s="6">
        <f t="shared" si="1"/>
        <v>-416376356</v>
      </c>
    </row>
    <row r="22" spans="1:17">
      <c r="A22" s="1" t="s">
        <v>48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2890341</v>
      </c>
      <c r="L22" s="6"/>
      <c r="M22" s="6">
        <v>62424949897</v>
      </c>
      <c r="N22" s="6"/>
      <c r="O22" s="6">
        <v>55579792274</v>
      </c>
      <c r="P22" s="6"/>
      <c r="Q22" s="6">
        <f t="shared" si="1"/>
        <v>6845157623</v>
      </c>
    </row>
    <row r="23" spans="1:17">
      <c r="A23" s="1" t="s">
        <v>161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832644</v>
      </c>
      <c r="L23" s="6"/>
      <c r="M23" s="6">
        <v>8749588823</v>
      </c>
      <c r="N23" s="6"/>
      <c r="O23" s="6">
        <v>8218959398</v>
      </c>
      <c r="P23" s="6"/>
      <c r="Q23" s="6">
        <f t="shared" si="1"/>
        <v>530629425</v>
      </c>
    </row>
    <row r="24" spans="1:17">
      <c r="A24" s="1" t="s">
        <v>70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16566111</v>
      </c>
      <c r="L24" s="6"/>
      <c r="M24" s="6">
        <v>121796860419</v>
      </c>
      <c r="N24" s="6"/>
      <c r="O24" s="6">
        <v>102456476756</v>
      </c>
      <c r="P24" s="6"/>
      <c r="Q24" s="6">
        <f t="shared" si="1"/>
        <v>19340383663</v>
      </c>
    </row>
    <row r="25" spans="1:17">
      <c r="A25" s="1" t="s">
        <v>36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822299</v>
      </c>
      <c r="L25" s="6"/>
      <c r="M25" s="6">
        <v>25313558033</v>
      </c>
      <c r="N25" s="6"/>
      <c r="O25" s="6">
        <v>18955733735</v>
      </c>
      <c r="P25" s="6"/>
      <c r="Q25" s="6">
        <f t="shared" si="1"/>
        <v>6357824298</v>
      </c>
    </row>
    <row r="26" spans="1:17">
      <c r="A26" s="1" t="s">
        <v>63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17048746</v>
      </c>
      <c r="L26" s="6"/>
      <c r="M26" s="6">
        <v>33577190352</v>
      </c>
      <c r="N26" s="6"/>
      <c r="O26" s="6">
        <v>41794880098</v>
      </c>
      <c r="P26" s="6"/>
      <c r="Q26" s="6">
        <f t="shared" si="1"/>
        <v>-8217689746</v>
      </c>
    </row>
    <row r="27" spans="1:17">
      <c r="A27" s="1" t="s">
        <v>62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5054310</v>
      </c>
      <c r="L27" s="6"/>
      <c r="M27" s="6">
        <v>80452934882</v>
      </c>
      <c r="N27" s="6"/>
      <c r="O27" s="6">
        <v>69449842940</v>
      </c>
      <c r="P27" s="6"/>
      <c r="Q27" s="6">
        <f t="shared" si="1"/>
        <v>11003091942</v>
      </c>
    </row>
    <row r="28" spans="1:17">
      <c r="A28" s="1" t="s">
        <v>73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1574731</v>
      </c>
      <c r="L28" s="6"/>
      <c r="M28" s="6">
        <v>21694345216</v>
      </c>
      <c r="N28" s="6"/>
      <c r="O28" s="6">
        <v>18534027939</v>
      </c>
      <c r="P28" s="6"/>
      <c r="Q28" s="6">
        <f t="shared" si="1"/>
        <v>3160317277</v>
      </c>
    </row>
    <row r="29" spans="1:17">
      <c r="A29" s="1" t="s">
        <v>125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3507786</v>
      </c>
      <c r="L29" s="6"/>
      <c r="M29" s="6">
        <v>35195958837</v>
      </c>
      <c r="N29" s="6"/>
      <c r="O29" s="6">
        <v>39415783479</v>
      </c>
      <c r="P29" s="6"/>
      <c r="Q29" s="6">
        <f t="shared" si="1"/>
        <v>-4219824642</v>
      </c>
    </row>
    <row r="30" spans="1:17">
      <c r="A30" s="1" t="s">
        <v>37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6563938</v>
      </c>
      <c r="L30" s="6"/>
      <c r="M30" s="6">
        <v>37294158347</v>
      </c>
      <c r="N30" s="6"/>
      <c r="O30" s="6">
        <v>36480125390</v>
      </c>
      <c r="P30" s="6"/>
      <c r="Q30" s="6">
        <f t="shared" si="1"/>
        <v>814032957</v>
      </c>
    </row>
    <row r="31" spans="1:17">
      <c r="A31" s="1" t="s">
        <v>75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43199</v>
      </c>
      <c r="L31" s="6"/>
      <c r="M31" s="6">
        <v>1646759217</v>
      </c>
      <c r="N31" s="6"/>
      <c r="O31" s="6">
        <v>1551389338</v>
      </c>
      <c r="P31" s="6"/>
      <c r="Q31" s="6">
        <f t="shared" si="1"/>
        <v>95369879</v>
      </c>
    </row>
    <row r="32" spans="1:17">
      <c r="A32" s="1" t="s">
        <v>33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372617</v>
      </c>
      <c r="L32" s="6"/>
      <c r="M32" s="6">
        <v>16313490971</v>
      </c>
      <c r="N32" s="6"/>
      <c r="O32" s="6">
        <v>13715225053</v>
      </c>
      <c r="P32" s="6"/>
      <c r="Q32" s="6">
        <f t="shared" si="1"/>
        <v>2598265918</v>
      </c>
    </row>
    <row r="33" spans="1:17">
      <c r="A33" s="1" t="s">
        <v>71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321662</v>
      </c>
      <c r="L33" s="6"/>
      <c r="M33" s="6">
        <v>9385094359</v>
      </c>
      <c r="N33" s="6"/>
      <c r="O33" s="6">
        <v>7411991885</v>
      </c>
      <c r="P33" s="6"/>
      <c r="Q33" s="6">
        <f t="shared" si="1"/>
        <v>1973102474</v>
      </c>
    </row>
    <row r="34" spans="1:17">
      <c r="A34" s="1" t="s">
        <v>162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2138532</v>
      </c>
      <c r="L34" s="6"/>
      <c r="M34" s="6">
        <v>66692299134</v>
      </c>
      <c r="N34" s="6"/>
      <c r="O34" s="6">
        <v>51654559385</v>
      </c>
      <c r="P34" s="6"/>
      <c r="Q34" s="6">
        <f t="shared" si="1"/>
        <v>15037739749</v>
      </c>
    </row>
    <row r="35" spans="1:17">
      <c r="A35" s="1" t="s">
        <v>72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1371</v>
      </c>
      <c r="L35" s="6"/>
      <c r="M35" s="6">
        <v>14936758</v>
      </c>
      <c r="N35" s="6"/>
      <c r="O35" s="6">
        <v>14233941</v>
      </c>
      <c r="P35" s="6"/>
      <c r="Q35" s="6">
        <f t="shared" si="1"/>
        <v>702817</v>
      </c>
    </row>
    <row r="36" spans="1:17">
      <c r="A36" s="1" t="s">
        <v>24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889520</v>
      </c>
      <c r="L36" s="6"/>
      <c r="M36" s="6">
        <v>11127132424</v>
      </c>
      <c r="N36" s="6"/>
      <c r="O36" s="6">
        <v>15211062756</v>
      </c>
      <c r="P36" s="6"/>
      <c r="Q36" s="6">
        <f t="shared" si="1"/>
        <v>-4083930332</v>
      </c>
    </row>
    <row r="37" spans="1:17">
      <c r="A37" s="1" t="s">
        <v>69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7334828</v>
      </c>
      <c r="L37" s="6"/>
      <c r="M37" s="6">
        <v>75082206011</v>
      </c>
      <c r="N37" s="6"/>
      <c r="O37" s="6">
        <v>58291164309</v>
      </c>
      <c r="P37" s="6"/>
      <c r="Q37" s="6">
        <f t="shared" si="1"/>
        <v>16791041702</v>
      </c>
    </row>
    <row r="38" spans="1:17">
      <c r="A38" s="1" t="s">
        <v>68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9033512</v>
      </c>
      <c r="L38" s="6"/>
      <c r="M38" s="6">
        <v>64732464322</v>
      </c>
      <c r="N38" s="6"/>
      <c r="O38" s="6">
        <v>49964112352</v>
      </c>
      <c r="P38" s="6"/>
      <c r="Q38" s="6">
        <f t="shared" si="1"/>
        <v>14768351970</v>
      </c>
    </row>
    <row r="39" spans="1:17">
      <c r="A39" s="1" t="s">
        <v>163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6027396</v>
      </c>
      <c r="L39" s="6"/>
      <c r="M39" s="6">
        <v>48160158850</v>
      </c>
      <c r="N39" s="6"/>
      <c r="O39" s="6">
        <v>42209846838</v>
      </c>
      <c r="P39" s="6"/>
      <c r="Q39" s="6">
        <f t="shared" si="1"/>
        <v>5950312012</v>
      </c>
    </row>
    <row r="40" spans="1:17">
      <c r="A40" s="1" t="s">
        <v>59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12100275</v>
      </c>
      <c r="L40" s="6"/>
      <c r="M40" s="6">
        <v>67563954012</v>
      </c>
      <c r="N40" s="6"/>
      <c r="O40" s="6">
        <v>59184544595</v>
      </c>
      <c r="P40" s="6"/>
      <c r="Q40" s="6">
        <f t="shared" si="1"/>
        <v>8379409417</v>
      </c>
    </row>
    <row r="41" spans="1:17">
      <c r="A41" s="1" t="s">
        <v>56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7301595</v>
      </c>
      <c r="L41" s="6"/>
      <c r="M41" s="6">
        <v>25815572208</v>
      </c>
      <c r="N41" s="6"/>
      <c r="O41" s="6">
        <v>26068360701</v>
      </c>
      <c r="P41" s="6"/>
      <c r="Q41" s="6">
        <f t="shared" si="1"/>
        <v>-252788493</v>
      </c>
    </row>
    <row r="42" spans="1:17">
      <c r="A42" s="1" t="s">
        <v>136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1594976</v>
      </c>
      <c r="L42" s="6"/>
      <c r="M42" s="6">
        <v>81498004166</v>
      </c>
      <c r="N42" s="6"/>
      <c r="O42" s="6">
        <v>81734217159</v>
      </c>
      <c r="P42" s="6"/>
      <c r="Q42" s="6">
        <f t="shared" si="1"/>
        <v>-236212993</v>
      </c>
    </row>
    <row r="43" spans="1:17">
      <c r="A43" s="1" t="s">
        <v>58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2149866</v>
      </c>
      <c r="L43" s="6"/>
      <c r="M43" s="6">
        <v>25691511014</v>
      </c>
      <c r="N43" s="6"/>
      <c r="O43" s="6">
        <v>26687225727</v>
      </c>
      <c r="P43" s="6"/>
      <c r="Q43" s="6">
        <f t="shared" si="1"/>
        <v>-995714713</v>
      </c>
    </row>
    <row r="44" spans="1:17">
      <c r="A44" s="1" t="s">
        <v>138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1264201</v>
      </c>
      <c r="L44" s="6"/>
      <c r="M44" s="6">
        <v>40211219936</v>
      </c>
      <c r="N44" s="6"/>
      <c r="O44" s="6">
        <v>46011682982</v>
      </c>
      <c r="P44" s="6"/>
      <c r="Q44" s="6">
        <f t="shared" si="1"/>
        <v>-5800463046</v>
      </c>
    </row>
    <row r="45" spans="1:17">
      <c r="A45" s="1" t="s">
        <v>164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2000000</v>
      </c>
      <c r="L45" s="6"/>
      <c r="M45" s="6">
        <v>12107529075</v>
      </c>
      <c r="N45" s="6"/>
      <c r="O45" s="6">
        <v>11325950281</v>
      </c>
      <c r="P45" s="6"/>
      <c r="Q45" s="6">
        <f t="shared" si="1"/>
        <v>781578794</v>
      </c>
    </row>
    <row r="46" spans="1:17">
      <c r="A46" s="1" t="s">
        <v>165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5552143</v>
      </c>
      <c r="L46" s="6"/>
      <c r="M46" s="6">
        <v>34328900169</v>
      </c>
      <c r="N46" s="6"/>
      <c r="O46" s="6">
        <v>34328900169</v>
      </c>
      <c r="P46" s="6"/>
      <c r="Q46" s="6">
        <f t="shared" si="1"/>
        <v>0</v>
      </c>
    </row>
    <row r="47" spans="1:17">
      <c r="A47" s="1" t="s">
        <v>166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5431247</v>
      </c>
      <c r="L47" s="6"/>
      <c r="M47" s="6">
        <v>31550108015</v>
      </c>
      <c r="N47" s="6"/>
      <c r="O47" s="6">
        <v>31550113823</v>
      </c>
      <c r="P47" s="6"/>
      <c r="Q47" s="6">
        <f t="shared" si="1"/>
        <v>-5808</v>
      </c>
    </row>
    <row r="48" spans="1:17">
      <c r="A48" s="1" t="s">
        <v>19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8844113</v>
      </c>
      <c r="L48" s="6"/>
      <c r="M48" s="6">
        <v>36849885889</v>
      </c>
      <c r="N48" s="6"/>
      <c r="O48" s="6">
        <v>30344759390</v>
      </c>
      <c r="P48" s="6"/>
      <c r="Q48" s="6">
        <f t="shared" si="1"/>
        <v>6505126499</v>
      </c>
    </row>
    <row r="49" spans="1:17">
      <c r="A49" s="1" t="s">
        <v>17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23743439</v>
      </c>
      <c r="L49" s="6"/>
      <c r="M49" s="6">
        <v>53155340505</v>
      </c>
      <c r="N49" s="6"/>
      <c r="O49" s="6">
        <v>57818289297</v>
      </c>
      <c r="P49" s="6"/>
      <c r="Q49" s="6">
        <f t="shared" si="1"/>
        <v>-4662948792</v>
      </c>
    </row>
    <row r="50" spans="1:17">
      <c r="A50" s="1" t="s">
        <v>18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1389862</v>
      </c>
      <c r="L50" s="6"/>
      <c r="M50" s="6">
        <v>3436152765</v>
      </c>
      <c r="N50" s="6"/>
      <c r="O50" s="6">
        <v>2747124015</v>
      </c>
      <c r="P50" s="6"/>
      <c r="Q50" s="6">
        <f t="shared" si="1"/>
        <v>689028750</v>
      </c>
    </row>
    <row r="51" spans="1:17">
      <c r="A51" s="1" t="s">
        <v>34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87127</v>
      </c>
      <c r="L51" s="6"/>
      <c r="M51" s="6">
        <v>786054905</v>
      </c>
      <c r="N51" s="6"/>
      <c r="O51" s="6">
        <v>842165599</v>
      </c>
      <c r="P51" s="6"/>
      <c r="Q51" s="6">
        <f t="shared" si="1"/>
        <v>-56110694</v>
      </c>
    </row>
    <row r="52" spans="1:17">
      <c r="A52" s="1" t="s">
        <v>57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84228</v>
      </c>
      <c r="L52" s="6"/>
      <c r="M52" s="6">
        <v>1458547420</v>
      </c>
      <c r="N52" s="6"/>
      <c r="O52" s="6">
        <v>1318589195</v>
      </c>
      <c r="P52" s="6"/>
      <c r="Q52" s="6">
        <f t="shared" si="1"/>
        <v>139958225</v>
      </c>
    </row>
    <row r="53" spans="1:17">
      <c r="A53" s="1" t="s">
        <v>28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137356</v>
      </c>
      <c r="L53" s="6"/>
      <c r="M53" s="6">
        <v>21726069542</v>
      </c>
      <c r="N53" s="6"/>
      <c r="O53" s="6">
        <v>21748533366</v>
      </c>
      <c r="P53" s="6"/>
      <c r="Q53" s="6">
        <f t="shared" si="1"/>
        <v>-22463824</v>
      </c>
    </row>
    <row r="54" spans="1:17">
      <c r="A54" s="1" t="s">
        <v>167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2176239</v>
      </c>
      <c r="L54" s="6"/>
      <c r="M54" s="6">
        <v>394699217940</v>
      </c>
      <c r="N54" s="6"/>
      <c r="O54" s="6">
        <v>366917066733</v>
      </c>
      <c r="P54" s="6"/>
      <c r="Q54" s="6">
        <f t="shared" si="1"/>
        <v>27782151207</v>
      </c>
    </row>
    <row r="55" spans="1:17">
      <c r="A55" s="1" t="s">
        <v>52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47076384</v>
      </c>
      <c r="L55" s="6"/>
      <c r="M55" s="6">
        <v>579631843358</v>
      </c>
      <c r="N55" s="6"/>
      <c r="O55" s="6">
        <v>465773401838</v>
      </c>
      <c r="P55" s="6"/>
      <c r="Q55" s="6">
        <f t="shared" si="1"/>
        <v>113858441520</v>
      </c>
    </row>
    <row r="56" spans="1:17">
      <c r="A56" s="1" t="s">
        <v>41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414176</v>
      </c>
      <c r="L56" s="6"/>
      <c r="M56" s="6">
        <v>7399992661</v>
      </c>
      <c r="N56" s="6"/>
      <c r="O56" s="6">
        <v>5703821203</v>
      </c>
      <c r="P56" s="6"/>
      <c r="Q56" s="6">
        <f t="shared" si="1"/>
        <v>1696171458</v>
      </c>
    </row>
    <row r="57" spans="1:17">
      <c r="A57" s="1" t="s">
        <v>144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2809741</v>
      </c>
      <c r="L57" s="6"/>
      <c r="M57" s="6">
        <v>92070004055</v>
      </c>
      <c r="N57" s="6"/>
      <c r="O57" s="6">
        <v>55751127972</v>
      </c>
      <c r="P57" s="6"/>
      <c r="Q57" s="6">
        <f t="shared" si="1"/>
        <v>36318876083</v>
      </c>
    </row>
    <row r="58" spans="1:17">
      <c r="A58" s="1" t="s">
        <v>51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419186</v>
      </c>
      <c r="L58" s="6"/>
      <c r="M58" s="6">
        <v>2752405175</v>
      </c>
      <c r="N58" s="6"/>
      <c r="O58" s="6">
        <v>2411622464</v>
      </c>
      <c r="P58" s="6"/>
      <c r="Q58" s="6">
        <f t="shared" si="1"/>
        <v>340782711</v>
      </c>
    </row>
    <row r="59" spans="1:17">
      <c r="A59" s="1" t="s">
        <v>168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1099073</v>
      </c>
      <c r="L59" s="6"/>
      <c r="M59" s="6">
        <v>17571894064</v>
      </c>
      <c r="N59" s="6"/>
      <c r="O59" s="6">
        <v>19042859177</v>
      </c>
      <c r="P59" s="6"/>
      <c r="Q59" s="6">
        <f t="shared" si="1"/>
        <v>-1470965113</v>
      </c>
    </row>
    <row r="60" spans="1:17">
      <c r="A60" s="1" t="s">
        <v>60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596778</v>
      </c>
      <c r="L60" s="6"/>
      <c r="M60" s="6">
        <v>6540313207</v>
      </c>
      <c r="N60" s="6"/>
      <c r="O60" s="6">
        <v>5372409449</v>
      </c>
      <c r="P60" s="6"/>
      <c r="Q60" s="6">
        <f t="shared" si="1"/>
        <v>1167903758</v>
      </c>
    </row>
    <row r="61" spans="1:17">
      <c r="A61" s="1" t="s">
        <v>65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1180065</v>
      </c>
      <c r="L61" s="6"/>
      <c r="M61" s="6">
        <v>35602023817</v>
      </c>
      <c r="N61" s="6"/>
      <c r="O61" s="6">
        <v>39557034916</v>
      </c>
      <c r="P61" s="6"/>
      <c r="Q61" s="6">
        <f t="shared" si="1"/>
        <v>-3955011099</v>
      </c>
    </row>
    <row r="62" spans="1:17">
      <c r="A62" s="1" t="s">
        <v>74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26637</v>
      </c>
      <c r="L62" s="6"/>
      <c r="M62" s="6">
        <v>162217694</v>
      </c>
      <c r="N62" s="6"/>
      <c r="O62" s="6">
        <v>185969520</v>
      </c>
      <c r="P62" s="6"/>
      <c r="Q62" s="6">
        <f t="shared" si="1"/>
        <v>-23751826</v>
      </c>
    </row>
    <row r="63" spans="1:17">
      <c r="A63" s="1" t="s">
        <v>169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7490000</v>
      </c>
      <c r="L63" s="6"/>
      <c r="M63" s="6">
        <v>79697420171</v>
      </c>
      <c r="N63" s="6"/>
      <c r="O63" s="6">
        <v>70020094260</v>
      </c>
      <c r="P63" s="6"/>
      <c r="Q63" s="6">
        <f t="shared" si="1"/>
        <v>9677325911</v>
      </c>
    </row>
    <row r="64" spans="1:17">
      <c r="A64" s="1" t="s">
        <v>30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103804</v>
      </c>
      <c r="L64" s="6"/>
      <c r="M64" s="6">
        <v>5560328505</v>
      </c>
      <c r="N64" s="6"/>
      <c r="O64" s="6">
        <v>4328008164</v>
      </c>
      <c r="P64" s="6"/>
      <c r="Q64" s="6">
        <f t="shared" si="1"/>
        <v>1232320341</v>
      </c>
    </row>
    <row r="65" spans="1:17">
      <c r="A65" s="1" t="s">
        <v>21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232037</v>
      </c>
      <c r="L65" s="6"/>
      <c r="M65" s="6">
        <v>836194407</v>
      </c>
      <c r="N65" s="6"/>
      <c r="O65" s="6">
        <v>879949040</v>
      </c>
      <c r="P65" s="6"/>
      <c r="Q65" s="6">
        <f t="shared" si="1"/>
        <v>-43754633</v>
      </c>
    </row>
    <row r="66" spans="1:17">
      <c r="A66" s="1" t="s">
        <v>54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1312125</v>
      </c>
      <c r="L66" s="6"/>
      <c r="M66" s="6">
        <v>28407807493</v>
      </c>
      <c r="N66" s="6"/>
      <c r="O66" s="6">
        <v>28195780490</v>
      </c>
      <c r="P66" s="6"/>
      <c r="Q66" s="6">
        <f t="shared" si="1"/>
        <v>212027003</v>
      </c>
    </row>
    <row r="67" spans="1:17">
      <c r="A67" s="1" t="s">
        <v>170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19942157</v>
      </c>
      <c r="L67" s="6"/>
      <c r="M67" s="6">
        <v>52830099119</v>
      </c>
      <c r="N67" s="6"/>
      <c r="O67" s="6">
        <v>52991528962</v>
      </c>
      <c r="P67" s="6"/>
      <c r="Q67" s="6">
        <f t="shared" si="1"/>
        <v>-161429843</v>
      </c>
    </row>
    <row r="68" spans="1:17">
      <c r="A68" s="1" t="s">
        <v>171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34621</v>
      </c>
      <c r="L68" s="6"/>
      <c r="M68" s="6">
        <v>482552972</v>
      </c>
      <c r="N68" s="6"/>
      <c r="O68" s="6">
        <v>426746062</v>
      </c>
      <c r="P68" s="6"/>
      <c r="Q68" s="6">
        <f t="shared" si="1"/>
        <v>55806910</v>
      </c>
    </row>
    <row r="69" spans="1:17">
      <c r="A69" s="1" t="s">
        <v>27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10643101</v>
      </c>
      <c r="L69" s="6"/>
      <c r="M69" s="6">
        <v>34548479188</v>
      </c>
      <c r="N69" s="6"/>
      <c r="O69" s="6">
        <v>27257210357</v>
      </c>
      <c r="P69" s="6"/>
      <c r="Q69" s="6">
        <f t="shared" si="1"/>
        <v>7291268831</v>
      </c>
    </row>
    <row r="70" spans="1:17">
      <c r="A70" s="1" t="s">
        <v>172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33939435</v>
      </c>
      <c r="L70" s="6"/>
      <c r="M70" s="6">
        <v>255529469096</v>
      </c>
      <c r="N70" s="6"/>
      <c r="O70" s="6">
        <v>149794094670</v>
      </c>
      <c r="P70" s="6"/>
      <c r="Q70" s="6">
        <f t="shared" si="1"/>
        <v>105735374426</v>
      </c>
    </row>
    <row r="71" spans="1:17">
      <c r="A71" s="1" t="s">
        <v>32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198912</v>
      </c>
      <c r="L71" s="6"/>
      <c r="M71" s="6">
        <v>25849769377</v>
      </c>
      <c r="N71" s="6"/>
      <c r="O71" s="6">
        <v>23203803510</v>
      </c>
      <c r="P71" s="6"/>
      <c r="Q71" s="6">
        <f t="shared" si="1"/>
        <v>2645965867</v>
      </c>
    </row>
    <row r="72" spans="1:17">
      <c r="A72" s="1" t="s">
        <v>35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123793</v>
      </c>
      <c r="L72" s="6"/>
      <c r="M72" s="6">
        <v>21141768815</v>
      </c>
      <c r="N72" s="6"/>
      <c r="O72" s="6">
        <v>19642762166</v>
      </c>
      <c r="P72" s="6"/>
      <c r="Q72" s="6">
        <f t="shared" si="1"/>
        <v>1499006649</v>
      </c>
    </row>
    <row r="73" spans="1:17">
      <c r="A73" s="1" t="s">
        <v>46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9" si="2">E73-G73</f>
        <v>0</v>
      </c>
      <c r="J73" s="6"/>
      <c r="K73" s="6">
        <v>8095079</v>
      </c>
      <c r="L73" s="6"/>
      <c r="M73" s="6">
        <v>78433635980</v>
      </c>
      <c r="N73" s="6"/>
      <c r="O73" s="6">
        <v>71012564268</v>
      </c>
      <c r="P73" s="6"/>
      <c r="Q73" s="6">
        <f t="shared" ref="Q73:Q89" si="3">M73-O73</f>
        <v>7421071712</v>
      </c>
    </row>
    <row r="74" spans="1:17">
      <c r="A74" s="1" t="s">
        <v>29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3145516</v>
      </c>
      <c r="L74" s="6"/>
      <c r="M74" s="6">
        <v>43573483546</v>
      </c>
      <c r="N74" s="6"/>
      <c r="O74" s="6">
        <v>40232241941</v>
      </c>
      <c r="P74" s="6"/>
      <c r="Q74" s="6">
        <f t="shared" si="3"/>
        <v>3341241605</v>
      </c>
    </row>
    <row r="75" spans="1:17">
      <c r="A75" s="1" t="s">
        <v>44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64882079</v>
      </c>
      <c r="L75" s="6"/>
      <c r="M75" s="6">
        <v>78532113003</v>
      </c>
      <c r="N75" s="6"/>
      <c r="O75" s="6">
        <v>73733190944</v>
      </c>
      <c r="P75" s="6"/>
      <c r="Q75" s="6">
        <f t="shared" si="3"/>
        <v>4798922059</v>
      </c>
    </row>
    <row r="76" spans="1:17">
      <c r="A76" s="1" t="s">
        <v>173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5512447</v>
      </c>
      <c r="L76" s="6"/>
      <c r="M76" s="6">
        <v>98262426368</v>
      </c>
      <c r="N76" s="6"/>
      <c r="O76" s="6">
        <v>64229070053</v>
      </c>
      <c r="P76" s="6"/>
      <c r="Q76" s="6">
        <f t="shared" si="3"/>
        <v>34033356315</v>
      </c>
    </row>
    <row r="77" spans="1:17">
      <c r="A77" s="1" t="s">
        <v>174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3585149</v>
      </c>
      <c r="L77" s="6"/>
      <c r="M77" s="6">
        <v>15561752190</v>
      </c>
      <c r="N77" s="6"/>
      <c r="O77" s="6">
        <v>15516524872</v>
      </c>
      <c r="P77" s="6"/>
      <c r="Q77" s="6">
        <f t="shared" si="3"/>
        <v>45227318</v>
      </c>
    </row>
    <row r="78" spans="1:17">
      <c r="A78" s="1" t="s">
        <v>43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40317</v>
      </c>
      <c r="L78" s="6"/>
      <c r="M78" s="6">
        <v>1095509244</v>
      </c>
      <c r="N78" s="6"/>
      <c r="O78" s="6">
        <v>1152387905</v>
      </c>
      <c r="P78" s="6"/>
      <c r="Q78" s="6">
        <f t="shared" si="3"/>
        <v>-56878661</v>
      </c>
    </row>
    <row r="79" spans="1:17">
      <c r="A79" s="1" t="s">
        <v>151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3022147</v>
      </c>
      <c r="L79" s="6"/>
      <c r="M79" s="6">
        <v>41341513126</v>
      </c>
      <c r="N79" s="6"/>
      <c r="O79" s="6">
        <v>51734285548</v>
      </c>
      <c r="P79" s="6"/>
      <c r="Q79" s="6">
        <f t="shared" si="3"/>
        <v>-10392772422</v>
      </c>
    </row>
    <row r="80" spans="1:17">
      <c r="A80" s="1" t="s">
        <v>26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89365</v>
      </c>
      <c r="L80" s="6"/>
      <c r="M80" s="6">
        <v>4535380914</v>
      </c>
      <c r="N80" s="6"/>
      <c r="O80" s="6">
        <v>3338644254</v>
      </c>
      <c r="P80" s="6"/>
      <c r="Q80" s="6">
        <f t="shared" si="3"/>
        <v>1196736660</v>
      </c>
    </row>
    <row r="81" spans="1:20">
      <c r="A81" s="1" t="s">
        <v>40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2260594</v>
      </c>
      <c r="L81" s="6"/>
      <c r="M81" s="6">
        <v>52390505304</v>
      </c>
      <c r="N81" s="6"/>
      <c r="O81" s="6">
        <v>55870307257</v>
      </c>
      <c r="P81" s="6"/>
      <c r="Q81" s="6">
        <f t="shared" si="3"/>
        <v>-3479801953</v>
      </c>
    </row>
    <row r="82" spans="1:20">
      <c r="A82" s="1" t="s">
        <v>55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9321</v>
      </c>
      <c r="L82" s="6"/>
      <c r="M82" s="6">
        <v>132318429</v>
      </c>
      <c r="N82" s="6"/>
      <c r="O82" s="6">
        <v>180125359</v>
      </c>
      <c r="P82" s="6"/>
      <c r="Q82" s="6">
        <f t="shared" si="3"/>
        <v>-47806930</v>
      </c>
    </row>
    <row r="83" spans="1:20">
      <c r="A83" s="1" t="s">
        <v>155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3170758</v>
      </c>
      <c r="L83" s="6"/>
      <c r="M83" s="6">
        <v>86282243650</v>
      </c>
      <c r="N83" s="6"/>
      <c r="O83" s="6">
        <v>58041134264</v>
      </c>
      <c r="P83" s="6"/>
      <c r="Q83" s="6">
        <f t="shared" si="3"/>
        <v>28241109386</v>
      </c>
    </row>
    <row r="84" spans="1:20">
      <c r="A84" s="1" t="s">
        <v>175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2715563</v>
      </c>
      <c r="L84" s="6"/>
      <c r="M84" s="6">
        <v>15301314044</v>
      </c>
      <c r="N84" s="6"/>
      <c r="O84" s="6">
        <v>6374345625</v>
      </c>
      <c r="P84" s="6"/>
      <c r="Q84" s="6">
        <f t="shared" si="3"/>
        <v>8926968419</v>
      </c>
    </row>
    <row r="85" spans="1:20">
      <c r="A85" s="1" t="s">
        <v>176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625000</v>
      </c>
      <c r="L85" s="6"/>
      <c r="M85" s="6">
        <v>15314583040</v>
      </c>
      <c r="N85" s="6"/>
      <c r="O85" s="6">
        <v>8445161250</v>
      </c>
      <c r="P85" s="6"/>
      <c r="Q85" s="6">
        <f t="shared" si="3"/>
        <v>6869421790</v>
      </c>
    </row>
    <row r="86" spans="1:20">
      <c r="A86" s="1" t="s">
        <v>53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3171558</v>
      </c>
      <c r="L86" s="6"/>
      <c r="M86" s="6">
        <v>160993964249</v>
      </c>
      <c r="N86" s="6"/>
      <c r="O86" s="6">
        <v>185083623371</v>
      </c>
      <c r="P86" s="6"/>
      <c r="Q86" s="6">
        <f t="shared" si="3"/>
        <v>-24089659122</v>
      </c>
    </row>
    <row r="87" spans="1:20">
      <c r="A87" s="1" t="s">
        <v>177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10500000</v>
      </c>
      <c r="L87" s="6"/>
      <c r="M87" s="6">
        <v>81533579328</v>
      </c>
      <c r="N87" s="6"/>
      <c r="O87" s="6">
        <v>40343098301</v>
      </c>
      <c r="P87" s="6"/>
      <c r="Q87" s="6">
        <f t="shared" si="3"/>
        <v>41190481027</v>
      </c>
    </row>
    <row r="88" spans="1:20">
      <c r="A88" s="1" t="s">
        <v>178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1125000</v>
      </c>
      <c r="L88" s="6"/>
      <c r="M88" s="6">
        <v>14188121786</v>
      </c>
      <c r="N88" s="6"/>
      <c r="O88" s="6">
        <v>12398622736</v>
      </c>
      <c r="P88" s="6"/>
      <c r="Q88" s="6">
        <f t="shared" si="3"/>
        <v>1789499050</v>
      </c>
    </row>
    <row r="89" spans="1:20">
      <c r="A89" s="1" t="s">
        <v>15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88394</v>
      </c>
      <c r="L89" s="6"/>
      <c r="M89" s="6">
        <v>344270334</v>
      </c>
      <c r="N89" s="6"/>
      <c r="O89" s="6">
        <v>373549218</v>
      </c>
      <c r="P89" s="6"/>
      <c r="Q89" s="6">
        <f t="shared" si="3"/>
        <v>-29278884</v>
      </c>
    </row>
    <row r="90" spans="1:20" ht="24.75" thickBot="1">
      <c r="C90" s="6"/>
      <c r="D90" s="6"/>
      <c r="E90" s="7">
        <f>SUM(E8:E89)</f>
        <v>204942624670</v>
      </c>
      <c r="F90" s="6"/>
      <c r="G90" s="7">
        <f>SUM(G8:G89)</f>
        <v>179958958619</v>
      </c>
      <c r="H90" s="6"/>
      <c r="I90" s="7">
        <f>SUM(I8:I89)</f>
        <v>24983666051</v>
      </c>
      <c r="J90" s="6"/>
      <c r="K90" s="6"/>
      <c r="L90" s="6"/>
      <c r="M90" s="7">
        <f>SUM(M8:M89)</f>
        <v>4179106939782</v>
      </c>
      <c r="N90" s="6"/>
      <c r="O90" s="7">
        <f>SUM(O8:O89)</f>
        <v>3608388546802</v>
      </c>
      <c r="P90" s="6"/>
      <c r="Q90" s="7">
        <f>SUM(Q8:Q89)</f>
        <v>570718392980</v>
      </c>
      <c r="T90" s="3"/>
    </row>
    <row r="91" spans="1:20" ht="24.75" thickTop="1">
      <c r="T91" s="3"/>
    </row>
    <row r="92" spans="1:20">
      <c r="T92" s="3"/>
    </row>
    <row r="93" spans="1:20">
      <c r="T93" s="3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8"/>
  <sheetViews>
    <sheetView rightToLeft="1" topLeftCell="A91" workbookViewId="0">
      <selection activeCell="U97" sqref="U97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6.140625" style="4" bestFit="1" customWidth="1"/>
    <col min="8" max="8" width="1" style="4" customWidth="1"/>
    <col min="9" max="9" width="16.855468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19.42578125" style="4" bestFit="1" customWidth="1"/>
    <col min="16" max="16" width="1" style="4" customWidth="1"/>
    <col min="17" max="17" width="17.42578125" style="4" bestFit="1" customWidth="1"/>
    <col min="18" max="18" width="1" style="4" customWidth="1"/>
    <col min="19" max="19" width="19.140625" style="4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101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8" t="s">
        <v>103</v>
      </c>
      <c r="J6" s="18" t="s">
        <v>103</v>
      </c>
      <c r="K6" s="18" t="s">
        <v>103</v>
      </c>
      <c r="M6" s="18" t="s">
        <v>104</v>
      </c>
      <c r="N6" s="18" t="s">
        <v>104</v>
      </c>
      <c r="O6" s="18" t="s">
        <v>104</v>
      </c>
      <c r="P6" s="18" t="s">
        <v>104</v>
      </c>
      <c r="Q6" s="18" t="s">
        <v>104</v>
      </c>
      <c r="R6" s="18" t="s">
        <v>104</v>
      </c>
      <c r="S6" s="18" t="s">
        <v>104</v>
      </c>
      <c r="T6" s="18" t="s">
        <v>104</v>
      </c>
      <c r="U6" s="18" t="s">
        <v>104</v>
      </c>
    </row>
    <row r="7" spans="1:21" ht="24.75">
      <c r="A7" s="18" t="s">
        <v>3</v>
      </c>
      <c r="C7" s="18" t="s">
        <v>179</v>
      </c>
      <c r="E7" s="18" t="s">
        <v>180</v>
      </c>
      <c r="G7" s="18" t="s">
        <v>181</v>
      </c>
      <c r="I7" s="18" t="s">
        <v>88</v>
      </c>
      <c r="K7" s="18" t="s">
        <v>182</v>
      </c>
      <c r="M7" s="18" t="s">
        <v>179</v>
      </c>
      <c r="O7" s="18" t="s">
        <v>180</v>
      </c>
      <c r="Q7" s="18" t="s">
        <v>181</v>
      </c>
      <c r="S7" s="18" t="s">
        <v>88</v>
      </c>
      <c r="U7" s="18" t="s">
        <v>182</v>
      </c>
    </row>
    <row r="8" spans="1:21">
      <c r="A8" s="1" t="s">
        <v>39</v>
      </c>
      <c r="C8" s="6">
        <v>0</v>
      </c>
      <c r="D8" s="6"/>
      <c r="E8" s="6">
        <v>-1391549822</v>
      </c>
      <c r="F8" s="6"/>
      <c r="G8" s="6">
        <v>-44967061</v>
      </c>
      <c r="H8" s="6"/>
      <c r="I8" s="6">
        <f>C8+E8+G8</f>
        <v>-1436516883</v>
      </c>
      <c r="K8" s="8">
        <f>I8/$I$97</f>
        <v>9.2449290085173622E-2</v>
      </c>
      <c r="M8" s="6">
        <v>6669227747</v>
      </c>
      <c r="N8" s="6"/>
      <c r="O8" s="6">
        <v>1692794263</v>
      </c>
      <c r="P8" s="6"/>
      <c r="Q8" s="6">
        <v>246589868</v>
      </c>
      <c r="R8" s="6"/>
      <c r="S8" s="6">
        <f>Q8+O8+M8</f>
        <v>8608611878</v>
      </c>
      <c r="U8" s="8">
        <f>S8/$S$97</f>
        <v>6.976666872060085E-3</v>
      </c>
    </row>
    <row r="9" spans="1:21">
      <c r="A9" s="1" t="s">
        <v>50</v>
      </c>
      <c r="C9" s="6">
        <v>0</v>
      </c>
      <c r="D9" s="6"/>
      <c r="E9" s="6">
        <v>20382969657</v>
      </c>
      <c r="F9" s="6"/>
      <c r="G9" s="6">
        <v>2298904491</v>
      </c>
      <c r="H9" s="6"/>
      <c r="I9" s="6">
        <f t="shared" ref="I9:I72" si="0">C9+E9+G9</f>
        <v>22681874148</v>
      </c>
      <c r="K9" s="8">
        <f t="shared" ref="K9:K72" si="1">I9/$I$97</f>
        <v>-1.4597274752557519</v>
      </c>
      <c r="M9" s="6">
        <v>23625882000</v>
      </c>
      <c r="N9" s="6"/>
      <c r="O9" s="6">
        <v>46533920159</v>
      </c>
      <c r="P9" s="6"/>
      <c r="Q9" s="6">
        <v>41266443252</v>
      </c>
      <c r="R9" s="6"/>
      <c r="S9" s="6">
        <f t="shared" ref="S9:S72" si="2">Q9+O9+M9</f>
        <v>111426245411</v>
      </c>
      <c r="U9" s="8">
        <f t="shared" ref="U9:U72" si="3">S9/$S$97</f>
        <v>9.0303036779207993E-2</v>
      </c>
    </row>
    <row r="10" spans="1:21">
      <c r="A10" s="1" t="s">
        <v>22</v>
      </c>
      <c r="C10" s="6">
        <v>0</v>
      </c>
      <c r="D10" s="6"/>
      <c r="E10" s="6">
        <v>-1490020108</v>
      </c>
      <c r="F10" s="6"/>
      <c r="G10" s="6">
        <v>2647393691</v>
      </c>
      <c r="H10" s="6"/>
      <c r="I10" s="6">
        <f t="shared" si="0"/>
        <v>1157373583</v>
      </c>
      <c r="K10" s="8">
        <f t="shared" si="1"/>
        <v>-7.4484586556497687E-2</v>
      </c>
      <c r="M10" s="6">
        <v>29309519700</v>
      </c>
      <c r="N10" s="6"/>
      <c r="O10" s="6">
        <v>39600229598</v>
      </c>
      <c r="P10" s="6"/>
      <c r="Q10" s="6">
        <v>4934199238</v>
      </c>
      <c r="R10" s="6"/>
      <c r="S10" s="6">
        <f t="shared" si="2"/>
        <v>73843948536</v>
      </c>
      <c r="U10" s="8">
        <f t="shared" si="3"/>
        <v>5.9845261553702608E-2</v>
      </c>
    </row>
    <row r="11" spans="1:21">
      <c r="A11" s="1" t="s">
        <v>49</v>
      </c>
      <c r="C11" s="6">
        <v>0</v>
      </c>
      <c r="D11" s="6"/>
      <c r="E11" s="6">
        <v>7032627366</v>
      </c>
      <c r="F11" s="6"/>
      <c r="G11" s="6">
        <v>574111515</v>
      </c>
      <c r="H11" s="6"/>
      <c r="I11" s="6">
        <f t="shared" si="0"/>
        <v>7606738881</v>
      </c>
      <c r="K11" s="8">
        <f t="shared" si="1"/>
        <v>-0.4895435742760692</v>
      </c>
      <c r="M11" s="6">
        <v>7012384800</v>
      </c>
      <c r="N11" s="6"/>
      <c r="O11" s="6">
        <v>3865356675</v>
      </c>
      <c r="P11" s="6"/>
      <c r="Q11" s="6">
        <v>-274922542</v>
      </c>
      <c r="R11" s="6"/>
      <c r="S11" s="6">
        <f t="shared" si="2"/>
        <v>10602818933</v>
      </c>
      <c r="U11" s="8">
        <f t="shared" si="3"/>
        <v>8.5928296743583953E-3</v>
      </c>
    </row>
    <row r="12" spans="1:21">
      <c r="A12" s="1" t="s">
        <v>23</v>
      </c>
      <c r="C12" s="6">
        <v>0</v>
      </c>
      <c r="D12" s="6"/>
      <c r="E12" s="6">
        <v>-14346493350</v>
      </c>
      <c r="F12" s="6"/>
      <c r="G12" s="6">
        <v>-118112736</v>
      </c>
      <c r="H12" s="6"/>
      <c r="I12" s="6">
        <f t="shared" si="0"/>
        <v>-14464606086</v>
      </c>
      <c r="K12" s="8">
        <f t="shared" si="1"/>
        <v>0.93089234093768858</v>
      </c>
      <c r="M12" s="6">
        <v>33202428000</v>
      </c>
      <c r="N12" s="6"/>
      <c r="O12" s="6">
        <v>-6597512050</v>
      </c>
      <c r="P12" s="6"/>
      <c r="Q12" s="6">
        <v>1275977122</v>
      </c>
      <c r="R12" s="6"/>
      <c r="S12" s="6">
        <f t="shared" si="2"/>
        <v>27880893072</v>
      </c>
      <c r="U12" s="8">
        <f t="shared" si="3"/>
        <v>2.2595478320491188E-2</v>
      </c>
    </row>
    <row r="13" spans="1:21">
      <c r="A13" s="1" t="s">
        <v>64</v>
      </c>
      <c r="C13" s="6">
        <v>0</v>
      </c>
      <c r="D13" s="6"/>
      <c r="E13" s="6">
        <v>-3246375206</v>
      </c>
      <c r="F13" s="6"/>
      <c r="G13" s="6">
        <v>19796239294</v>
      </c>
      <c r="H13" s="6"/>
      <c r="I13" s="6">
        <f t="shared" si="0"/>
        <v>16549864088</v>
      </c>
      <c r="K13" s="8">
        <f t="shared" si="1"/>
        <v>-1.0650923800814873</v>
      </c>
      <c r="M13" s="6">
        <v>0</v>
      </c>
      <c r="N13" s="6"/>
      <c r="O13" s="6">
        <v>53874102710</v>
      </c>
      <c r="P13" s="6"/>
      <c r="Q13" s="6">
        <v>21230355613</v>
      </c>
      <c r="R13" s="6"/>
      <c r="S13" s="6">
        <f t="shared" si="2"/>
        <v>75104458323</v>
      </c>
      <c r="U13" s="8">
        <f t="shared" si="3"/>
        <v>6.0866814969921149E-2</v>
      </c>
    </row>
    <row r="14" spans="1:21">
      <c r="A14" s="1" t="s">
        <v>25</v>
      </c>
      <c r="C14" s="6">
        <v>0</v>
      </c>
      <c r="D14" s="6"/>
      <c r="E14" s="6">
        <v>1052492386</v>
      </c>
      <c r="F14" s="6"/>
      <c r="G14" s="6">
        <v>-236539771</v>
      </c>
      <c r="H14" s="6"/>
      <c r="I14" s="6">
        <f t="shared" si="0"/>
        <v>815952615</v>
      </c>
      <c r="K14" s="8">
        <f t="shared" si="1"/>
        <v>-5.2511906328838454E-2</v>
      </c>
      <c r="M14" s="6">
        <v>22708950600</v>
      </c>
      <c r="N14" s="6"/>
      <c r="O14" s="6">
        <v>-6686194264</v>
      </c>
      <c r="P14" s="6"/>
      <c r="Q14" s="6">
        <v>720189390</v>
      </c>
      <c r="R14" s="6"/>
      <c r="S14" s="6">
        <f t="shared" si="2"/>
        <v>16742945726</v>
      </c>
      <c r="U14" s="8">
        <f t="shared" si="3"/>
        <v>1.3568965176116421E-2</v>
      </c>
    </row>
    <row r="15" spans="1:21">
      <c r="A15" s="1" t="s">
        <v>67</v>
      </c>
      <c r="C15" s="6">
        <v>0</v>
      </c>
      <c r="D15" s="6"/>
      <c r="E15" s="6">
        <v>7445620394</v>
      </c>
      <c r="F15" s="6"/>
      <c r="G15" s="6">
        <v>66636628</v>
      </c>
      <c r="H15" s="6"/>
      <c r="I15" s="6">
        <f t="shared" si="0"/>
        <v>7512257022</v>
      </c>
      <c r="K15" s="8">
        <f t="shared" si="1"/>
        <v>-0.48346304651211014</v>
      </c>
      <c r="M15" s="6">
        <v>5901860396</v>
      </c>
      <c r="N15" s="6"/>
      <c r="O15" s="6">
        <v>-3079675539</v>
      </c>
      <c r="P15" s="6"/>
      <c r="Q15" s="6">
        <v>5070974158</v>
      </c>
      <c r="R15" s="6"/>
      <c r="S15" s="6">
        <f t="shared" si="2"/>
        <v>7893159015</v>
      </c>
      <c r="U15" s="8">
        <f t="shared" si="3"/>
        <v>6.3968432769728484E-3</v>
      </c>
    </row>
    <row r="16" spans="1:21">
      <c r="A16" s="1" t="s">
        <v>42</v>
      </c>
      <c r="C16" s="6">
        <v>0</v>
      </c>
      <c r="D16" s="6"/>
      <c r="E16" s="6">
        <v>3184669381</v>
      </c>
      <c r="F16" s="6"/>
      <c r="G16" s="6">
        <v>0</v>
      </c>
      <c r="H16" s="6"/>
      <c r="I16" s="6">
        <f t="shared" si="0"/>
        <v>3184669381</v>
      </c>
      <c r="K16" s="8">
        <f t="shared" si="1"/>
        <v>-0.20495437743451797</v>
      </c>
      <c r="M16" s="6">
        <v>0</v>
      </c>
      <c r="N16" s="6"/>
      <c r="O16" s="6">
        <v>-1620612254</v>
      </c>
      <c r="P16" s="6"/>
      <c r="Q16" s="6">
        <v>259188119</v>
      </c>
      <c r="R16" s="6"/>
      <c r="S16" s="6">
        <f t="shared" si="2"/>
        <v>-1361424135</v>
      </c>
      <c r="U16" s="8">
        <f t="shared" si="3"/>
        <v>-1.1033373087420723E-3</v>
      </c>
    </row>
    <row r="17" spans="1:21">
      <c r="A17" s="1" t="s">
        <v>66</v>
      </c>
      <c r="C17" s="6">
        <v>0</v>
      </c>
      <c r="D17" s="6"/>
      <c r="E17" s="6">
        <v>7085852142</v>
      </c>
      <c r="F17" s="6"/>
      <c r="G17" s="6">
        <v>0</v>
      </c>
      <c r="H17" s="6"/>
      <c r="I17" s="6">
        <f t="shared" si="0"/>
        <v>7085852142</v>
      </c>
      <c r="K17" s="8">
        <f t="shared" si="1"/>
        <v>-0.45602109375028266</v>
      </c>
      <c r="M17" s="6">
        <v>79202948</v>
      </c>
      <c r="N17" s="6"/>
      <c r="O17" s="6">
        <v>5615981326</v>
      </c>
      <c r="P17" s="6"/>
      <c r="Q17" s="6">
        <v>1018584774</v>
      </c>
      <c r="R17" s="6"/>
      <c r="S17" s="6">
        <f t="shared" si="2"/>
        <v>6713769048</v>
      </c>
      <c r="U17" s="8">
        <f t="shared" si="3"/>
        <v>5.4410316979845112E-3</v>
      </c>
    </row>
    <row r="18" spans="1:21">
      <c r="A18" s="1" t="s">
        <v>20</v>
      </c>
      <c r="C18" s="6">
        <v>0</v>
      </c>
      <c r="D18" s="6"/>
      <c r="E18" s="6">
        <v>-447992071</v>
      </c>
      <c r="F18" s="6"/>
      <c r="G18" s="6">
        <v>0</v>
      </c>
      <c r="H18" s="6"/>
      <c r="I18" s="6">
        <f t="shared" si="0"/>
        <v>-447992071</v>
      </c>
      <c r="K18" s="8">
        <f t="shared" si="1"/>
        <v>2.8831230191491385E-2</v>
      </c>
      <c r="M18" s="6">
        <v>0</v>
      </c>
      <c r="N18" s="6"/>
      <c r="O18" s="6">
        <v>-6896158454</v>
      </c>
      <c r="P18" s="6"/>
      <c r="Q18" s="6">
        <v>310253378</v>
      </c>
      <c r="R18" s="6"/>
      <c r="S18" s="6">
        <f t="shared" si="2"/>
        <v>-6585905076</v>
      </c>
      <c r="U18" s="8">
        <f t="shared" si="3"/>
        <v>-5.3374070544038015E-3</v>
      </c>
    </row>
    <row r="19" spans="1:21">
      <c r="A19" s="1" t="s">
        <v>16</v>
      </c>
      <c r="C19" s="6">
        <v>0</v>
      </c>
      <c r="D19" s="6"/>
      <c r="E19" s="6">
        <v>-908212330</v>
      </c>
      <c r="F19" s="6"/>
      <c r="G19" s="6">
        <v>0</v>
      </c>
      <c r="H19" s="6"/>
      <c r="I19" s="6">
        <f t="shared" si="0"/>
        <v>-908212330</v>
      </c>
      <c r="K19" s="8">
        <f t="shared" si="1"/>
        <v>5.8449424541223038E-2</v>
      </c>
      <c r="M19" s="6">
        <v>0</v>
      </c>
      <c r="N19" s="6"/>
      <c r="O19" s="6">
        <v>-24897717531</v>
      </c>
      <c r="P19" s="6"/>
      <c r="Q19" s="6">
        <v>-3576870652</v>
      </c>
      <c r="R19" s="6"/>
      <c r="S19" s="6">
        <f t="shared" si="2"/>
        <v>-28474588183</v>
      </c>
      <c r="U19" s="8">
        <f t="shared" si="3"/>
        <v>-2.307662592845839E-2</v>
      </c>
    </row>
    <row r="20" spans="1:21">
      <c r="A20" s="1" t="s">
        <v>61</v>
      </c>
      <c r="C20" s="6">
        <v>0</v>
      </c>
      <c r="D20" s="6"/>
      <c r="E20" s="6">
        <v>-2400034001</v>
      </c>
      <c r="F20" s="6"/>
      <c r="G20" s="6">
        <v>0</v>
      </c>
      <c r="H20" s="6"/>
      <c r="I20" s="6">
        <f t="shared" si="0"/>
        <v>-2400034001</v>
      </c>
      <c r="K20" s="8">
        <f t="shared" si="1"/>
        <v>0.15445794073046676</v>
      </c>
      <c r="M20" s="6">
        <v>2587580194</v>
      </c>
      <c r="N20" s="6"/>
      <c r="O20" s="6">
        <v>-11869543462</v>
      </c>
      <c r="P20" s="6"/>
      <c r="Q20" s="6">
        <v>1824187780</v>
      </c>
      <c r="R20" s="6"/>
      <c r="S20" s="6">
        <f t="shared" si="2"/>
        <v>-7457775488</v>
      </c>
      <c r="U20" s="8">
        <f t="shared" si="3"/>
        <v>-6.0439959338112617E-3</v>
      </c>
    </row>
    <row r="21" spans="1:21">
      <c r="A21" s="1" t="s">
        <v>47</v>
      </c>
      <c r="C21" s="6">
        <v>0</v>
      </c>
      <c r="D21" s="6"/>
      <c r="E21" s="6">
        <v>-692350098</v>
      </c>
      <c r="F21" s="6"/>
      <c r="G21" s="6">
        <v>0</v>
      </c>
      <c r="H21" s="6"/>
      <c r="I21" s="6">
        <f t="shared" si="0"/>
        <v>-692350098</v>
      </c>
      <c r="K21" s="8">
        <f t="shared" si="1"/>
        <v>4.4557273087406091E-2</v>
      </c>
      <c r="M21" s="6">
        <v>12642638100</v>
      </c>
      <c r="N21" s="6"/>
      <c r="O21" s="6">
        <v>-3354434620</v>
      </c>
      <c r="P21" s="6"/>
      <c r="Q21" s="6">
        <v>-416376356</v>
      </c>
      <c r="R21" s="6"/>
      <c r="S21" s="6">
        <f t="shared" si="2"/>
        <v>8871827124</v>
      </c>
      <c r="U21" s="8">
        <f t="shared" si="3"/>
        <v>7.1899840842905866E-3</v>
      </c>
    </row>
    <row r="22" spans="1:21">
      <c r="A22" s="1" t="s">
        <v>48</v>
      </c>
      <c r="C22" s="6">
        <v>0</v>
      </c>
      <c r="D22" s="6"/>
      <c r="E22" s="6">
        <v>1724453317</v>
      </c>
      <c r="F22" s="6"/>
      <c r="G22" s="6">
        <v>0</v>
      </c>
      <c r="H22" s="6"/>
      <c r="I22" s="6">
        <f t="shared" si="0"/>
        <v>1724453317</v>
      </c>
      <c r="K22" s="8">
        <f t="shared" si="1"/>
        <v>-0.11097988950100829</v>
      </c>
      <c r="M22" s="6">
        <v>17795172900</v>
      </c>
      <c r="N22" s="6"/>
      <c r="O22" s="6">
        <v>1250538139</v>
      </c>
      <c r="P22" s="6"/>
      <c r="Q22" s="6">
        <v>6845157623</v>
      </c>
      <c r="R22" s="6"/>
      <c r="S22" s="6">
        <f t="shared" si="2"/>
        <v>25890868662</v>
      </c>
      <c r="U22" s="8">
        <f t="shared" si="3"/>
        <v>2.0982705254101831E-2</v>
      </c>
    </row>
    <row r="23" spans="1:21">
      <c r="A23" s="1" t="s">
        <v>161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K23" s="8">
        <f t="shared" si="1"/>
        <v>0</v>
      </c>
      <c r="M23" s="6">
        <v>0</v>
      </c>
      <c r="N23" s="6"/>
      <c r="O23" s="6">
        <v>0</v>
      </c>
      <c r="P23" s="6"/>
      <c r="Q23" s="6">
        <v>530629425</v>
      </c>
      <c r="R23" s="6"/>
      <c r="S23" s="6">
        <f t="shared" si="2"/>
        <v>530629425</v>
      </c>
      <c r="U23" s="8">
        <f t="shared" si="3"/>
        <v>4.3003736063401969E-4</v>
      </c>
    </row>
    <row r="24" spans="1:21">
      <c r="A24" s="1" t="s">
        <v>70</v>
      </c>
      <c r="C24" s="6">
        <v>0</v>
      </c>
      <c r="D24" s="6"/>
      <c r="E24" s="6">
        <v>-4923576559</v>
      </c>
      <c r="F24" s="6"/>
      <c r="G24" s="6">
        <v>0</v>
      </c>
      <c r="H24" s="6"/>
      <c r="I24" s="6">
        <f t="shared" si="0"/>
        <v>-4923576559</v>
      </c>
      <c r="K24" s="8">
        <f t="shared" si="1"/>
        <v>0.31686446775965382</v>
      </c>
      <c r="M24" s="6">
        <v>37195469760</v>
      </c>
      <c r="N24" s="6"/>
      <c r="O24" s="6">
        <v>68125513607</v>
      </c>
      <c r="P24" s="6"/>
      <c r="Q24" s="6">
        <v>19340383663</v>
      </c>
      <c r="R24" s="6"/>
      <c r="S24" s="6">
        <f t="shared" si="2"/>
        <v>124661367030</v>
      </c>
      <c r="U24" s="8">
        <f t="shared" si="3"/>
        <v>0.10102916032334619</v>
      </c>
    </row>
    <row r="25" spans="1:21">
      <c r="A25" s="1" t="s">
        <v>36</v>
      </c>
      <c r="C25" s="6">
        <v>0</v>
      </c>
      <c r="D25" s="6"/>
      <c r="E25" s="6">
        <v>-8475603654</v>
      </c>
      <c r="F25" s="6"/>
      <c r="G25" s="6">
        <v>0</v>
      </c>
      <c r="H25" s="6"/>
      <c r="I25" s="6">
        <f t="shared" si="0"/>
        <v>-8475603654</v>
      </c>
      <c r="K25" s="8">
        <f t="shared" si="1"/>
        <v>0.54546072526430833</v>
      </c>
      <c r="M25" s="6">
        <v>4769289000</v>
      </c>
      <c r="N25" s="6"/>
      <c r="O25" s="6">
        <v>-1933576719</v>
      </c>
      <c r="P25" s="6"/>
      <c r="Q25" s="6">
        <v>6357824298</v>
      </c>
      <c r="R25" s="6"/>
      <c r="S25" s="6">
        <f t="shared" si="2"/>
        <v>9193536579</v>
      </c>
      <c r="U25" s="8">
        <f t="shared" si="3"/>
        <v>7.4507066872996621E-3</v>
      </c>
    </row>
    <row r="26" spans="1:21">
      <c r="A26" s="1" t="s">
        <v>63</v>
      </c>
      <c r="C26" s="6">
        <v>0</v>
      </c>
      <c r="D26" s="6"/>
      <c r="E26" s="6">
        <v>4131357169</v>
      </c>
      <c r="F26" s="6"/>
      <c r="G26" s="6">
        <v>0</v>
      </c>
      <c r="H26" s="6"/>
      <c r="I26" s="6">
        <f t="shared" si="0"/>
        <v>4131357169</v>
      </c>
      <c r="K26" s="8">
        <f t="shared" si="1"/>
        <v>-0.26587995023400129</v>
      </c>
      <c r="M26" s="6">
        <v>1616100000</v>
      </c>
      <c r="N26" s="6"/>
      <c r="O26" s="6">
        <v>-37439095165</v>
      </c>
      <c r="P26" s="6"/>
      <c r="Q26" s="6">
        <v>-8217689746</v>
      </c>
      <c r="R26" s="6"/>
      <c r="S26" s="6">
        <f t="shared" si="2"/>
        <v>-44040684911</v>
      </c>
      <c r="U26" s="8">
        <f t="shared" si="3"/>
        <v>-3.5691838800008001E-2</v>
      </c>
    </row>
    <row r="27" spans="1:21">
      <c r="A27" s="1" t="s">
        <v>62</v>
      </c>
      <c r="C27" s="6">
        <v>0</v>
      </c>
      <c r="D27" s="6"/>
      <c r="E27" s="6">
        <v>-1221582736</v>
      </c>
      <c r="F27" s="6"/>
      <c r="G27" s="6">
        <v>0</v>
      </c>
      <c r="H27" s="6"/>
      <c r="I27" s="6">
        <f t="shared" si="0"/>
        <v>-1221582736</v>
      </c>
      <c r="K27" s="8">
        <f t="shared" si="1"/>
        <v>7.8616866992647846E-2</v>
      </c>
      <c r="M27" s="6">
        <v>16194727500</v>
      </c>
      <c r="N27" s="6"/>
      <c r="O27" s="6">
        <v>-1633010577</v>
      </c>
      <c r="P27" s="6"/>
      <c r="Q27" s="6">
        <v>11003091942</v>
      </c>
      <c r="R27" s="6"/>
      <c r="S27" s="6">
        <f t="shared" si="2"/>
        <v>25564808865</v>
      </c>
      <c r="U27" s="8">
        <f t="shared" si="3"/>
        <v>2.0718457008707704E-2</v>
      </c>
    </row>
    <row r="28" spans="1:21">
      <c r="A28" s="1" t="s">
        <v>73</v>
      </c>
      <c r="C28" s="6">
        <v>0</v>
      </c>
      <c r="D28" s="6"/>
      <c r="E28" s="6">
        <v>-4575155542</v>
      </c>
      <c r="F28" s="6"/>
      <c r="G28" s="6">
        <v>0</v>
      </c>
      <c r="H28" s="6"/>
      <c r="I28" s="6">
        <f t="shared" si="0"/>
        <v>-4575155542</v>
      </c>
      <c r="K28" s="8">
        <f t="shared" si="1"/>
        <v>0.29444128843360606</v>
      </c>
      <c r="M28" s="6">
        <v>11959244126</v>
      </c>
      <c r="N28" s="6"/>
      <c r="O28" s="6">
        <v>-6008212203</v>
      </c>
      <c r="P28" s="6"/>
      <c r="Q28" s="6">
        <v>3160317277</v>
      </c>
      <c r="R28" s="6"/>
      <c r="S28" s="6">
        <f t="shared" si="2"/>
        <v>9111349200</v>
      </c>
      <c r="U28" s="8">
        <f t="shared" si="3"/>
        <v>7.3840996695252754E-3</v>
      </c>
    </row>
    <row r="29" spans="1:21">
      <c r="A29" s="1" t="s">
        <v>125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K29" s="8">
        <f t="shared" si="1"/>
        <v>0</v>
      </c>
      <c r="M29" s="6">
        <v>5877403400</v>
      </c>
      <c r="N29" s="6"/>
      <c r="O29" s="6">
        <v>0</v>
      </c>
      <c r="P29" s="6"/>
      <c r="Q29" s="6">
        <v>-4219824642</v>
      </c>
      <c r="R29" s="6"/>
      <c r="S29" s="6">
        <f t="shared" si="2"/>
        <v>1657578758</v>
      </c>
      <c r="U29" s="8">
        <f t="shared" si="3"/>
        <v>1.3433495402810284E-3</v>
      </c>
    </row>
    <row r="30" spans="1:21">
      <c r="A30" s="1" t="s">
        <v>37</v>
      </c>
      <c r="C30" s="6">
        <v>0</v>
      </c>
      <c r="D30" s="6"/>
      <c r="E30" s="6">
        <v>-29762756</v>
      </c>
      <c r="F30" s="6"/>
      <c r="G30" s="6">
        <v>0</v>
      </c>
      <c r="H30" s="6"/>
      <c r="I30" s="6">
        <f t="shared" si="0"/>
        <v>-29762756</v>
      </c>
      <c r="K30" s="8">
        <f t="shared" si="1"/>
        <v>1.91542869822174E-3</v>
      </c>
      <c r="M30" s="6">
        <v>12837456800</v>
      </c>
      <c r="N30" s="6"/>
      <c r="O30" s="6">
        <v>-37817360574</v>
      </c>
      <c r="P30" s="6"/>
      <c r="Q30" s="6">
        <v>814032957</v>
      </c>
      <c r="R30" s="6"/>
      <c r="S30" s="6">
        <f t="shared" si="2"/>
        <v>-24165870817</v>
      </c>
      <c r="U30" s="8">
        <f t="shared" si="3"/>
        <v>-1.9584717345000911E-2</v>
      </c>
    </row>
    <row r="31" spans="1:21">
      <c r="A31" s="1" t="s">
        <v>75</v>
      </c>
      <c r="C31" s="6">
        <v>0</v>
      </c>
      <c r="D31" s="6"/>
      <c r="E31" s="6">
        <v>-5838911327</v>
      </c>
      <c r="F31" s="6"/>
      <c r="G31" s="6">
        <v>0</v>
      </c>
      <c r="H31" s="6"/>
      <c r="I31" s="6">
        <f t="shared" si="0"/>
        <v>-5838911327</v>
      </c>
      <c r="K31" s="8">
        <f t="shared" si="1"/>
        <v>0.3757722679347229</v>
      </c>
      <c r="M31" s="6">
        <v>2140141434</v>
      </c>
      <c r="N31" s="6"/>
      <c r="O31" s="6">
        <v>-7530584457</v>
      </c>
      <c r="P31" s="6"/>
      <c r="Q31" s="6">
        <v>95369879</v>
      </c>
      <c r="R31" s="6"/>
      <c r="S31" s="6">
        <f t="shared" si="2"/>
        <v>-5295073144</v>
      </c>
      <c r="U31" s="8">
        <f t="shared" si="3"/>
        <v>-4.291279699028829E-3</v>
      </c>
    </row>
    <row r="32" spans="1:21">
      <c r="A32" s="1" t="s">
        <v>33</v>
      </c>
      <c r="C32" s="6">
        <v>0</v>
      </c>
      <c r="D32" s="6"/>
      <c r="E32" s="6">
        <v>-1844573901</v>
      </c>
      <c r="F32" s="6"/>
      <c r="G32" s="6">
        <v>0</v>
      </c>
      <c r="H32" s="6"/>
      <c r="I32" s="6">
        <f t="shared" si="0"/>
        <v>-1844573901</v>
      </c>
      <c r="K32" s="8">
        <f t="shared" si="1"/>
        <v>0.11871043750001602</v>
      </c>
      <c r="M32" s="6">
        <v>7433833500</v>
      </c>
      <c r="N32" s="6"/>
      <c r="O32" s="6">
        <v>-9491718877</v>
      </c>
      <c r="P32" s="6"/>
      <c r="Q32" s="6">
        <v>2598265918</v>
      </c>
      <c r="R32" s="6"/>
      <c r="S32" s="6">
        <f t="shared" si="2"/>
        <v>540380541</v>
      </c>
      <c r="U32" s="8">
        <f t="shared" si="3"/>
        <v>4.3793994573449005E-4</v>
      </c>
    </row>
    <row r="33" spans="1:21">
      <c r="A33" s="1" t="s">
        <v>71</v>
      </c>
      <c r="C33" s="6">
        <v>0</v>
      </c>
      <c r="D33" s="6"/>
      <c r="E33" s="6">
        <v>-3087538723</v>
      </c>
      <c r="F33" s="6"/>
      <c r="G33" s="6">
        <v>0</v>
      </c>
      <c r="H33" s="6"/>
      <c r="I33" s="6">
        <f t="shared" si="0"/>
        <v>-3087538723</v>
      </c>
      <c r="K33" s="8">
        <f t="shared" si="1"/>
        <v>0.19870338206935889</v>
      </c>
      <c r="M33" s="6">
        <v>5812192815</v>
      </c>
      <c r="N33" s="6"/>
      <c r="O33" s="6">
        <v>8353598005</v>
      </c>
      <c r="P33" s="6"/>
      <c r="Q33" s="6">
        <v>1973102474</v>
      </c>
      <c r="R33" s="6"/>
      <c r="S33" s="6">
        <f t="shared" si="2"/>
        <v>16138893294</v>
      </c>
      <c r="U33" s="8">
        <f t="shared" si="3"/>
        <v>1.307942369706663E-2</v>
      </c>
    </row>
    <row r="34" spans="1:21">
      <c r="A34" s="1" t="s">
        <v>162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K34" s="8">
        <f t="shared" si="1"/>
        <v>0</v>
      </c>
      <c r="M34" s="6">
        <v>0</v>
      </c>
      <c r="N34" s="6"/>
      <c r="O34" s="6">
        <v>0</v>
      </c>
      <c r="P34" s="6"/>
      <c r="Q34" s="6">
        <v>15037739749</v>
      </c>
      <c r="R34" s="6"/>
      <c r="S34" s="6">
        <f t="shared" si="2"/>
        <v>15037739749</v>
      </c>
      <c r="U34" s="8">
        <f t="shared" si="3"/>
        <v>1.2187017166568261E-2</v>
      </c>
    </row>
    <row r="35" spans="1:21">
      <c r="A35" s="1" t="s">
        <v>72</v>
      </c>
      <c r="C35" s="6">
        <v>0</v>
      </c>
      <c r="D35" s="6"/>
      <c r="E35" s="6">
        <v>57172050</v>
      </c>
      <c r="F35" s="6"/>
      <c r="G35" s="6">
        <v>0</v>
      </c>
      <c r="H35" s="6"/>
      <c r="I35" s="6">
        <f t="shared" si="0"/>
        <v>57172050</v>
      </c>
      <c r="K35" s="8">
        <f t="shared" si="1"/>
        <v>-3.6793966696554658E-3</v>
      </c>
      <c r="M35" s="6">
        <v>0</v>
      </c>
      <c r="N35" s="6"/>
      <c r="O35" s="6">
        <v>64094458</v>
      </c>
      <c r="P35" s="6"/>
      <c r="Q35" s="6">
        <v>702817</v>
      </c>
      <c r="R35" s="6"/>
      <c r="S35" s="6">
        <f t="shared" si="2"/>
        <v>64797275</v>
      </c>
      <c r="U35" s="8">
        <f t="shared" si="3"/>
        <v>5.2513576904026283E-5</v>
      </c>
    </row>
    <row r="36" spans="1:21">
      <c r="A36" s="1" t="s">
        <v>24</v>
      </c>
      <c r="C36" s="6">
        <v>0</v>
      </c>
      <c r="D36" s="6"/>
      <c r="E36" s="6">
        <v>87506102</v>
      </c>
      <c r="F36" s="6"/>
      <c r="G36" s="6">
        <v>0</v>
      </c>
      <c r="H36" s="6"/>
      <c r="I36" s="6">
        <f t="shared" si="0"/>
        <v>87506102</v>
      </c>
      <c r="K36" s="8">
        <f t="shared" si="1"/>
        <v>-5.6315920152125295E-3</v>
      </c>
      <c r="M36" s="6">
        <v>6725267710</v>
      </c>
      <c r="N36" s="6"/>
      <c r="O36" s="6">
        <v>-11798914312</v>
      </c>
      <c r="P36" s="6"/>
      <c r="Q36" s="6">
        <v>-4083930332</v>
      </c>
      <c r="R36" s="6"/>
      <c r="S36" s="6">
        <f t="shared" si="2"/>
        <v>-9157576934</v>
      </c>
      <c r="U36" s="8">
        <f t="shared" si="3"/>
        <v>-7.4215639558630553E-3</v>
      </c>
    </row>
    <row r="37" spans="1:21">
      <c r="A37" s="1" t="s">
        <v>69</v>
      </c>
      <c r="C37" s="6">
        <v>0</v>
      </c>
      <c r="D37" s="6"/>
      <c r="E37" s="6">
        <v>-1678326553</v>
      </c>
      <c r="F37" s="6"/>
      <c r="G37" s="6">
        <v>0</v>
      </c>
      <c r="H37" s="6"/>
      <c r="I37" s="6">
        <f t="shared" si="0"/>
        <v>-1678326553</v>
      </c>
      <c r="K37" s="8">
        <f t="shared" si="1"/>
        <v>0.10801132948184537</v>
      </c>
      <c r="M37" s="6">
        <v>11799955530</v>
      </c>
      <c r="N37" s="6"/>
      <c r="O37" s="6">
        <v>-4023618348</v>
      </c>
      <c r="P37" s="6"/>
      <c r="Q37" s="6">
        <v>16791041702</v>
      </c>
      <c r="R37" s="6"/>
      <c r="S37" s="6">
        <f t="shared" si="2"/>
        <v>24567378884</v>
      </c>
      <c r="U37" s="8">
        <f t="shared" si="3"/>
        <v>1.9910111040244909E-2</v>
      </c>
    </row>
    <row r="38" spans="1:21">
      <c r="A38" s="1" t="s">
        <v>68</v>
      </c>
      <c r="C38" s="6">
        <v>0</v>
      </c>
      <c r="D38" s="6"/>
      <c r="E38" s="6">
        <v>-4880197598</v>
      </c>
      <c r="F38" s="6"/>
      <c r="G38" s="6">
        <v>0</v>
      </c>
      <c r="H38" s="6"/>
      <c r="I38" s="6">
        <f t="shared" si="0"/>
        <v>-4880197598</v>
      </c>
      <c r="K38" s="8">
        <f t="shared" si="1"/>
        <v>0.31407274689890957</v>
      </c>
      <c r="M38" s="6">
        <v>9163608090</v>
      </c>
      <c r="N38" s="6"/>
      <c r="O38" s="6">
        <v>-2702912608</v>
      </c>
      <c r="P38" s="6"/>
      <c r="Q38" s="6">
        <v>14768351970</v>
      </c>
      <c r="R38" s="6"/>
      <c r="S38" s="6">
        <f t="shared" si="2"/>
        <v>21229047452</v>
      </c>
      <c r="U38" s="8">
        <f t="shared" si="3"/>
        <v>1.7204631151075803E-2</v>
      </c>
    </row>
    <row r="39" spans="1:21">
      <c r="A39" s="1" t="s">
        <v>163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K39" s="8">
        <f t="shared" si="1"/>
        <v>0</v>
      </c>
      <c r="M39" s="6">
        <v>0</v>
      </c>
      <c r="N39" s="6"/>
      <c r="O39" s="6">
        <v>0</v>
      </c>
      <c r="P39" s="6"/>
      <c r="Q39" s="6">
        <v>5950312012</v>
      </c>
      <c r="R39" s="6"/>
      <c r="S39" s="6">
        <f t="shared" si="2"/>
        <v>5950312012</v>
      </c>
      <c r="U39" s="8">
        <f t="shared" si="3"/>
        <v>4.8223041392576058E-3</v>
      </c>
    </row>
    <row r="40" spans="1:21">
      <c r="A40" s="1" t="s">
        <v>59</v>
      </c>
      <c r="C40" s="6">
        <v>0</v>
      </c>
      <c r="D40" s="6"/>
      <c r="E40" s="6">
        <v>-7475213454</v>
      </c>
      <c r="F40" s="6"/>
      <c r="G40" s="6">
        <v>0</v>
      </c>
      <c r="H40" s="6"/>
      <c r="I40" s="6">
        <f t="shared" si="0"/>
        <v>-7475213454</v>
      </c>
      <c r="K40" s="8">
        <f t="shared" si="1"/>
        <v>0.48107904977364518</v>
      </c>
      <c r="M40" s="6">
        <v>57594239000</v>
      </c>
      <c r="N40" s="6"/>
      <c r="O40" s="6">
        <v>45849210785</v>
      </c>
      <c r="P40" s="6"/>
      <c r="Q40" s="6">
        <v>8379409417</v>
      </c>
      <c r="R40" s="6"/>
      <c r="S40" s="6">
        <f t="shared" si="2"/>
        <v>111822859202</v>
      </c>
      <c r="U40" s="8">
        <f t="shared" si="3"/>
        <v>9.0624464012295736E-2</v>
      </c>
    </row>
    <row r="41" spans="1:21">
      <c r="A41" s="1" t="s">
        <v>56</v>
      </c>
      <c r="C41" s="6">
        <v>0</v>
      </c>
      <c r="D41" s="6"/>
      <c r="E41" s="6">
        <v>-5527621747</v>
      </c>
      <c r="F41" s="6"/>
      <c r="G41" s="6">
        <v>0</v>
      </c>
      <c r="H41" s="6"/>
      <c r="I41" s="6">
        <f t="shared" si="0"/>
        <v>-5527621747</v>
      </c>
      <c r="K41" s="8">
        <f t="shared" si="1"/>
        <v>0.35573874029402353</v>
      </c>
      <c r="M41" s="6">
        <v>8449663250</v>
      </c>
      <c r="N41" s="6"/>
      <c r="O41" s="6">
        <v>-16912579278</v>
      </c>
      <c r="P41" s="6"/>
      <c r="Q41" s="6">
        <v>-252788493</v>
      </c>
      <c r="R41" s="6"/>
      <c r="S41" s="6">
        <f t="shared" si="2"/>
        <v>-8715704521</v>
      </c>
      <c r="U41" s="8">
        <f t="shared" si="3"/>
        <v>-7.0634578326990308E-3</v>
      </c>
    </row>
    <row r="42" spans="1:21">
      <c r="A42" s="1" t="s">
        <v>136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K42" s="8">
        <f t="shared" si="1"/>
        <v>0</v>
      </c>
      <c r="M42" s="6">
        <v>6670458900</v>
      </c>
      <c r="N42" s="6"/>
      <c r="O42" s="6">
        <v>0</v>
      </c>
      <c r="P42" s="6"/>
      <c r="Q42" s="6">
        <v>-236212993</v>
      </c>
      <c r="R42" s="6"/>
      <c r="S42" s="6">
        <f t="shared" si="2"/>
        <v>6434245907</v>
      </c>
      <c r="U42" s="8">
        <f t="shared" si="3"/>
        <v>5.2144980982095444E-3</v>
      </c>
    </row>
    <row r="43" spans="1:21">
      <c r="A43" s="1" t="s">
        <v>58</v>
      </c>
      <c r="C43" s="6">
        <v>0</v>
      </c>
      <c r="D43" s="6"/>
      <c r="E43" s="6">
        <v>-441051455</v>
      </c>
      <c r="F43" s="6"/>
      <c r="G43" s="6">
        <v>0</v>
      </c>
      <c r="H43" s="6"/>
      <c r="I43" s="6">
        <f t="shared" si="0"/>
        <v>-441051455</v>
      </c>
      <c r="K43" s="8">
        <f t="shared" si="1"/>
        <v>2.8384555996744869E-2</v>
      </c>
      <c r="M43" s="6">
        <v>554349900</v>
      </c>
      <c r="N43" s="6"/>
      <c r="O43" s="6">
        <v>-991590093</v>
      </c>
      <c r="P43" s="6"/>
      <c r="Q43" s="6">
        <v>-995714713</v>
      </c>
      <c r="R43" s="6"/>
      <c r="S43" s="6">
        <f t="shared" si="2"/>
        <v>-1432954906</v>
      </c>
      <c r="U43" s="8">
        <f t="shared" si="3"/>
        <v>-1.1613079046338408E-3</v>
      </c>
    </row>
    <row r="44" spans="1:21">
      <c r="A44" s="1" t="s">
        <v>138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K44" s="8">
        <f t="shared" si="1"/>
        <v>0</v>
      </c>
      <c r="M44" s="6">
        <v>5134701600</v>
      </c>
      <c r="N44" s="6"/>
      <c r="O44" s="6">
        <v>0</v>
      </c>
      <c r="P44" s="6"/>
      <c r="Q44" s="6">
        <v>-5800463046</v>
      </c>
      <c r="R44" s="6"/>
      <c r="S44" s="6">
        <f t="shared" si="2"/>
        <v>-665761446</v>
      </c>
      <c r="U44" s="8">
        <f t="shared" si="3"/>
        <v>-5.3955224034122956E-4</v>
      </c>
    </row>
    <row r="45" spans="1:21">
      <c r="A45" s="1" t="s">
        <v>164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K45" s="8">
        <f t="shared" si="1"/>
        <v>0</v>
      </c>
      <c r="M45" s="6">
        <v>0</v>
      </c>
      <c r="N45" s="6"/>
      <c r="O45" s="6">
        <v>0</v>
      </c>
      <c r="P45" s="6"/>
      <c r="Q45" s="6">
        <v>781578794</v>
      </c>
      <c r="R45" s="6"/>
      <c r="S45" s="6">
        <f t="shared" si="2"/>
        <v>781578794</v>
      </c>
      <c r="U45" s="8">
        <f t="shared" si="3"/>
        <v>6.3341395306014208E-4</v>
      </c>
    </row>
    <row r="46" spans="1:21">
      <c r="A46" s="1" t="s">
        <v>165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K46" s="8">
        <f t="shared" si="1"/>
        <v>0</v>
      </c>
      <c r="M46" s="6">
        <v>0</v>
      </c>
      <c r="N46" s="6"/>
      <c r="O46" s="6">
        <v>0</v>
      </c>
      <c r="P46" s="6"/>
      <c r="Q46" s="6">
        <v>0</v>
      </c>
      <c r="R46" s="6"/>
      <c r="S46" s="6">
        <f t="shared" si="2"/>
        <v>0</v>
      </c>
      <c r="U46" s="8">
        <f t="shared" si="3"/>
        <v>0</v>
      </c>
    </row>
    <row r="47" spans="1:21">
      <c r="A47" s="1" t="s">
        <v>166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K47" s="8">
        <f t="shared" si="1"/>
        <v>0</v>
      </c>
      <c r="M47" s="6">
        <v>0</v>
      </c>
      <c r="N47" s="6"/>
      <c r="O47" s="6">
        <v>0</v>
      </c>
      <c r="P47" s="6"/>
      <c r="Q47" s="6">
        <v>-5808</v>
      </c>
      <c r="R47" s="6"/>
      <c r="S47" s="6">
        <f t="shared" si="2"/>
        <v>-5808</v>
      </c>
      <c r="U47" s="8">
        <f t="shared" si="3"/>
        <v>-4.7069703881619197E-9</v>
      </c>
    </row>
    <row r="48" spans="1:21">
      <c r="A48" s="1" t="s">
        <v>19</v>
      </c>
      <c r="C48" s="6">
        <v>0</v>
      </c>
      <c r="D48" s="6"/>
      <c r="E48" s="6">
        <v>6161551170</v>
      </c>
      <c r="F48" s="6"/>
      <c r="G48" s="6">
        <v>0</v>
      </c>
      <c r="H48" s="6"/>
      <c r="I48" s="6">
        <f t="shared" si="0"/>
        <v>6161551170</v>
      </c>
      <c r="K48" s="8">
        <f t="shared" si="1"/>
        <v>-0.39653625949759957</v>
      </c>
      <c r="M48" s="6">
        <v>9403917770</v>
      </c>
      <c r="N48" s="6"/>
      <c r="O48" s="6">
        <v>70619373417</v>
      </c>
      <c r="P48" s="6"/>
      <c r="Q48" s="6">
        <v>6505126499</v>
      </c>
      <c r="R48" s="6"/>
      <c r="S48" s="6">
        <f t="shared" si="2"/>
        <v>86528417686</v>
      </c>
      <c r="U48" s="8">
        <f t="shared" si="3"/>
        <v>7.0125120485969028E-2</v>
      </c>
    </row>
    <row r="49" spans="1:21">
      <c r="A49" s="1" t="s">
        <v>17</v>
      </c>
      <c r="C49" s="6">
        <v>0</v>
      </c>
      <c r="D49" s="6"/>
      <c r="E49" s="6">
        <v>-1922406208</v>
      </c>
      <c r="F49" s="6"/>
      <c r="G49" s="6">
        <v>0</v>
      </c>
      <c r="H49" s="6"/>
      <c r="I49" s="6">
        <f t="shared" si="0"/>
        <v>-1922406208</v>
      </c>
      <c r="K49" s="8">
        <f t="shared" si="1"/>
        <v>0.12371945731244888</v>
      </c>
      <c r="M49" s="6">
        <v>2991200592</v>
      </c>
      <c r="N49" s="6"/>
      <c r="O49" s="6">
        <v>-8385830706</v>
      </c>
      <c r="P49" s="6"/>
      <c r="Q49" s="6">
        <v>-4662948792</v>
      </c>
      <c r="R49" s="6"/>
      <c r="S49" s="6">
        <f t="shared" si="2"/>
        <v>-10057578906</v>
      </c>
      <c r="U49" s="8">
        <f t="shared" si="3"/>
        <v>-8.150951461285116E-3</v>
      </c>
    </row>
    <row r="50" spans="1:21">
      <c r="A50" s="1" t="s">
        <v>18</v>
      </c>
      <c r="C50" s="6">
        <v>0</v>
      </c>
      <c r="D50" s="6"/>
      <c r="E50" s="6">
        <v>-1276087130</v>
      </c>
      <c r="F50" s="6"/>
      <c r="G50" s="6">
        <v>0</v>
      </c>
      <c r="H50" s="6"/>
      <c r="I50" s="6">
        <f t="shared" si="0"/>
        <v>-1276087130</v>
      </c>
      <c r="K50" s="8">
        <f t="shared" si="1"/>
        <v>8.2124582489384257E-2</v>
      </c>
      <c r="M50" s="6">
        <v>92807322</v>
      </c>
      <c r="N50" s="6"/>
      <c r="O50" s="6">
        <v>-2748933275</v>
      </c>
      <c r="P50" s="6"/>
      <c r="Q50" s="6">
        <v>689028750</v>
      </c>
      <c r="R50" s="6"/>
      <c r="S50" s="6">
        <f t="shared" si="2"/>
        <v>-1967097203</v>
      </c>
      <c r="U50" s="8">
        <f t="shared" si="3"/>
        <v>-1.5941921978576336E-3</v>
      </c>
    </row>
    <row r="51" spans="1:21">
      <c r="A51" s="1" t="s">
        <v>34</v>
      </c>
      <c r="C51" s="6">
        <v>0</v>
      </c>
      <c r="D51" s="6"/>
      <c r="E51" s="6">
        <v>-9247734944</v>
      </c>
      <c r="F51" s="6"/>
      <c r="G51" s="6">
        <v>0</v>
      </c>
      <c r="H51" s="6"/>
      <c r="I51" s="6">
        <f t="shared" si="0"/>
        <v>-9247734944</v>
      </c>
      <c r="K51" s="8">
        <f t="shared" si="1"/>
        <v>0.59515244170551995</v>
      </c>
      <c r="M51" s="6">
        <v>1800558720</v>
      </c>
      <c r="N51" s="6"/>
      <c r="O51" s="6">
        <v>-6552108644</v>
      </c>
      <c r="P51" s="6"/>
      <c r="Q51" s="6">
        <v>-56110694</v>
      </c>
      <c r="R51" s="6"/>
      <c r="S51" s="6">
        <f t="shared" si="2"/>
        <v>-4807660618</v>
      </c>
      <c r="U51" s="8">
        <f t="shared" si="3"/>
        <v>-3.8962665573791726E-3</v>
      </c>
    </row>
    <row r="52" spans="1:21">
      <c r="A52" s="1" t="s">
        <v>57</v>
      </c>
      <c r="C52" s="6">
        <v>0</v>
      </c>
      <c r="D52" s="6"/>
      <c r="E52" s="6">
        <v>428181669</v>
      </c>
      <c r="F52" s="6"/>
      <c r="G52" s="6">
        <v>0</v>
      </c>
      <c r="H52" s="6"/>
      <c r="I52" s="6">
        <f t="shared" si="0"/>
        <v>428181669</v>
      </c>
      <c r="K52" s="8">
        <f t="shared" si="1"/>
        <v>-2.7556300796037905E-2</v>
      </c>
      <c r="M52" s="6">
        <v>3010485600</v>
      </c>
      <c r="N52" s="6"/>
      <c r="O52" s="6">
        <v>-1303669304</v>
      </c>
      <c r="P52" s="6"/>
      <c r="Q52" s="6">
        <v>139958225</v>
      </c>
      <c r="R52" s="6"/>
      <c r="S52" s="6">
        <f t="shared" si="2"/>
        <v>1846774521</v>
      </c>
      <c r="U52" s="8">
        <f t="shared" si="3"/>
        <v>1.496679232775295E-3</v>
      </c>
    </row>
    <row r="53" spans="1:21">
      <c r="A53" s="1" t="s">
        <v>28</v>
      </c>
      <c r="C53" s="6">
        <v>0</v>
      </c>
      <c r="D53" s="6"/>
      <c r="E53" s="6">
        <v>3612046403</v>
      </c>
      <c r="F53" s="6"/>
      <c r="G53" s="6">
        <v>0</v>
      </c>
      <c r="H53" s="6"/>
      <c r="I53" s="6">
        <f t="shared" si="0"/>
        <v>3612046403</v>
      </c>
      <c r="K53" s="8">
        <f t="shared" si="1"/>
        <v>-0.23245889391475738</v>
      </c>
      <c r="M53" s="6">
        <v>0</v>
      </c>
      <c r="N53" s="6"/>
      <c r="O53" s="6">
        <v>1774705065</v>
      </c>
      <c r="P53" s="6"/>
      <c r="Q53" s="6">
        <v>-22463824</v>
      </c>
      <c r="R53" s="6"/>
      <c r="S53" s="6">
        <f t="shared" si="2"/>
        <v>1752241241</v>
      </c>
      <c r="U53" s="8">
        <f t="shared" si="3"/>
        <v>1.4200667414433702E-3</v>
      </c>
    </row>
    <row r="54" spans="1:21">
      <c r="A54" s="1" t="s">
        <v>167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K54" s="8">
        <f t="shared" si="1"/>
        <v>0</v>
      </c>
      <c r="M54" s="6">
        <v>0</v>
      </c>
      <c r="N54" s="6"/>
      <c r="O54" s="6">
        <v>0</v>
      </c>
      <c r="P54" s="6"/>
      <c r="Q54" s="6">
        <v>27782151207</v>
      </c>
      <c r="R54" s="6"/>
      <c r="S54" s="6">
        <f t="shared" si="2"/>
        <v>27782151207</v>
      </c>
      <c r="U54" s="8">
        <f t="shared" si="3"/>
        <v>2.2515455070727608E-2</v>
      </c>
    </row>
    <row r="55" spans="1:21">
      <c r="A55" s="1" t="s">
        <v>52</v>
      </c>
      <c r="C55" s="6">
        <v>0</v>
      </c>
      <c r="D55" s="6"/>
      <c r="E55" s="6">
        <v>-11476625850</v>
      </c>
      <c r="F55" s="6"/>
      <c r="G55" s="6">
        <v>0</v>
      </c>
      <c r="H55" s="6"/>
      <c r="I55" s="6">
        <f t="shared" si="0"/>
        <v>-11476625850</v>
      </c>
      <c r="K55" s="8">
        <f t="shared" si="1"/>
        <v>0.73859620096483913</v>
      </c>
      <c r="M55" s="6">
        <v>13926197663</v>
      </c>
      <c r="N55" s="6"/>
      <c r="O55" s="6">
        <v>4412796012</v>
      </c>
      <c r="P55" s="6"/>
      <c r="Q55" s="6">
        <v>113858441520</v>
      </c>
      <c r="R55" s="6"/>
      <c r="S55" s="6">
        <f t="shared" si="2"/>
        <v>132197435195</v>
      </c>
      <c r="U55" s="8">
        <f t="shared" si="3"/>
        <v>0.10713660689631876</v>
      </c>
    </row>
    <row r="56" spans="1:21">
      <c r="A56" s="1" t="s">
        <v>41</v>
      </c>
      <c r="C56" s="6">
        <v>0</v>
      </c>
      <c r="D56" s="6"/>
      <c r="E56" s="6">
        <v>-1533593619</v>
      </c>
      <c r="F56" s="6"/>
      <c r="G56" s="6">
        <v>0</v>
      </c>
      <c r="H56" s="6"/>
      <c r="I56" s="6">
        <f t="shared" si="0"/>
        <v>-1533593619</v>
      </c>
      <c r="K56" s="8">
        <f t="shared" si="1"/>
        <v>9.8696815215712455E-2</v>
      </c>
      <c r="M56" s="6">
        <v>23643599740</v>
      </c>
      <c r="N56" s="6"/>
      <c r="O56" s="6">
        <v>24308105538</v>
      </c>
      <c r="P56" s="6"/>
      <c r="Q56" s="6">
        <v>1696171458</v>
      </c>
      <c r="R56" s="6"/>
      <c r="S56" s="6">
        <f t="shared" si="2"/>
        <v>49647876736</v>
      </c>
      <c r="U56" s="8">
        <f t="shared" si="3"/>
        <v>4.0236068462717815E-2</v>
      </c>
    </row>
    <row r="57" spans="1:21">
      <c r="A57" s="1" t="s">
        <v>144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K57" s="8">
        <f t="shared" si="1"/>
        <v>0</v>
      </c>
      <c r="M57" s="6">
        <v>4869470000</v>
      </c>
      <c r="N57" s="6"/>
      <c r="O57" s="6">
        <v>0</v>
      </c>
      <c r="P57" s="6"/>
      <c r="Q57" s="6">
        <v>36318876083</v>
      </c>
      <c r="R57" s="6"/>
      <c r="S57" s="6">
        <f t="shared" si="2"/>
        <v>41188346083</v>
      </c>
      <c r="U57" s="8">
        <f t="shared" si="3"/>
        <v>3.3380221306826101E-2</v>
      </c>
    </row>
    <row r="58" spans="1:21">
      <c r="A58" s="1" t="s">
        <v>51</v>
      </c>
      <c r="C58" s="6">
        <v>0</v>
      </c>
      <c r="D58" s="6"/>
      <c r="E58" s="6">
        <v>960244010</v>
      </c>
      <c r="F58" s="6"/>
      <c r="G58" s="6">
        <v>0</v>
      </c>
      <c r="H58" s="6"/>
      <c r="I58" s="6">
        <f t="shared" si="0"/>
        <v>960244010</v>
      </c>
      <c r="K58" s="8">
        <f t="shared" si="1"/>
        <v>-6.1798004662253839E-2</v>
      </c>
      <c r="M58" s="6">
        <v>3732025140</v>
      </c>
      <c r="N58" s="6"/>
      <c r="O58" s="6">
        <v>-6500275878</v>
      </c>
      <c r="P58" s="6"/>
      <c r="Q58" s="6">
        <v>340782711</v>
      </c>
      <c r="R58" s="6"/>
      <c r="S58" s="6">
        <f t="shared" si="2"/>
        <v>-2427468027</v>
      </c>
      <c r="U58" s="8">
        <f t="shared" si="3"/>
        <v>-1.9672899657883678E-3</v>
      </c>
    </row>
    <row r="59" spans="1:21">
      <c r="A59" s="1" t="s">
        <v>168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K59" s="8">
        <f t="shared" si="1"/>
        <v>0</v>
      </c>
      <c r="M59" s="6">
        <v>0</v>
      </c>
      <c r="N59" s="6"/>
      <c r="O59" s="6">
        <v>0</v>
      </c>
      <c r="P59" s="6"/>
      <c r="Q59" s="6">
        <v>-1470965113</v>
      </c>
      <c r="R59" s="6"/>
      <c r="S59" s="6">
        <f t="shared" si="2"/>
        <v>-1470965113</v>
      </c>
      <c r="U59" s="8">
        <f t="shared" si="3"/>
        <v>-1.1921124705423988E-3</v>
      </c>
    </row>
    <row r="60" spans="1:21">
      <c r="A60" s="1" t="s">
        <v>60</v>
      </c>
      <c r="C60" s="6">
        <v>0</v>
      </c>
      <c r="D60" s="6"/>
      <c r="E60" s="6">
        <v>3838495755</v>
      </c>
      <c r="F60" s="6"/>
      <c r="G60" s="6">
        <v>0</v>
      </c>
      <c r="H60" s="6"/>
      <c r="I60" s="6">
        <f t="shared" si="0"/>
        <v>3838495755</v>
      </c>
      <c r="K60" s="8">
        <f t="shared" si="1"/>
        <v>-0.24703239602976704</v>
      </c>
      <c r="M60" s="6">
        <v>3720379950</v>
      </c>
      <c r="N60" s="6"/>
      <c r="O60" s="6">
        <v>7489156129</v>
      </c>
      <c r="P60" s="6"/>
      <c r="Q60" s="6">
        <v>1167903758</v>
      </c>
      <c r="R60" s="6"/>
      <c r="S60" s="6">
        <f t="shared" si="2"/>
        <v>12377439837</v>
      </c>
      <c r="U60" s="8">
        <f t="shared" si="3"/>
        <v>1.0031033538914377E-2</v>
      </c>
    </row>
    <row r="61" spans="1:21">
      <c r="A61" s="1" t="s">
        <v>65</v>
      </c>
      <c r="C61" s="6">
        <v>0</v>
      </c>
      <c r="D61" s="6"/>
      <c r="E61" s="6">
        <v>-3229692306</v>
      </c>
      <c r="F61" s="6"/>
      <c r="G61" s="6">
        <v>0</v>
      </c>
      <c r="H61" s="6"/>
      <c r="I61" s="6">
        <f t="shared" si="0"/>
        <v>-3229692306</v>
      </c>
      <c r="K61" s="8">
        <f t="shared" si="1"/>
        <v>0.20785189816891789</v>
      </c>
      <c r="M61" s="6">
        <v>10634686920</v>
      </c>
      <c r="N61" s="6"/>
      <c r="O61" s="6">
        <v>-22017267277</v>
      </c>
      <c r="P61" s="6"/>
      <c r="Q61" s="6">
        <v>-3955011099</v>
      </c>
      <c r="R61" s="6"/>
      <c r="S61" s="6">
        <f t="shared" si="2"/>
        <v>-15337591456</v>
      </c>
      <c r="U61" s="8">
        <f t="shared" si="3"/>
        <v>-1.2430025621404488E-2</v>
      </c>
    </row>
    <row r="62" spans="1:21">
      <c r="A62" s="1" t="s">
        <v>74</v>
      </c>
      <c r="C62" s="6">
        <v>0</v>
      </c>
      <c r="D62" s="6"/>
      <c r="E62" s="6">
        <v>-1006275721</v>
      </c>
      <c r="F62" s="6"/>
      <c r="G62" s="6">
        <v>0</v>
      </c>
      <c r="H62" s="6"/>
      <c r="I62" s="6">
        <f t="shared" si="0"/>
        <v>-1006275721</v>
      </c>
      <c r="K62" s="8">
        <f t="shared" si="1"/>
        <v>6.4760447396980739E-2</v>
      </c>
      <c r="M62" s="6">
        <v>0</v>
      </c>
      <c r="N62" s="6"/>
      <c r="O62" s="6">
        <v>-3153802963</v>
      </c>
      <c r="P62" s="6"/>
      <c r="Q62" s="6">
        <v>-23751826</v>
      </c>
      <c r="R62" s="6"/>
      <c r="S62" s="6">
        <f t="shared" si="2"/>
        <v>-3177554789</v>
      </c>
      <c r="U62" s="8">
        <f t="shared" si="3"/>
        <v>-2.5751818695910981E-3</v>
      </c>
    </row>
    <row r="63" spans="1:21">
      <c r="A63" s="1" t="s">
        <v>169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K63" s="8">
        <f t="shared" si="1"/>
        <v>0</v>
      </c>
      <c r="M63" s="6">
        <v>0</v>
      </c>
      <c r="N63" s="6"/>
      <c r="O63" s="6">
        <v>0</v>
      </c>
      <c r="P63" s="6"/>
      <c r="Q63" s="6">
        <v>9677325911</v>
      </c>
      <c r="R63" s="6"/>
      <c r="S63" s="6">
        <f t="shared" si="2"/>
        <v>9677325911</v>
      </c>
      <c r="U63" s="8">
        <f t="shared" si="3"/>
        <v>7.842783488235033E-3</v>
      </c>
    </row>
    <row r="64" spans="1:21">
      <c r="A64" s="1" t="s">
        <v>30</v>
      </c>
      <c r="C64" s="6">
        <v>0</v>
      </c>
      <c r="D64" s="6"/>
      <c r="E64" s="6">
        <v>-3749451826</v>
      </c>
      <c r="F64" s="6"/>
      <c r="G64" s="6">
        <v>0</v>
      </c>
      <c r="H64" s="6"/>
      <c r="I64" s="6">
        <f t="shared" si="0"/>
        <v>-3749451826</v>
      </c>
      <c r="K64" s="8">
        <f t="shared" si="1"/>
        <v>0.24130183475348541</v>
      </c>
      <c r="M64" s="6">
        <v>11128325200</v>
      </c>
      <c r="N64" s="6"/>
      <c r="O64" s="6">
        <v>-2810082152</v>
      </c>
      <c r="P64" s="6"/>
      <c r="Q64" s="6">
        <v>1232320341</v>
      </c>
      <c r="R64" s="6"/>
      <c r="S64" s="6">
        <f t="shared" si="2"/>
        <v>9550563389</v>
      </c>
      <c r="U64" s="8">
        <f t="shared" si="3"/>
        <v>7.7400514914404868E-3</v>
      </c>
    </row>
    <row r="65" spans="1:21">
      <c r="A65" s="1" t="s">
        <v>21</v>
      </c>
      <c r="C65" s="6">
        <v>0</v>
      </c>
      <c r="D65" s="6"/>
      <c r="E65" s="6">
        <v>-5646473956</v>
      </c>
      <c r="F65" s="6"/>
      <c r="G65" s="6">
        <v>0</v>
      </c>
      <c r="H65" s="6"/>
      <c r="I65" s="6">
        <f t="shared" si="0"/>
        <v>-5646473956</v>
      </c>
      <c r="K65" s="8">
        <f t="shared" si="1"/>
        <v>0.3633876600367264</v>
      </c>
      <c r="M65" s="6">
        <v>15028927277</v>
      </c>
      <c r="N65" s="6"/>
      <c r="O65" s="6">
        <v>-18635932615</v>
      </c>
      <c r="P65" s="6"/>
      <c r="Q65" s="6">
        <v>-43754633</v>
      </c>
      <c r="R65" s="6"/>
      <c r="S65" s="6">
        <f t="shared" si="2"/>
        <v>-3650759971</v>
      </c>
      <c r="U65" s="8">
        <f t="shared" si="3"/>
        <v>-2.9586809706928147E-3</v>
      </c>
    </row>
    <row r="66" spans="1:21">
      <c r="A66" s="1" t="s">
        <v>54</v>
      </c>
      <c r="C66" s="6">
        <v>0</v>
      </c>
      <c r="D66" s="6"/>
      <c r="E66" s="6">
        <v>-1306596576</v>
      </c>
      <c r="F66" s="6"/>
      <c r="G66" s="6">
        <v>0</v>
      </c>
      <c r="H66" s="6"/>
      <c r="I66" s="6">
        <f t="shared" si="0"/>
        <v>-1306596576</v>
      </c>
      <c r="K66" s="8">
        <f t="shared" si="1"/>
        <v>8.408806559005029E-2</v>
      </c>
      <c r="M66" s="6">
        <v>8172225600</v>
      </c>
      <c r="N66" s="6"/>
      <c r="O66" s="6">
        <v>-10759868222</v>
      </c>
      <c r="P66" s="6"/>
      <c r="Q66" s="6">
        <v>212027003</v>
      </c>
      <c r="R66" s="6"/>
      <c r="S66" s="6">
        <f t="shared" si="2"/>
        <v>-2375615619</v>
      </c>
      <c r="U66" s="8">
        <f t="shared" si="3"/>
        <v>-1.9252672817300189E-3</v>
      </c>
    </row>
    <row r="67" spans="1:21">
      <c r="A67" s="1" t="s">
        <v>170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K67" s="8">
        <f t="shared" si="1"/>
        <v>0</v>
      </c>
      <c r="M67" s="6">
        <v>0</v>
      </c>
      <c r="N67" s="6"/>
      <c r="O67" s="6">
        <v>0</v>
      </c>
      <c r="P67" s="6"/>
      <c r="Q67" s="6">
        <v>-161429843</v>
      </c>
      <c r="R67" s="6"/>
      <c r="S67" s="6">
        <f t="shared" si="2"/>
        <v>-161429843</v>
      </c>
      <c r="U67" s="8">
        <f t="shared" si="3"/>
        <v>-1.3082739166092076E-4</v>
      </c>
    </row>
    <row r="68" spans="1:21">
      <c r="A68" s="1" t="s">
        <v>171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K68" s="8">
        <f t="shared" si="1"/>
        <v>0</v>
      </c>
      <c r="M68" s="6">
        <v>0</v>
      </c>
      <c r="N68" s="6"/>
      <c r="O68" s="6">
        <v>0</v>
      </c>
      <c r="P68" s="6"/>
      <c r="Q68" s="6">
        <v>55806910</v>
      </c>
      <c r="R68" s="6"/>
      <c r="S68" s="6">
        <f t="shared" si="2"/>
        <v>55806910</v>
      </c>
      <c r="U68" s="8">
        <f t="shared" si="3"/>
        <v>4.5227526312812897E-5</v>
      </c>
    </row>
    <row r="69" spans="1:21">
      <c r="A69" s="1" t="s">
        <v>27</v>
      </c>
      <c r="C69" s="6">
        <v>0</v>
      </c>
      <c r="D69" s="6"/>
      <c r="E69" s="6">
        <v>-8379596665</v>
      </c>
      <c r="F69" s="6"/>
      <c r="G69" s="6">
        <v>0</v>
      </c>
      <c r="H69" s="6"/>
      <c r="I69" s="6">
        <f t="shared" si="0"/>
        <v>-8379596665</v>
      </c>
      <c r="K69" s="8">
        <f t="shared" si="1"/>
        <v>0.53928204537456759</v>
      </c>
      <c r="M69" s="6">
        <v>8141625960</v>
      </c>
      <c r="N69" s="6"/>
      <c r="O69" s="6">
        <v>-9066064196</v>
      </c>
      <c r="P69" s="6"/>
      <c r="Q69" s="6">
        <v>7291268831</v>
      </c>
      <c r="R69" s="6"/>
      <c r="S69" s="6">
        <f t="shared" si="2"/>
        <v>6366830595</v>
      </c>
      <c r="U69" s="8">
        <f t="shared" si="3"/>
        <v>5.159862788758322E-3</v>
      </c>
    </row>
    <row r="70" spans="1:21">
      <c r="A70" s="1" t="s">
        <v>172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K70" s="8">
        <f t="shared" si="1"/>
        <v>0</v>
      </c>
      <c r="M70" s="6">
        <v>0</v>
      </c>
      <c r="N70" s="6"/>
      <c r="O70" s="6">
        <v>0</v>
      </c>
      <c r="P70" s="6"/>
      <c r="Q70" s="6">
        <v>105735374426</v>
      </c>
      <c r="R70" s="6"/>
      <c r="S70" s="6">
        <f t="shared" si="2"/>
        <v>105735374426</v>
      </c>
      <c r="U70" s="8">
        <f t="shared" si="3"/>
        <v>8.5690991116459225E-2</v>
      </c>
    </row>
    <row r="71" spans="1:21">
      <c r="A71" s="1" t="s">
        <v>32</v>
      </c>
      <c r="C71" s="6">
        <v>0</v>
      </c>
      <c r="D71" s="6"/>
      <c r="E71" s="6">
        <v>12228125356</v>
      </c>
      <c r="F71" s="6"/>
      <c r="G71" s="6">
        <v>0</v>
      </c>
      <c r="H71" s="6"/>
      <c r="I71" s="6">
        <f t="shared" si="0"/>
        <v>12228125356</v>
      </c>
      <c r="K71" s="8">
        <f t="shared" si="1"/>
        <v>-0.78696012668770765</v>
      </c>
      <c r="M71" s="6">
        <v>14178265200</v>
      </c>
      <c r="N71" s="6"/>
      <c r="O71" s="6">
        <v>26206866565</v>
      </c>
      <c r="P71" s="6"/>
      <c r="Q71" s="6">
        <v>2645965867</v>
      </c>
      <c r="R71" s="6"/>
      <c r="S71" s="6">
        <f t="shared" si="2"/>
        <v>43031097632</v>
      </c>
      <c r="U71" s="8">
        <f t="shared" si="3"/>
        <v>3.4873640207287969E-2</v>
      </c>
    </row>
    <row r="72" spans="1:21">
      <c r="A72" s="1" t="s">
        <v>35</v>
      </c>
      <c r="C72" s="6">
        <v>0</v>
      </c>
      <c r="D72" s="6"/>
      <c r="E72" s="6">
        <v>-74111227</v>
      </c>
      <c r="F72" s="6"/>
      <c r="G72" s="6">
        <v>0</v>
      </c>
      <c r="H72" s="6"/>
      <c r="I72" s="6">
        <f t="shared" si="0"/>
        <v>-74111227</v>
      </c>
      <c r="K72" s="8">
        <f t="shared" si="1"/>
        <v>4.7695438909026392E-3</v>
      </c>
      <c r="M72" s="6">
        <v>5932878000</v>
      </c>
      <c r="N72" s="6"/>
      <c r="O72" s="6">
        <v>4799627580</v>
      </c>
      <c r="P72" s="6"/>
      <c r="Q72" s="6">
        <v>1499006649</v>
      </c>
      <c r="R72" s="6"/>
      <c r="S72" s="6">
        <f t="shared" si="2"/>
        <v>12231512229</v>
      </c>
      <c r="U72" s="8">
        <f t="shared" si="3"/>
        <v>9.9127696047423206E-3</v>
      </c>
    </row>
    <row r="73" spans="1:21">
      <c r="A73" s="1" t="s">
        <v>46</v>
      </c>
      <c r="C73" s="6">
        <v>0</v>
      </c>
      <c r="D73" s="6"/>
      <c r="E73" s="6">
        <v>-1161823123</v>
      </c>
      <c r="F73" s="6"/>
      <c r="G73" s="6">
        <v>0</v>
      </c>
      <c r="H73" s="6"/>
      <c r="I73" s="6">
        <f t="shared" ref="I73:I96" si="4">C73+E73+G73</f>
        <v>-1161823123</v>
      </c>
      <c r="K73" s="8">
        <f t="shared" ref="K73:K96" si="5">I73/$I$97</f>
        <v>7.4770943660318501E-2</v>
      </c>
      <c r="M73" s="6">
        <v>555992734</v>
      </c>
      <c r="N73" s="6"/>
      <c r="O73" s="6">
        <v>10424615337</v>
      </c>
      <c r="P73" s="6"/>
      <c r="Q73" s="6">
        <v>7421071712</v>
      </c>
      <c r="R73" s="6"/>
      <c r="S73" s="6">
        <f t="shared" ref="S73:S96" si="6">Q73+O73+M73</f>
        <v>18401679783</v>
      </c>
      <c r="U73" s="8">
        <f t="shared" ref="U73:U96" si="7">S73/$S$97</f>
        <v>1.4913251003963303E-2</v>
      </c>
    </row>
    <row r="74" spans="1:21">
      <c r="A74" s="1" t="s">
        <v>29</v>
      </c>
      <c r="C74" s="6">
        <v>0</v>
      </c>
      <c r="D74" s="6"/>
      <c r="E74" s="6">
        <v>3396827197</v>
      </c>
      <c r="F74" s="6"/>
      <c r="G74" s="6">
        <v>0</v>
      </c>
      <c r="H74" s="6"/>
      <c r="I74" s="6">
        <f t="shared" si="4"/>
        <v>3396827197</v>
      </c>
      <c r="K74" s="8">
        <f t="shared" si="5"/>
        <v>-0.21860812540457986</v>
      </c>
      <c r="M74" s="6">
        <v>1719461900</v>
      </c>
      <c r="N74" s="6"/>
      <c r="O74" s="6">
        <v>4886410029</v>
      </c>
      <c r="P74" s="6"/>
      <c r="Q74" s="6">
        <v>3341241605</v>
      </c>
      <c r="R74" s="6"/>
      <c r="S74" s="6">
        <f t="shared" si="6"/>
        <v>9947113534</v>
      </c>
      <c r="U74" s="8">
        <f t="shared" si="7"/>
        <v>8.061427143977732E-3</v>
      </c>
    </row>
    <row r="75" spans="1:21">
      <c r="A75" s="1" t="s">
        <v>44</v>
      </c>
      <c r="C75" s="6">
        <v>0</v>
      </c>
      <c r="D75" s="6"/>
      <c r="E75" s="6">
        <v>10739371344</v>
      </c>
      <c r="F75" s="6"/>
      <c r="G75" s="6">
        <v>0</v>
      </c>
      <c r="H75" s="6"/>
      <c r="I75" s="6">
        <f t="shared" si="4"/>
        <v>10739371344</v>
      </c>
      <c r="K75" s="8">
        <f t="shared" si="5"/>
        <v>-0.69114903448987652</v>
      </c>
      <c r="M75" s="6">
        <v>36928850528</v>
      </c>
      <c r="N75" s="6"/>
      <c r="O75" s="6">
        <v>7505162789</v>
      </c>
      <c r="P75" s="6"/>
      <c r="Q75" s="6">
        <v>4798922059</v>
      </c>
      <c r="R75" s="6"/>
      <c r="S75" s="6">
        <f t="shared" si="6"/>
        <v>49232935376</v>
      </c>
      <c r="U75" s="8">
        <f t="shared" si="7"/>
        <v>3.9899788040137989E-2</v>
      </c>
    </row>
    <row r="76" spans="1:21">
      <c r="A76" s="1" t="s">
        <v>173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K76" s="8">
        <f t="shared" si="5"/>
        <v>0</v>
      </c>
      <c r="M76" s="6">
        <v>0</v>
      </c>
      <c r="N76" s="6"/>
      <c r="O76" s="6">
        <v>0</v>
      </c>
      <c r="P76" s="6"/>
      <c r="Q76" s="6">
        <v>34033356315</v>
      </c>
      <c r="R76" s="6"/>
      <c r="S76" s="6">
        <f t="shared" si="6"/>
        <v>34033356315</v>
      </c>
      <c r="U76" s="8">
        <f t="shared" si="7"/>
        <v>2.7581611636444296E-2</v>
      </c>
    </row>
    <row r="77" spans="1:21">
      <c r="A77" s="1" t="s">
        <v>174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K77" s="8">
        <f t="shared" si="5"/>
        <v>0</v>
      </c>
      <c r="M77" s="6">
        <v>0</v>
      </c>
      <c r="N77" s="6"/>
      <c r="O77" s="6">
        <v>0</v>
      </c>
      <c r="P77" s="6"/>
      <c r="Q77" s="6">
        <v>45227318</v>
      </c>
      <c r="R77" s="6"/>
      <c r="S77" s="6">
        <f t="shared" si="6"/>
        <v>45227318</v>
      </c>
      <c r="U77" s="8">
        <f t="shared" si="7"/>
        <v>3.6653520413564492E-5</v>
      </c>
    </row>
    <row r="78" spans="1:21">
      <c r="A78" s="1" t="s">
        <v>43</v>
      </c>
      <c r="C78" s="6">
        <v>0</v>
      </c>
      <c r="D78" s="6"/>
      <c r="E78" s="6">
        <v>-10607856163</v>
      </c>
      <c r="F78" s="6"/>
      <c r="G78" s="6">
        <v>0</v>
      </c>
      <c r="H78" s="6"/>
      <c r="I78" s="6">
        <f t="shared" si="4"/>
        <v>-10607856163</v>
      </c>
      <c r="K78" s="8">
        <f t="shared" si="5"/>
        <v>0.68268516938480261</v>
      </c>
      <c r="M78" s="6">
        <v>4247710000</v>
      </c>
      <c r="N78" s="6"/>
      <c r="O78" s="6">
        <v>-14419083974</v>
      </c>
      <c r="P78" s="6"/>
      <c r="Q78" s="6">
        <v>-56878661</v>
      </c>
      <c r="R78" s="6"/>
      <c r="S78" s="6">
        <f t="shared" si="6"/>
        <v>-10228252635</v>
      </c>
      <c r="U78" s="8">
        <f t="shared" si="7"/>
        <v>-8.2892703642534656E-3</v>
      </c>
    </row>
    <row r="79" spans="1:21">
      <c r="A79" s="1" t="s">
        <v>151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4"/>
        <v>0</v>
      </c>
      <c r="K79" s="8">
        <f t="shared" si="5"/>
        <v>0</v>
      </c>
      <c r="M79" s="6">
        <v>1507502880</v>
      </c>
      <c r="N79" s="6"/>
      <c r="O79" s="6">
        <v>0</v>
      </c>
      <c r="P79" s="6"/>
      <c r="Q79" s="6">
        <v>-10392772422</v>
      </c>
      <c r="R79" s="6"/>
      <c r="S79" s="6">
        <f t="shared" si="6"/>
        <v>-8885269542</v>
      </c>
      <c r="U79" s="8">
        <f t="shared" si="7"/>
        <v>-7.2008782067890876E-3</v>
      </c>
    </row>
    <row r="80" spans="1:21">
      <c r="A80" s="1" t="s">
        <v>26</v>
      </c>
      <c r="C80" s="6">
        <v>0</v>
      </c>
      <c r="D80" s="6"/>
      <c r="E80" s="6">
        <v>14258154824</v>
      </c>
      <c r="F80" s="6"/>
      <c r="G80" s="6">
        <v>0</v>
      </c>
      <c r="H80" s="6"/>
      <c r="I80" s="6">
        <f t="shared" si="4"/>
        <v>14258154824</v>
      </c>
      <c r="K80" s="8">
        <f t="shared" si="5"/>
        <v>-0.91760584717283378</v>
      </c>
      <c r="M80" s="6">
        <v>10357844000</v>
      </c>
      <c r="N80" s="6"/>
      <c r="O80" s="6">
        <v>32528169195</v>
      </c>
      <c r="P80" s="6"/>
      <c r="Q80" s="6">
        <v>1196736660</v>
      </c>
      <c r="R80" s="6"/>
      <c r="S80" s="6">
        <f t="shared" si="6"/>
        <v>44082749855</v>
      </c>
      <c r="U80" s="8">
        <f t="shared" si="7"/>
        <v>3.5725929441500374E-2</v>
      </c>
    </row>
    <row r="81" spans="1:21">
      <c r="A81" s="1" t="s">
        <v>40</v>
      </c>
      <c r="C81" s="6">
        <v>0</v>
      </c>
      <c r="D81" s="6"/>
      <c r="E81" s="6">
        <v>-6861349209</v>
      </c>
      <c r="F81" s="6"/>
      <c r="G81" s="6">
        <v>0</v>
      </c>
      <c r="H81" s="6"/>
      <c r="I81" s="6">
        <f t="shared" si="4"/>
        <v>-6861349209</v>
      </c>
      <c r="K81" s="8">
        <f t="shared" si="5"/>
        <v>0.44157285647336003</v>
      </c>
      <c r="M81" s="6">
        <v>21081319200</v>
      </c>
      <c r="N81" s="6"/>
      <c r="O81" s="6">
        <v>-31633668555</v>
      </c>
      <c r="P81" s="6"/>
      <c r="Q81" s="6">
        <v>-3479801953</v>
      </c>
      <c r="R81" s="6"/>
      <c r="S81" s="6">
        <f t="shared" si="6"/>
        <v>-14032151308</v>
      </c>
      <c r="U81" s="8">
        <f t="shared" si="7"/>
        <v>-1.1372059347273339E-2</v>
      </c>
    </row>
    <row r="82" spans="1:21">
      <c r="A82" s="1" t="s">
        <v>55</v>
      </c>
      <c r="C82" s="6">
        <v>0</v>
      </c>
      <c r="D82" s="6"/>
      <c r="E82" s="6">
        <v>512189949</v>
      </c>
      <c r="F82" s="6"/>
      <c r="G82" s="6">
        <v>0</v>
      </c>
      <c r="H82" s="6"/>
      <c r="I82" s="6">
        <f t="shared" si="4"/>
        <v>512189949</v>
      </c>
      <c r="K82" s="8">
        <f t="shared" si="5"/>
        <v>-3.2962785007387398E-2</v>
      </c>
      <c r="M82" s="6">
        <v>453366400</v>
      </c>
      <c r="N82" s="6"/>
      <c r="O82" s="6">
        <v>-4286929530</v>
      </c>
      <c r="P82" s="6"/>
      <c r="Q82" s="6">
        <v>-47806930</v>
      </c>
      <c r="R82" s="6"/>
      <c r="S82" s="6">
        <f t="shared" si="6"/>
        <v>-3881370060</v>
      </c>
      <c r="U82" s="8">
        <f t="shared" si="7"/>
        <v>-3.1455740251236661E-3</v>
      </c>
    </row>
    <row r="83" spans="1:21">
      <c r="A83" s="1" t="s">
        <v>155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4"/>
        <v>0</v>
      </c>
      <c r="K83" s="8">
        <f t="shared" si="5"/>
        <v>0</v>
      </c>
      <c r="M83" s="6">
        <v>8917500000</v>
      </c>
      <c r="N83" s="6"/>
      <c r="O83" s="6">
        <v>0</v>
      </c>
      <c r="P83" s="6"/>
      <c r="Q83" s="6">
        <v>28241109386</v>
      </c>
      <c r="R83" s="6"/>
      <c r="S83" s="6">
        <f t="shared" si="6"/>
        <v>37158609386</v>
      </c>
      <c r="U83" s="8">
        <f t="shared" si="7"/>
        <v>3.011440668821928E-2</v>
      </c>
    </row>
    <row r="84" spans="1:21">
      <c r="A84" s="1" t="s">
        <v>175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4"/>
        <v>0</v>
      </c>
      <c r="K84" s="8">
        <f t="shared" si="5"/>
        <v>0</v>
      </c>
      <c r="M84" s="6">
        <v>0</v>
      </c>
      <c r="N84" s="6"/>
      <c r="O84" s="6">
        <v>0</v>
      </c>
      <c r="P84" s="6"/>
      <c r="Q84" s="6">
        <v>8926968419</v>
      </c>
      <c r="R84" s="6"/>
      <c r="S84" s="6">
        <f t="shared" si="6"/>
        <v>8926968419</v>
      </c>
      <c r="U84" s="8">
        <f t="shared" si="7"/>
        <v>7.2346721770471124E-3</v>
      </c>
    </row>
    <row r="85" spans="1:21">
      <c r="A85" s="1" t="s">
        <v>176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4"/>
        <v>0</v>
      </c>
      <c r="K85" s="8">
        <f t="shared" si="5"/>
        <v>0</v>
      </c>
      <c r="M85" s="6">
        <v>0</v>
      </c>
      <c r="N85" s="6"/>
      <c r="O85" s="6">
        <v>0</v>
      </c>
      <c r="P85" s="6"/>
      <c r="Q85" s="6">
        <v>6869421790</v>
      </c>
      <c r="R85" s="6"/>
      <c r="S85" s="6">
        <f t="shared" si="6"/>
        <v>6869421790</v>
      </c>
      <c r="U85" s="8">
        <f t="shared" si="7"/>
        <v>5.5671771606963238E-3</v>
      </c>
    </row>
    <row r="86" spans="1:21">
      <c r="A86" s="1" t="s">
        <v>53</v>
      </c>
      <c r="C86" s="6">
        <v>0</v>
      </c>
      <c r="D86" s="6"/>
      <c r="E86" s="6">
        <v>-5450769295</v>
      </c>
      <c r="F86" s="6"/>
      <c r="G86" s="6">
        <v>0</v>
      </c>
      <c r="H86" s="6"/>
      <c r="I86" s="6">
        <f t="shared" si="4"/>
        <v>-5450769295</v>
      </c>
      <c r="K86" s="8">
        <f t="shared" si="5"/>
        <v>0.35079278058217733</v>
      </c>
      <c r="M86" s="6">
        <v>21979695794</v>
      </c>
      <c r="N86" s="6"/>
      <c r="O86" s="6">
        <v>-57933848436</v>
      </c>
      <c r="P86" s="6"/>
      <c r="Q86" s="6">
        <v>-24089659122</v>
      </c>
      <c r="R86" s="6"/>
      <c r="S86" s="6">
        <f t="shared" si="6"/>
        <v>-60043811764</v>
      </c>
      <c r="U86" s="8">
        <f t="shared" si="7"/>
        <v>-4.8661233465137108E-2</v>
      </c>
    </row>
    <row r="87" spans="1:21">
      <c r="A87" s="1" t="s">
        <v>177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4"/>
        <v>0</v>
      </c>
      <c r="K87" s="8">
        <f t="shared" si="5"/>
        <v>0</v>
      </c>
      <c r="M87" s="6">
        <v>0</v>
      </c>
      <c r="N87" s="6"/>
      <c r="O87" s="6">
        <v>0</v>
      </c>
      <c r="P87" s="6"/>
      <c r="Q87" s="6">
        <v>41190481027</v>
      </c>
      <c r="R87" s="6"/>
      <c r="S87" s="6">
        <f t="shared" si="6"/>
        <v>41190481027</v>
      </c>
      <c r="U87" s="8">
        <f t="shared" si="7"/>
        <v>3.3381951526899857E-2</v>
      </c>
    </row>
    <row r="88" spans="1:21">
      <c r="A88" s="1" t="s">
        <v>178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4"/>
        <v>0</v>
      </c>
      <c r="K88" s="8">
        <f t="shared" si="5"/>
        <v>0</v>
      </c>
      <c r="M88" s="6">
        <v>0</v>
      </c>
      <c r="N88" s="6"/>
      <c r="O88" s="6">
        <v>0</v>
      </c>
      <c r="P88" s="6"/>
      <c r="Q88" s="6">
        <v>1789499050</v>
      </c>
      <c r="R88" s="6"/>
      <c r="S88" s="6">
        <f t="shared" si="6"/>
        <v>1789499050</v>
      </c>
      <c r="U88" s="8">
        <f t="shared" si="7"/>
        <v>1.4502615423543192E-3</v>
      </c>
    </row>
    <row r="89" spans="1:21">
      <c r="A89" s="1" t="s">
        <v>15</v>
      </c>
      <c r="C89" s="6">
        <v>0</v>
      </c>
      <c r="D89" s="6"/>
      <c r="E89" s="6">
        <v>462713829</v>
      </c>
      <c r="F89" s="6"/>
      <c r="G89" s="6">
        <v>0</v>
      </c>
      <c r="H89" s="6"/>
      <c r="I89" s="6">
        <f t="shared" si="4"/>
        <v>462713829</v>
      </c>
      <c r="K89" s="8">
        <f t="shared" si="5"/>
        <v>-2.9778671945926875E-2</v>
      </c>
      <c r="M89" s="6">
        <v>0</v>
      </c>
      <c r="N89" s="6"/>
      <c r="O89" s="6">
        <v>-20543985592</v>
      </c>
      <c r="P89" s="6"/>
      <c r="Q89" s="6">
        <v>-29278884</v>
      </c>
      <c r="R89" s="6"/>
      <c r="S89" s="6">
        <f t="shared" si="6"/>
        <v>-20573264476</v>
      </c>
      <c r="U89" s="8">
        <f t="shared" si="7"/>
        <v>-1.6673165750061218E-2</v>
      </c>
    </row>
    <row r="90" spans="1:21">
      <c r="A90" s="1" t="s">
        <v>79</v>
      </c>
      <c r="C90" s="6">
        <v>0</v>
      </c>
      <c r="D90" s="6"/>
      <c r="E90" s="6">
        <v>169964563</v>
      </c>
      <c r="F90" s="6"/>
      <c r="G90" s="6">
        <v>0</v>
      </c>
      <c r="H90" s="6"/>
      <c r="I90" s="6">
        <f t="shared" si="4"/>
        <v>169964563</v>
      </c>
      <c r="K90" s="8">
        <f t="shared" si="5"/>
        <v>-1.0938335201582708E-2</v>
      </c>
      <c r="M90" s="6">
        <v>0</v>
      </c>
      <c r="N90" s="6"/>
      <c r="O90" s="6">
        <v>169964563</v>
      </c>
      <c r="P90" s="6"/>
      <c r="Q90" s="6">
        <v>0</v>
      </c>
      <c r="R90" s="6"/>
      <c r="S90" s="6">
        <f t="shared" si="6"/>
        <v>169964563</v>
      </c>
      <c r="U90" s="8">
        <f t="shared" si="7"/>
        <v>1.3774417442800982E-4</v>
      </c>
    </row>
    <row r="91" spans="1:21">
      <c r="A91" s="1" t="s">
        <v>45</v>
      </c>
      <c r="C91" s="6">
        <v>0</v>
      </c>
      <c r="D91" s="6"/>
      <c r="E91" s="6">
        <v>-59643000</v>
      </c>
      <c r="F91" s="6"/>
      <c r="G91" s="6">
        <v>0</v>
      </c>
      <c r="H91" s="6"/>
      <c r="I91" s="6">
        <f t="shared" si="4"/>
        <v>-59643000</v>
      </c>
      <c r="K91" s="8">
        <f t="shared" si="5"/>
        <v>3.838418520382966E-3</v>
      </c>
      <c r="M91" s="6">
        <v>0</v>
      </c>
      <c r="N91" s="6"/>
      <c r="O91" s="6">
        <v>-1511984500</v>
      </c>
      <c r="P91" s="6"/>
      <c r="Q91" s="6">
        <v>0</v>
      </c>
      <c r="R91" s="6"/>
      <c r="S91" s="6">
        <f t="shared" si="6"/>
        <v>-1511984500</v>
      </c>
      <c r="U91" s="8">
        <f t="shared" si="7"/>
        <v>-1.2253557625447325E-3</v>
      </c>
    </row>
    <row r="92" spans="1:21">
      <c r="A92" s="1" t="s">
        <v>31</v>
      </c>
      <c r="C92" s="6">
        <v>0</v>
      </c>
      <c r="D92" s="6"/>
      <c r="E92" s="6">
        <v>50019959</v>
      </c>
      <c r="F92" s="6"/>
      <c r="G92" s="6">
        <v>0</v>
      </c>
      <c r="H92" s="6"/>
      <c r="I92" s="6">
        <f t="shared" si="4"/>
        <v>50019959</v>
      </c>
      <c r="K92" s="8">
        <f t="shared" si="5"/>
        <v>-3.2191126706301934E-3</v>
      </c>
      <c r="M92" s="6">
        <v>0</v>
      </c>
      <c r="N92" s="6"/>
      <c r="O92" s="6">
        <v>-727555618</v>
      </c>
      <c r="P92" s="6"/>
      <c r="Q92" s="6">
        <v>0</v>
      </c>
      <c r="R92" s="6"/>
      <c r="S92" s="6">
        <f t="shared" si="6"/>
        <v>-727555618</v>
      </c>
      <c r="U92" s="8">
        <f t="shared" si="7"/>
        <v>-5.8963201612721164E-4</v>
      </c>
    </row>
    <row r="93" spans="1:21">
      <c r="A93" s="1" t="s">
        <v>78</v>
      </c>
      <c r="C93" s="6">
        <v>0</v>
      </c>
      <c r="D93" s="6"/>
      <c r="E93" s="6">
        <v>510196120</v>
      </c>
      <c r="F93" s="6"/>
      <c r="G93" s="6">
        <v>0</v>
      </c>
      <c r="H93" s="6"/>
      <c r="I93" s="6">
        <f t="shared" si="4"/>
        <v>510196120</v>
      </c>
      <c r="K93" s="8">
        <f t="shared" si="5"/>
        <v>-3.2834469024622004E-2</v>
      </c>
      <c r="M93" s="6">
        <v>0</v>
      </c>
      <c r="N93" s="6"/>
      <c r="O93" s="6">
        <v>510196120</v>
      </c>
      <c r="P93" s="6"/>
      <c r="Q93" s="6">
        <v>0</v>
      </c>
      <c r="R93" s="6"/>
      <c r="S93" s="6">
        <f t="shared" si="6"/>
        <v>510196120</v>
      </c>
      <c r="U93" s="8">
        <f t="shared" si="7"/>
        <v>4.1347762207216004E-4</v>
      </c>
    </row>
    <row r="94" spans="1:21">
      <c r="A94" s="1" t="s">
        <v>76</v>
      </c>
      <c r="C94" s="6">
        <v>0</v>
      </c>
      <c r="D94" s="6"/>
      <c r="E94" s="6">
        <v>107822431</v>
      </c>
      <c r="F94" s="6"/>
      <c r="G94" s="6">
        <v>0</v>
      </c>
      <c r="H94" s="6"/>
      <c r="I94" s="6">
        <f t="shared" si="4"/>
        <v>107822431</v>
      </c>
      <c r="K94" s="8">
        <f t="shared" si="5"/>
        <v>-6.9390811337980054E-3</v>
      </c>
      <c r="M94" s="6">
        <v>0</v>
      </c>
      <c r="N94" s="6"/>
      <c r="O94" s="6">
        <v>107822431</v>
      </c>
      <c r="P94" s="6"/>
      <c r="Q94" s="6">
        <v>0</v>
      </c>
      <c r="R94" s="6"/>
      <c r="S94" s="6">
        <f t="shared" si="6"/>
        <v>107822431</v>
      </c>
      <c r="U94" s="8">
        <f t="shared" si="7"/>
        <v>8.7382401841706582E-5</v>
      </c>
    </row>
    <row r="95" spans="1:21">
      <c r="A95" s="1" t="s">
        <v>38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4"/>
        <v>0</v>
      </c>
      <c r="K95" s="8">
        <f t="shared" si="5"/>
        <v>0</v>
      </c>
      <c r="M95" s="6">
        <v>0</v>
      </c>
      <c r="N95" s="6"/>
      <c r="O95" s="6">
        <v>-485359320</v>
      </c>
      <c r="P95" s="6"/>
      <c r="Q95" s="6">
        <v>0</v>
      </c>
      <c r="R95" s="6"/>
      <c r="S95" s="6">
        <f t="shared" si="6"/>
        <v>-485359320</v>
      </c>
      <c r="U95" s="8">
        <f t="shared" si="7"/>
        <v>-3.9334916440399544E-4</v>
      </c>
    </row>
    <row r="96" spans="1:21">
      <c r="A96" s="1" t="s">
        <v>77</v>
      </c>
      <c r="C96" s="6">
        <v>0</v>
      </c>
      <c r="D96" s="6"/>
      <c r="E96" s="6">
        <v>-2230491439</v>
      </c>
      <c r="F96" s="6"/>
      <c r="G96" s="6">
        <v>0</v>
      </c>
      <c r="H96" s="6"/>
      <c r="I96" s="6">
        <f t="shared" si="4"/>
        <v>-2230491439</v>
      </c>
      <c r="K96" s="8">
        <f t="shared" si="5"/>
        <v>0.14354676406306277</v>
      </c>
      <c r="M96" s="6">
        <v>0</v>
      </c>
      <c r="N96" s="6"/>
      <c r="O96" s="6">
        <v>-2230491439</v>
      </c>
      <c r="P96" s="6"/>
      <c r="Q96" s="6">
        <v>0</v>
      </c>
      <c r="R96" s="6"/>
      <c r="S96" s="6">
        <f t="shared" si="6"/>
        <v>-2230491439</v>
      </c>
      <c r="U96" s="8">
        <f t="shared" si="7"/>
        <v>-1.8076544687365133E-3</v>
      </c>
    </row>
    <row r="97" spans="3:21" ht="24.75" thickBot="1">
      <c r="C97" s="7">
        <f>SUM(C8:C96)</f>
        <v>0</v>
      </c>
      <c r="D97" s="6"/>
      <c r="E97" s="7">
        <f>SUM(E8:E96)</f>
        <v>-40522096705</v>
      </c>
      <c r="F97" s="6"/>
      <c r="G97" s="7">
        <f>SUM(G8:G96)</f>
        <v>24983666051</v>
      </c>
      <c r="H97" s="6"/>
      <c r="I97" s="7">
        <f>SUM(I8:I96)</f>
        <v>-15538430654</v>
      </c>
      <c r="K97" s="9">
        <f>SUM(K8:K96)</f>
        <v>0.99999999999999922</v>
      </c>
      <c r="M97" s="7">
        <f>SUM(M8:M96)</f>
        <v>621619769790</v>
      </c>
      <c r="N97" s="6"/>
      <c r="O97" s="7">
        <f>SUM(O8:O96)</f>
        <v>41576546914</v>
      </c>
      <c r="P97" s="6"/>
      <c r="Q97" s="7">
        <f>SUM(Q8:Q96)</f>
        <v>570718392980</v>
      </c>
      <c r="R97" s="6"/>
      <c r="S97" s="7">
        <f>SUM(S8:S96)</f>
        <v>1233914709684</v>
      </c>
      <c r="U97" s="9">
        <f>SUM(U8:U96)</f>
        <v>1.0000000000000007</v>
      </c>
    </row>
    <row r="98" spans="3:21" ht="24.75" thickTop="1">
      <c r="C98" s="6"/>
      <c r="E98" s="6"/>
      <c r="G98" s="6"/>
      <c r="M98" s="6"/>
      <c r="N98" s="6"/>
      <c r="O98" s="6"/>
      <c r="P98" s="6"/>
      <c r="Q98" s="6"/>
      <c r="R98" s="6"/>
      <c r="S98" s="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0" sqref="E10"/>
    </sheetView>
  </sheetViews>
  <sheetFormatPr defaultRowHeight="24"/>
  <cols>
    <col min="1" max="1" width="20.42578125" style="1" customWidth="1"/>
    <col min="2" max="2" width="1" style="1" customWidth="1"/>
    <col min="3" max="3" width="17.42578125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101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103</v>
      </c>
      <c r="D5" s="2"/>
      <c r="E5" s="2" t="s">
        <v>187</v>
      </c>
    </row>
    <row r="6" spans="1:5" ht="24.75">
      <c r="A6" s="17" t="s">
        <v>183</v>
      </c>
      <c r="C6" s="18"/>
      <c r="D6" s="2"/>
      <c r="E6" s="15" t="s">
        <v>188</v>
      </c>
    </row>
    <row r="7" spans="1:5" ht="24.75">
      <c r="A7" s="18" t="s">
        <v>183</v>
      </c>
      <c r="C7" s="18" t="s">
        <v>88</v>
      </c>
      <c r="E7" s="18" t="s">
        <v>88</v>
      </c>
    </row>
    <row r="8" spans="1:5" ht="24.75">
      <c r="A8" s="2" t="s">
        <v>183</v>
      </c>
      <c r="C8" s="13">
        <v>0</v>
      </c>
      <c r="D8" s="4"/>
      <c r="E8" s="13">
        <v>3257478554</v>
      </c>
    </row>
    <row r="9" spans="1:5" ht="25.5" thickBot="1">
      <c r="A9" s="2" t="s">
        <v>110</v>
      </c>
      <c r="C9" s="14">
        <f>SUM(C8)</f>
        <v>0</v>
      </c>
      <c r="D9" s="4"/>
      <c r="E9" s="14">
        <f>SUM(E8)</f>
        <v>3257478554</v>
      </c>
    </row>
    <row r="10" spans="1:5" ht="24.75" thickTop="1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2023-11-30T07:43:10Z</dcterms:modified>
</cp:coreProperties>
</file>