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1CC776E8-C3F9-4FC4-A065-DA130916970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6" l="1"/>
  <c r="G9" i="15"/>
  <c r="E9" i="15"/>
  <c r="E8" i="15"/>
  <c r="E7" i="15"/>
  <c r="C9" i="15"/>
  <c r="E9" i="14"/>
  <c r="C9" i="14"/>
  <c r="K10" i="13"/>
  <c r="K9" i="13"/>
  <c r="K8" i="13"/>
  <c r="G10" i="13"/>
  <c r="G9" i="13"/>
  <c r="G8" i="13"/>
  <c r="E10" i="13"/>
  <c r="I10" i="13"/>
  <c r="C89" i="11"/>
  <c r="E89" i="11"/>
  <c r="G89" i="11"/>
  <c r="M89" i="11"/>
  <c r="O89" i="11"/>
  <c r="Q8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" i="11"/>
  <c r="Q9" i="10"/>
  <c r="Q10" i="10"/>
  <c r="Q90" i="10" s="1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9" i="10"/>
  <c r="I10" i="10"/>
  <c r="I11" i="10"/>
  <c r="I90" i="10" s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O90" i="10"/>
  <c r="M90" i="10"/>
  <c r="G90" i="10"/>
  <c r="E90" i="10"/>
  <c r="E72" i="9"/>
  <c r="G72" i="9"/>
  <c r="I72" i="9"/>
  <c r="M72" i="9"/>
  <c r="O72" i="9"/>
  <c r="Q7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Q8" i="9"/>
  <c r="I8" i="9"/>
  <c r="O43" i="8"/>
  <c r="O5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58" i="8" s="1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8" i="8"/>
  <c r="Q58" i="8"/>
  <c r="M58" i="8"/>
  <c r="K58" i="8"/>
  <c r="I58" i="8"/>
  <c r="I10" i="7"/>
  <c r="K10" i="7"/>
  <c r="M10" i="7"/>
  <c r="Q10" i="7"/>
  <c r="O10" i="7"/>
  <c r="S10" i="7"/>
  <c r="K11" i="6"/>
  <c r="M11" i="6"/>
  <c r="O11" i="6"/>
  <c r="Q11" i="6"/>
  <c r="Y76" i="1"/>
  <c r="W76" i="1"/>
  <c r="U76" i="1"/>
  <c r="O76" i="1"/>
  <c r="K76" i="1"/>
  <c r="G76" i="1"/>
  <c r="E76" i="1"/>
  <c r="S89" i="11" l="1"/>
  <c r="U80" i="11" s="1"/>
  <c r="U64" i="11"/>
  <c r="U56" i="11"/>
  <c r="U40" i="11"/>
  <c r="U32" i="11"/>
  <c r="U24" i="11"/>
  <c r="U12" i="11"/>
  <c r="U10" i="11"/>
  <c r="U14" i="11"/>
  <c r="U22" i="11"/>
  <c r="U26" i="11"/>
  <c r="U30" i="11"/>
  <c r="U38" i="11"/>
  <c r="U42" i="11"/>
  <c r="U46" i="11"/>
  <c r="U54" i="11"/>
  <c r="U58" i="11"/>
  <c r="U62" i="11"/>
  <c r="U70" i="11"/>
  <c r="U74" i="11"/>
  <c r="U78" i="11"/>
  <c r="U82" i="11"/>
  <c r="U86" i="11"/>
  <c r="U11" i="11"/>
  <c r="U15" i="11"/>
  <c r="U19" i="11"/>
  <c r="U28" i="11"/>
  <c r="U36" i="11"/>
  <c r="U52" i="11"/>
  <c r="U68" i="11"/>
  <c r="U31" i="11"/>
  <c r="U39" i="11"/>
  <c r="U55" i="11"/>
  <c r="U71" i="11"/>
  <c r="U87" i="11"/>
  <c r="U27" i="11"/>
  <c r="U35" i="11"/>
  <c r="U43" i="11"/>
  <c r="U51" i="11"/>
  <c r="U59" i="11"/>
  <c r="U67" i="11"/>
  <c r="U75" i="11"/>
  <c r="U83" i="11"/>
  <c r="U20" i="11"/>
  <c r="U44" i="11"/>
  <c r="U60" i="11"/>
  <c r="U76" i="11"/>
  <c r="U84" i="11"/>
  <c r="U23" i="11"/>
  <c r="U47" i="11"/>
  <c r="U63" i="11"/>
  <c r="U79" i="11"/>
  <c r="U85" i="11"/>
  <c r="U77" i="11"/>
  <c r="U69" i="11"/>
  <c r="U61" i="11"/>
  <c r="U53" i="11"/>
  <c r="U45" i="11"/>
  <c r="U37" i="11"/>
  <c r="U29" i="11"/>
  <c r="U21" i="11"/>
  <c r="U13" i="11"/>
  <c r="I89" i="11"/>
  <c r="K88" i="11" s="1"/>
  <c r="K24" i="11"/>
  <c r="U8" i="11"/>
  <c r="U81" i="11"/>
  <c r="U73" i="11"/>
  <c r="U65" i="11"/>
  <c r="U57" i="11"/>
  <c r="U49" i="11"/>
  <c r="U41" i="11"/>
  <c r="U33" i="11"/>
  <c r="U25" i="11"/>
  <c r="U17" i="11"/>
  <c r="U9" i="11"/>
  <c r="K83" i="11"/>
  <c r="K75" i="11"/>
  <c r="K39" i="11" l="1"/>
  <c r="K52" i="11"/>
  <c r="K23" i="11"/>
  <c r="K47" i="11"/>
  <c r="K60" i="11"/>
  <c r="K43" i="11"/>
  <c r="K28" i="11"/>
  <c r="K84" i="11"/>
  <c r="K71" i="11"/>
  <c r="K56" i="11"/>
  <c r="U72" i="11"/>
  <c r="U88" i="11"/>
  <c r="U66" i="11"/>
  <c r="U50" i="11"/>
  <c r="U34" i="11"/>
  <c r="U18" i="11"/>
  <c r="U16" i="11"/>
  <c r="U48" i="11"/>
  <c r="K14" i="11"/>
  <c r="K22" i="11"/>
  <c r="K30" i="11"/>
  <c r="K38" i="11"/>
  <c r="K46" i="11"/>
  <c r="K54" i="11"/>
  <c r="K62" i="11"/>
  <c r="K70" i="11"/>
  <c r="K78" i="11"/>
  <c r="K86" i="11"/>
  <c r="K10" i="11"/>
  <c r="K26" i="11"/>
  <c r="K34" i="11"/>
  <c r="K50" i="11"/>
  <c r="K66" i="11"/>
  <c r="K82" i="11"/>
  <c r="K21" i="11"/>
  <c r="K45" i="11"/>
  <c r="K61" i="11"/>
  <c r="K77" i="11"/>
  <c r="K85" i="11"/>
  <c r="K9" i="11"/>
  <c r="K17" i="11"/>
  <c r="K25" i="11"/>
  <c r="K33" i="11"/>
  <c r="K41" i="11"/>
  <c r="K49" i="11"/>
  <c r="K57" i="11"/>
  <c r="K65" i="11"/>
  <c r="K73" i="11"/>
  <c r="K81" i="11"/>
  <c r="K8" i="11"/>
  <c r="K18" i="11"/>
  <c r="K42" i="11"/>
  <c r="K58" i="11"/>
  <c r="K74" i="11"/>
  <c r="K13" i="11"/>
  <c r="K29" i="11"/>
  <c r="K37" i="11"/>
  <c r="K53" i="11"/>
  <c r="K69" i="11"/>
  <c r="K27" i="11"/>
  <c r="K51" i="11"/>
  <c r="K79" i="11"/>
  <c r="K12" i="11"/>
  <c r="K32" i="11"/>
  <c r="K64" i="11"/>
  <c r="K59" i="11"/>
  <c r="K36" i="11"/>
  <c r="K68" i="11"/>
  <c r="K11" i="11"/>
  <c r="K31" i="11"/>
  <c r="K55" i="11"/>
  <c r="K87" i="11"/>
  <c r="K16" i="11"/>
  <c r="K40" i="11"/>
  <c r="K72" i="11"/>
  <c r="K15" i="11"/>
  <c r="K67" i="11"/>
  <c r="K44" i="11"/>
  <c r="K76" i="11"/>
  <c r="K19" i="11"/>
  <c r="K35" i="11"/>
  <c r="K63" i="11"/>
  <c r="K20" i="11"/>
  <c r="K48" i="11"/>
  <c r="K80" i="11"/>
  <c r="U89" i="11" l="1"/>
  <c r="K89" i="11"/>
</calcChain>
</file>

<file path=xl/sharedStrings.xml><?xml version="1.0" encoding="utf-8"?>
<sst xmlns="http://schemas.openxmlformats.org/spreadsheetml/2006/main" count="680" uniqueCount="183">
  <si>
    <t>صندوق سرمایه‌گذاری شاخصی آرام مفید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</si>
  <si>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</si>
  <si>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</si>
  <si>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</si>
  <si>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</si>
  <si>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</si>
  <si>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</si>
  <si>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</si>
  <si>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</si>
  <si>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</si>
  <si>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</si>
  <si>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</si>
  <si>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</si>
  <si>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</si>
  <si>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</si>
  <si>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</si>
  <si>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</si>
  <si>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</si>
  <si>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</si>
  <si>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</si>
  <si>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</si>
  <si>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</si>
  <si>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</si>
  <si>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</si>
  <si>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</si>
  <si>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</si>
  <si>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</si>
  <si>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</si>
  <si>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</si>
  <si>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</si>
  <si>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</si>
  <si>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شازند</t>
  </si>
  <si>
    <t>پتروشیمی نوری</t>
  </si>
  <si>
    <t>پتروشیمی‌ خارک‌</t>
  </si>
  <si>
    <t>پتروشیمی‌شیراز</t>
  </si>
  <si>
    <t>پست بانک ایران</t>
  </si>
  <si>
    <t>پلی پروپیلن جم - جم پیلن</t>
  </si>
  <si>
    <t>تراکتورسازی‌ایران‌</t>
  </si>
  <si>
    <t>توسعه‌معادن‌وفلزات‌</t>
  </si>
  <si>
    <t>ح . سرمایه گذاری صدرتامین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</si>
  <si>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</si>
  <si>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</si>
  <si>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</si>
  <si>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</si>
  <si>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</si>
  <si>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</si>
  <si>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</si>
  <si>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</si>
  <si>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</si>
  <si>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</si>
  <si>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</si>
  <si>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</si>
  <si>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</si>
  <si>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</si>
  <si>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</si>
  <si>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</si>
  <si>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</si>
  <si>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فرآوری معدنی اپال کانی پارس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</si>
  <si>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</si>
  <si>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</si>
  <si>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</si>
  <si>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</si>
  <si>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</si>
  <si>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</si>
  <si>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</si>
  <si>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</si>
  <si>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</si>
  <si>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</si>
  <si>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</si>
  <si>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</si>
  <si>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</si>
  <si>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</si>
  <si>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</si>
  <si>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</si>
  <si>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</si>
  <si>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</si>
  <si>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نفت پاسارگاد</t>
  </si>
  <si>
    <t>کارخانجات‌داروپخش‌</t>
  </si>
  <si>
    <t>کاشی‌ پارس‌</t>
  </si>
  <si>
    <t>کشتیرانی جمهوری اسلامی ایران</t>
  </si>
  <si>
    <t>کیمیدارو</t>
  </si>
  <si>
    <t>کویر تایر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</si>
  <si>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</si>
  <si>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</si>
  <si>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</si>
  <si>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</si>
  <si>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</si>
  <si>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</si>
  <si>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</si>
  <si>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</si>
  <si>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</si>
  <si>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</si>
  <si>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</si>
  <si>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</si>
  <si>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</si>
  <si>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</si>
  <si>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</si>
  <si>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</si>
  <si>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</si>
  <si>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</si>
  <si>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</si>
  <si>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</si>
  <si>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</si>
  <si>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</si>
  <si>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</si>
  <si>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</si>
  <si>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</si>
  <si>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</si>
  <si>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</si>
  <si>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</si>
  <si>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</si>
  <si>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</si>
  <si>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</si>
  <si>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</si>
  <si>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</si>
  <si>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</si>
  <si>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</si>
  <si>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</si>
  <si>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</si>
  <si>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</si>
  <si>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1402/01/31</t>
  </si>
  <si>
    <t>1402/04/20</t>
  </si>
  <si>
    <t>1402/04/24</t>
  </si>
  <si>
    <t>1402/02/28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</si>
  <si>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</si>
  <si>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</si>
  <si>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</si>
  <si>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</si>
  <si>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</si>
  <si>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</si>
  <si>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</si>
  <si>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</si>
  <si>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</si>
  <si>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</si>
  <si>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1402/04/10</t>
  </si>
  <si>
    <t>1402/03/20</t>
  </si>
  <si>
    <t>1402/03/02</t>
  </si>
  <si>
    <t>1402/03/31</t>
  </si>
  <si>
    <t>1402/04/27</t>
  </si>
  <si>
    <t>1402/03/28</t>
  </si>
  <si>
    <t>1402/04/14</t>
  </si>
  <si>
    <t>1402/04/26</t>
  </si>
  <si>
    <t>1402/05/11</t>
  </si>
  <si>
    <t>1402/02/27</t>
  </si>
  <si>
    <t>1402/03/22</t>
  </si>
  <si>
    <t>1402/02/18</t>
  </si>
  <si>
    <t>1402/04/11</t>
  </si>
  <si>
    <t>1402/04/05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</si>
  <si>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</si>
  <si>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</si>
  <si>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</si>
  <si>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</si>
  <si>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</si>
  <si>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</si>
  <si>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توسعه معدنی و صنعتی صبانور</t>
  </si>
  <si>
    <t>ح . معدنی‌وصنعتی‌چادرملو</t>
  </si>
  <si>
    <t>ح . معدنی و صنعتی گل گهر</t>
  </si>
  <si>
    <t>افست‌</t>
  </si>
  <si>
    <t>غلتک سازان سپاهان</t>
  </si>
  <si>
    <t>فولاد شاهرود</t>
  </si>
  <si>
    <t>ح . فولاد خراسان</t>
  </si>
  <si>
    <t>بهمن  دیزل</t>
  </si>
  <si>
    <t>تولیدی مخازن گازطبیعی آسیاناما</t>
  </si>
  <si>
    <t>پتروشیمی فناوران</t>
  </si>
  <si>
    <t>پتروشیمی زاگرس</t>
  </si>
  <si>
    <t>ح . س.نفت وگازوپتروشیمی تأمین</t>
  </si>
  <si>
    <t>سرمایه گذاری سیمان تامین</t>
  </si>
  <si>
    <t>ح . بیمه کوثر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</si>
  <si>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</si>
  <si>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</si>
  <si>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</si>
  <si>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</si>
  <si>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</si>
  <si>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</si>
  <si>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</si>
  <si>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</si>
  <si>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</si>
  <si>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</si>
  <si>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</si>
  <si>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1402/05/01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</si>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</sst>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0.0000%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/>
    <xf numFmtId="164" fontId="2" fillId="0" borderId="0" xfId="2" applyNumberFormat="1" applyFont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9525</xdr:colOff>
          <xdr:row>35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69A3A02-7DF4-96A4-7CB5-CFD4227802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5247-6C8D-432D-AF0F-F6A52844BC1C}">
  <dimension ref="A1"/>
  <sheetViews>
    <sheetView rightToLeft="1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13</xdr:col>
                <xdr:colOff>9525</xdr:colOff>
                <xdr:row>35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2" sqref="E12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103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105</v>
      </c>
      <c r="D5" s="2"/>
      <c r="E5" s="2" t="s">
        <v>181</v>
      </c>
    </row>
    <row r="6" spans="1:5" ht="24.75">
      <c r="A6" s="18" t="s">
        <v>176</v>
      </c>
      <c r="C6" s="19"/>
      <c r="D6" s="2"/>
      <c r="E6" s="5" t="s">
        <v>182</v>
      </c>
    </row>
    <row r="7" spans="1:5" ht="24.75">
      <c r="A7" s="19" t="s">
        <v>176</v>
      </c>
      <c r="C7" s="19" t="s">
        <v>90</v>
      </c>
      <c r="E7" s="19" t="s">
        <v>90</v>
      </c>
    </row>
    <row r="8" spans="1:5">
      <c r="A8" s="1" t="s">
        <v>176</v>
      </c>
      <c r="C8" s="3">
        <v>0</v>
      </c>
      <c r="E8" s="3">
        <v>3257478554</v>
      </c>
    </row>
    <row r="9" spans="1:5" ht="25.5" thickBot="1">
      <c r="A9" s="2" t="s">
        <v>112</v>
      </c>
      <c r="C9" s="13">
        <f>SUM(C8)</f>
        <v>0</v>
      </c>
      <c r="E9" s="13">
        <f>SUM(E8)</f>
        <v>3257478554</v>
      </c>
    </row>
    <row r="10" spans="1:5" ht="24.75" thickTop="1"/>
  </sheetData>
  <mergeCells count="7">
    <mergeCell ref="A4:E4"/>
    <mergeCell ref="A3:E3"/>
    <mergeCell ref="A2:E2"/>
    <mergeCell ref="C5:C6"/>
    <mergeCell ref="A6:A7"/>
    <mergeCell ref="C7"/>
    <mergeCell ref="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J18" sqref="J18"/>
    </sheetView>
  </sheetViews>
  <sheetFormatPr defaultRowHeight="24"/>
  <cols>
    <col min="1" max="1" width="31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33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103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107</v>
      </c>
      <c r="C6" s="19" t="s">
        <v>90</v>
      </c>
      <c r="E6" s="19" t="s">
        <v>171</v>
      </c>
      <c r="G6" s="19" t="s">
        <v>13</v>
      </c>
    </row>
    <row r="7" spans="1:7">
      <c r="A7" s="1" t="s">
        <v>177</v>
      </c>
      <c r="C7" s="14">
        <v>-174951819758</v>
      </c>
      <c r="D7" s="14"/>
      <c r="E7" s="8">
        <f>C7/$C$9</f>
        <v>1.0000144448883557</v>
      </c>
      <c r="F7" s="14"/>
      <c r="G7" s="8">
        <v>-2.4713702275395093E-2</v>
      </c>
    </row>
    <row r="8" spans="1:7">
      <c r="A8" s="1" t="s">
        <v>178</v>
      </c>
      <c r="C8" s="14">
        <v>2527123</v>
      </c>
      <c r="D8" s="14"/>
      <c r="E8" s="8">
        <f>C8/$C$9</f>
        <v>-1.444488835557846E-5</v>
      </c>
      <c r="F8" s="14"/>
      <c r="G8" s="8">
        <v>3.569815136629776E-7</v>
      </c>
    </row>
    <row r="9" spans="1:7" ht="24.75" thickBot="1">
      <c r="C9" s="15">
        <f>SUM(C7:C8)</f>
        <v>-174949292635</v>
      </c>
      <c r="D9" s="14"/>
      <c r="E9" s="9">
        <f>SUM(E7:E8)</f>
        <v>1</v>
      </c>
      <c r="F9" s="14"/>
      <c r="G9" s="9">
        <f>SUM(G7:G8)</f>
        <v>-2.4713345293881431E-2</v>
      </c>
    </row>
    <row r="10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abSelected="1" workbookViewId="0">
      <selection activeCell="G77" sqref="G77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179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6">
        <v>22214910</v>
      </c>
      <c r="D9" s="6"/>
      <c r="E9" s="6">
        <v>93855054725</v>
      </c>
      <c r="F9" s="6"/>
      <c r="G9" s="6">
        <v>95728640122.642502</v>
      </c>
      <c r="H9" s="6"/>
      <c r="I9" s="6">
        <v>3733676</v>
      </c>
      <c r="J9" s="6"/>
      <c r="K9" s="6">
        <v>13718497809</v>
      </c>
      <c r="L9" s="6"/>
      <c r="M9" s="6">
        <v>-88394</v>
      </c>
      <c r="N9" s="6"/>
      <c r="O9" s="6">
        <v>344270334</v>
      </c>
      <c r="P9" s="6"/>
      <c r="Q9" s="6">
        <v>25860192</v>
      </c>
      <c r="R9" s="6"/>
      <c r="S9" s="6">
        <v>3360</v>
      </c>
      <c r="T9" s="6"/>
      <c r="U9" s="6">
        <v>107200003316</v>
      </c>
      <c r="V9" s="6"/>
      <c r="W9" s="6">
        <v>86373248161.535995</v>
      </c>
      <c r="Y9" s="8">
        <v>1.2201089091703537E-2</v>
      </c>
    </row>
    <row r="10" spans="1:25">
      <c r="A10" s="1" t="s">
        <v>16</v>
      </c>
      <c r="C10" s="6">
        <v>37988566</v>
      </c>
      <c r="D10" s="6"/>
      <c r="E10" s="6">
        <v>104030770212</v>
      </c>
      <c r="F10" s="6"/>
      <c r="G10" s="6">
        <v>99693089845.272003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37988566</v>
      </c>
      <c r="R10" s="6"/>
      <c r="S10" s="6">
        <v>2415</v>
      </c>
      <c r="T10" s="6"/>
      <c r="U10" s="6">
        <v>104030770212</v>
      </c>
      <c r="V10" s="6"/>
      <c r="W10" s="6">
        <v>91196519688.004501</v>
      </c>
      <c r="Y10" s="8">
        <v>1.2882424654051025E-2</v>
      </c>
    </row>
    <row r="11" spans="1:25">
      <c r="A11" s="1" t="s">
        <v>17</v>
      </c>
      <c r="C11" s="6">
        <v>51572424</v>
      </c>
      <c r="D11" s="6"/>
      <c r="E11" s="6">
        <v>126672298361</v>
      </c>
      <c r="F11" s="6"/>
      <c r="G11" s="6">
        <v>112681718633.686</v>
      </c>
      <c r="H11" s="6"/>
      <c r="I11" s="6">
        <v>0</v>
      </c>
      <c r="J11" s="6"/>
      <c r="K11" s="6">
        <v>0</v>
      </c>
      <c r="L11" s="6"/>
      <c r="M11" s="6">
        <v>-11576847</v>
      </c>
      <c r="N11" s="6"/>
      <c r="O11" s="6">
        <v>24466241924</v>
      </c>
      <c r="P11" s="6"/>
      <c r="Q11" s="6">
        <v>39995577</v>
      </c>
      <c r="R11" s="6"/>
      <c r="S11" s="6">
        <v>1977</v>
      </c>
      <c r="T11" s="6"/>
      <c r="U11" s="6">
        <v>98237221970</v>
      </c>
      <c r="V11" s="6"/>
      <c r="W11" s="6">
        <v>78600781757.412399</v>
      </c>
      <c r="Y11" s="8">
        <v>1.110315012243347E-2</v>
      </c>
    </row>
    <row r="12" spans="1:25">
      <c r="A12" s="1" t="s">
        <v>18</v>
      </c>
      <c r="C12" s="6">
        <v>30626416</v>
      </c>
      <c r="D12" s="6"/>
      <c r="E12" s="6">
        <v>60358964782</v>
      </c>
      <c r="F12" s="6"/>
      <c r="G12" s="6">
        <v>60705712516.651199</v>
      </c>
      <c r="H12" s="6"/>
      <c r="I12" s="6">
        <v>0</v>
      </c>
      <c r="J12" s="6"/>
      <c r="K12" s="6">
        <v>0</v>
      </c>
      <c r="L12" s="6"/>
      <c r="M12" s="6">
        <v>-61528</v>
      </c>
      <c r="N12" s="6"/>
      <c r="O12" s="6">
        <v>121217370</v>
      </c>
      <c r="P12" s="6"/>
      <c r="Q12" s="6">
        <v>30564888</v>
      </c>
      <c r="R12" s="6"/>
      <c r="S12" s="6">
        <v>1964</v>
      </c>
      <c r="T12" s="6"/>
      <c r="U12" s="6">
        <v>60237704548</v>
      </c>
      <c r="V12" s="6"/>
      <c r="W12" s="6">
        <v>59672264863.809601</v>
      </c>
      <c r="Y12" s="8">
        <v>8.4293069370904652E-3</v>
      </c>
    </row>
    <row r="13" spans="1:25">
      <c r="A13" s="1" t="s">
        <v>19</v>
      </c>
      <c r="C13" s="6">
        <v>72301017</v>
      </c>
      <c r="D13" s="6"/>
      <c r="E13" s="6">
        <v>229720727494</v>
      </c>
      <c r="F13" s="6"/>
      <c r="G13" s="6">
        <v>311128805532.57202</v>
      </c>
      <c r="H13" s="6"/>
      <c r="I13" s="6">
        <v>12000000</v>
      </c>
      <c r="J13" s="6"/>
      <c r="K13" s="6">
        <v>55000539903</v>
      </c>
      <c r="L13" s="6"/>
      <c r="M13" s="6">
        <v>-378690</v>
      </c>
      <c r="N13" s="6"/>
      <c r="O13" s="6">
        <v>1672379691</v>
      </c>
      <c r="P13" s="6"/>
      <c r="Q13" s="6">
        <v>83922327</v>
      </c>
      <c r="R13" s="6"/>
      <c r="S13" s="6">
        <v>4344</v>
      </c>
      <c r="T13" s="6"/>
      <c r="U13" s="6">
        <v>283442266258</v>
      </c>
      <c r="V13" s="6"/>
      <c r="W13" s="6">
        <v>362389464886.49597</v>
      </c>
      <c r="Y13" s="8">
        <v>5.1191152829006666E-2</v>
      </c>
    </row>
    <row r="14" spans="1:25">
      <c r="A14" s="1" t="s">
        <v>20</v>
      </c>
      <c r="C14" s="6">
        <v>16126167</v>
      </c>
      <c r="D14" s="6"/>
      <c r="E14" s="6">
        <v>30144116387</v>
      </c>
      <c r="F14" s="6"/>
      <c r="G14" s="6">
        <v>31178770715.8507</v>
      </c>
      <c r="H14" s="6"/>
      <c r="I14" s="6">
        <v>0</v>
      </c>
      <c r="J14" s="6"/>
      <c r="K14" s="6">
        <v>0</v>
      </c>
      <c r="L14" s="6"/>
      <c r="M14" s="6">
        <v>-30682</v>
      </c>
      <c r="N14" s="6"/>
      <c r="O14" s="6">
        <v>56423972</v>
      </c>
      <c r="P14" s="6"/>
      <c r="Q14" s="6">
        <v>16095485</v>
      </c>
      <c r="R14" s="6"/>
      <c r="S14" s="6">
        <v>1696</v>
      </c>
      <c r="T14" s="6"/>
      <c r="U14" s="6">
        <v>30086763528</v>
      </c>
      <c r="V14" s="6"/>
      <c r="W14" s="6">
        <v>27135519801.768002</v>
      </c>
      <c r="Y14" s="8">
        <v>3.8331648015814206E-3</v>
      </c>
    </row>
    <row r="15" spans="1:25">
      <c r="A15" s="1" t="s">
        <v>21</v>
      </c>
      <c r="C15" s="6">
        <v>35196551</v>
      </c>
      <c r="D15" s="6"/>
      <c r="E15" s="6">
        <v>133691228948</v>
      </c>
      <c r="F15" s="6"/>
      <c r="G15" s="6">
        <v>114512881470.033</v>
      </c>
      <c r="H15" s="6"/>
      <c r="I15" s="6">
        <v>3000000</v>
      </c>
      <c r="J15" s="6"/>
      <c r="K15" s="6">
        <v>10659162153</v>
      </c>
      <c r="L15" s="6"/>
      <c r="M15" s="6">
        <v>-73923</v>
      </c>
      <c r="N15" s="6"/>
      <c r="O15" s="6">
        <v>235398271</v>
      </c>
      <c r="P15" s="6"/>
      <c r="Q15" s="6">
        <v>38122628</v>
      </c>
      <c r="R15" s="6"/>
      <c r="S15" s="6">
        <v>2993</v>
      </c>
      <c r="T15" s="6"/>
      <c r="U15" s="6">
        <v>144071025198</v>
      </c>
      <c r="V15" s="6"/>
      <c r="W15" s="6">
        <v>113422124501.65601</v>
      </c>
      <c r="Y15" s="8">
        <v>1.6022014633823467E-2</v>
      </c>
    </row>
    <row r="16" spans="1:25">
      <c r="A16" s="1" t="s">
        <v>22</v>
      </c>
      <c r="C16" s="6">
        <v>32566133</v>
      </c>
      <c r="D16" s="6"/>
      <c r="E16" s="6">
        <v>192637367480</v>
      </c>
      <c r="F16" s="6"/>
      <c r="G16" s="6">
        <v>217866013143.215</v>
      </c>
      <c r="H16" s="6"/>
      <c r="I16" s="6">
        <v>3300000</v>
      </c>
      <c r="J16" s="6"/>
      <c r="K16" s="6">
        <v>20328581402</v>
      </c>
      <c r="L16" s="6"/>
      <c r="M16" s="6">
        <v>-214309</v>
      </c>
      <c r="N16" s="6"/>
      <c r="O16" s="6">
        <v>1407779974</v>
      </c>
      <c r="P16" s="6"/>
      <c r="Q16" s="6">
        <v>35651824</v>
      </c>
      <c r="R16" s="6"/>
      <c r="S16" s="6">
        <v>6890</v>
      </c>
      <c r="T16" s="6"/>
      <c r="U16" s="6">
        <v>211693424755</v>
      </c>
      <c r="V16" s="6"/>
      <c r="W16" s="6">
        <v>244179503009.20801</v>
      </c>
      <c r="Y16" s="8">
        <v>3.4492808062646999E-2</v>
      </c>
    </row>
    <row r="17" spans="1:25">
      <c r="A17" s="1" t="s">
        <v>23</v>
      </c>
      <c r="C17" s="6">
        <v>16601214</v>
      </c>
      <c r="D17" s="6"/>
      <c r="E17" s="6">
        <v>148008392465</v>
      </c>
      <c r="F17" s="6"/>
      <c r="G17" s="6">
        <v>172450464316.51501</v>
      </c>
      <c r="H17" s="6"/>
      <c r="I17" s="6">
        <v>0</v>
      </c>
      <c r="J17" s="6"/>
      <c r="K17" s="6">
        <v>0</v>
      </c>
      <c r="L17" s="6"/>
      <c r="M17" s="6">
        <v>-123659</v>
      </c>
      <c r="N17" s="6"/>
      <c r="O17" s="6">
        <v>1118842925</v>
      </c>
      <c r="P17" s="6"/>
      <c r="Q17" s="6">
        <v>16477555</v>
      </c>
      <c r="R17" s="6"/>
      <c r="S17" s="6">
        <v>9380</v>
      </c>
      <c r="T17" s="6"/>
      <c r="U17" s="6">
        <v>146905908647</v>
      </c>
      <c r="V17" s="6"/>
      <c r="W17" s="6">
        <v>153639837077.89499</v>
      </c>
      <c r="Y17" s="8">
        <v>2.1703170601114478E-2</v>
      </c>
    </row>
    <row r="18" spans="1:25">
      <c r="A18" s="1" t="s">
        <v>24</v>
      </c>
      <c r="C18" s="6">
        <v>2962673</v>
      </c>
      <c r="D18" s="6"/>
      <c r="E18" s="6">
        <v>40258416352</v>
      </c>
      <c r="F18" s="6"/>
      <c r="G18" s="6">
        <v>34987135736.321999</v>
      </c>
      <c r="H18" s="6"/>
      <c r="I18" s="6">
        <v>0</v>
      </c>
      <c r="J18" s="6"/>
      <c r="K18" s="6">
        <v>0</v>
      </c>
      <c r="L18" s="6"/>
      <c r="M18" s="6">
        <v>-33721</v>
      </c>
      <c r="N18" s="6"/>
      <c r="O18" s="6">
        <v>371789712</v>
      </c>
      <c r="P18" s="6"/>
      <c r="Q18" s="6">
        <v>2928952</v>
      </c>
      <c r="R18" s="6"/>
      <c r="S18" s="6">
        <v>10700</v>
      </c>
      <c r="T18" s="6"/>
      <c r="U18" s="6">
        <v>39800197014</v>
      </c>
      <c r="V18" s="6"/>
      <c r="W18" s="6">
        <v>31153314670.919998</v>
      </c>
      <c r="Y18" s="8">
        <v>4.4007186934882352E-3</v>
      </c>
    </row>
    <row r="19" spans="1:25">
      <c r="A19" s="1" t="s">
        <v>25</v>
      </c>
      <c r="C19" s="6">
        <v>37848251</v>
      </c>
      <c r="D19" s="6"/>
      <c r="E19" s="6">
        <v>144474254159</v>
      </c>
      <c r="F19" s="6"/>
      <c r="G19" s="6">
        <v>162004870121.604</v>
      </c>
      <c r="H19" s="6"/>
      <c r="I19" s="6">
        <v>0</v>
      </c>
      <c r="J19" s="6"/>
      <c r="K19" s="6">
        <v>0</v>
      </c>
      <c r="L19" s="6"/>
      <c r="M19" s="6">
        <v>-145789</v>
      </c>
      <c r="N19" s="6"/>
      <c r="O19" s="6">
        <v>556498808</v>
      </c>
      <c r="P19" s="6"/>
      <c r="Q19" s="6">
        <v>37702462</v>
      </c>
      <c r="R19" s="6"/>
      <c r="S19" s="6">
        <v>3884</v>
      </c>
      <c r="T19" s="6"/>
      <c r="U19" s="6">
        <v>143917748734</v>
      </c>
      <c r="V19" s="6"/>
      <c r="W19" s="6">
        <v>145565066051.672</v>
      </c>
      <c r="Y19" s="8">
        <v>2.0562528066729317E-2</v>
      </c>
    </row>
    <row r="20" spans="1:25">
      <c r="A20" s="1" t="s">
        <v>26</v>
      </c>
      <c r="C20" s="6">
        <v>1849615</v>
      </c>
      <c r="D20" s="6"/>
      <c r="E20" s="6">
        <v>53633356660</v>
      </c>
      <c r="F20" s="6"/>
      <c r="G20" s="6">
        <v>80531108834.850006</v>
      </c>
      <c r="H20" s="6"/>
      <c r="I20" s="6">
        <v>0</v>
      </c>
      <c r="J20" s="6"/>
      <c r="K20" s="6">
        <v>0</v>
      </c>
      <c r="L20" s="6"/>
      <c r="M20" s="6">
        <v>-1226</v>
      </c>
      <c r="N20" s="6"/>
      <c r="O20" s="6">
        <v>56377310</v>
      </c>
      <c r="P20" s="6"/>
      <c r="Q20" s="6">
        <v>1848389</v>
      </c>
      <c r="R20" s="6"/>
      <c r="S20" s="6">
        <v>45000</v>
      </c>
      <c r="T20" s="6"/>
      <c r="U20" s="6">
        <v>53597806291</v>
      </c>
      <c r="V20" s="6"/>
      <c r="W20" s="6">
        <v>82682598845.25</v>
      </c>
      <c r="Y20" s="8">
        <v>1.1679747795958531E-2</v>
      </c>
    </row>
    <row r="21" spans="1:25">
      <c r="A21" s="1" t="s">
        <v>27</v>
      </c>
      <c r="C21" s="6">
        <v>31313946</v>
      </c>
      <c r="D21" s="6"/>
      <c r="E21" s="6">
        <v>89577280216</v>
      </c>
      <c r="F21" s="6"/>
      <c r="G21" s="6">
        <v>83048511560.8284</v>
      </c>
      <c r="H21" s="6"/>
      <c r="I21" s="6">
        <v>0</v>
      </c>
      <c r="J21" s="6"/>
      <c r="K21" s="6">
        <v>0</v>
      </c>
      <c r="L21" s="6"/>
      <c r="M21" s="6">
        <v>-92636</v>
      </c>
      <c r="N21" s="6"/>
      <c r="O21" s="6">
        <v>240432650</v>
      </c>
      <c r="P21" s="6"/>
      <c r="Q21" s="6">
        <v>31221310</v>
      </c>
      <c r="R21" s="6"/>
      <c r="S21" s="6">
        <v>2602</v>
      </c>
      <c r="T21" s="6"/>
      <c r="U21" s="6">
        <v>89312283880</v>
      </c>
      <c r="V21" s="6"/>
      <c r="W21" s="6">
        <v>80754483420.710999</v>
      </c>
      <c r="Y21" s="8">
        <v>1.140738212053677E-2</v>
      </c>
    </row>
    <row r="22" spans="1:25">
      <c r="A22" s="1" t="s">
        <v>28</v>
      </c>
      <c r="C22" s="6">
        <v>789316</v>
      </c>
      <c r="D22" s="6"/>
      <c r="E22" s="6">
        <v>130544078211</v>
      </c>
      <c r="F22" s="6"/>
      <c r="G22" s="6">
        <v>106519952796.048</v>
      </c>
      <c r="H22" s="6"/>
      <c r="I22" s="6">
        <v>0</v>
      </c>
      <c r="J22" s="6"/>
      <c r="K22" s="6">
        <v>0</v>
      </c>
      <c r="L22" s="6"/>
      <c r="M22" s="6">
        <v>-6320</v>
      </c>
      <c r="N22" s="6"/>
      <c r="O22" s="6">
        <v>935460845</v>
      </c>
      <c r="P22" s="6"/>
      <c r="Q22" s="6">
        <v>782996</v>
      </c>
      <c r="R22" s="6"/>
      <c r="S22" s="6">
        <v>140490</v>
      </c>
      <c r="T22" s="6"/>
      <c r="U22" s="6">
        <v>129498820578</v>
      </c>
      <c r="V22" s="6"/>
      <c r="W22" s="6">
        <v>109348589547.162</v>
      </c>
      <c r="Y22" s="8">
        <v>1.5446586894843482E-2</v>
      </c>
    </row>
    <row r="23" spans="1:25">
      <c r="A23" s="1" t="s">
        <v>29</v>
      </c>
      <c r="C23" s="6">
        <v>1309436</v>
      </c>
      <c r="D23" s="6"/>
      <c r="E23" s="6">
        <v>14754357910</v>
      </c>
      <c r="F23" s="6"/>
      <c r="G23" s="6">
        <v>20982515075.495998</v>
      </c>
      <c r="H23" s="6"/>
      <c r="I23" s="6">
        <v>0</v>
      </c>
      <c r="J23" s="6"/>
      <c r="K23" s="6">
        <v>0</v>
      </c>
      <c r="L23" s="6"/>
      <c r="M23" s="6">
        <v>-19277</v>
      </c>
      <c r="N23" s="6"/>
      <c r="O23" s="6">
        <v>284758793</v>
      </c>
      <c r="P23" s="6"/>
      <c r="Q23" s="6">
        <v>1290159</v>
      </c>
      <c r="R23" s="6"/>
      <c r="S23" s="6">
        <v>14390</v>
      </c>
      <c r="T23" s="6"/>
      <c r="U23" s="6">
        <v>14537150076</v>
      </c>
      <c r="V23" s="6"/>
      <c r="W23" s="6">
        <v>18454923951.3405</v>
      </c>
      <c r="Y23" s="8">
        <v>2.6069434240773687E-3</v>
      </c>
    </row>
    <row r="24" spans="1:25">
      <c r="A24" s="1" t="s">
        <v>30</v>
      </c>
      <c r="C24" s="6">
        <v>2099684</v>
      </c>
      <c r="D24" s="6"/>
      <c r="E24" s="6">
        <v>95111553208</v>
      </c>
      <c r="F24" s="6"/>
      <c r="G24" s="6">
        <v>93673126703.376007</v>
      </c>
      <c r="H24" s="6"/>
      <c r="I24" s="6">
        <v>0</v>
      </c>
      <c r="J24" s="6"/>
      <c r="K24" s="6">
        <v>0</v>
      </c>
      <c r="L24" s="6"/>
      <c r="M24" s="6">
        <v>-4187</v>
      </c>
      <c r="N24" s="6"/>
      <c r="O24" s="6">
        <v>178856980</v>
      </c>
      <c r="P24" s="6"/>
      <c r="Q24" s="6">
        <v>2095497</v>
      </c>
      <c r="R24" s="6"/>
      <c r="S24" s="6">
        <v>42880</v>
      </c>
      <c r="T24" s="6"/>
      <c r="U24" s="6">
        <v>94921890347</v>
      </c>
      <c r="V24" s="6"/>
      <c r="W24" s="6">
        <v>89320274637.408005</v>
      </c>
      <c r="Y24" s="8">
        <v>1.2617386190088405E-2</v>
      </c>
    </row>
    <row r="25" spans="1:25">
      <c r="A25" s="1" t="s">
        <v>31</v>
      </c>
      <c r="C25" s="6">
        <v>1210322</v>
      </c>
      <c r="D25" s="6"/>
      <c r="E25" s="6">
        <v>48584863936</v>
      </c>
      <c r="F25" s="6"/>
      <c r="G25" s="6">
        <v>40761725389.307999</v>
      </c>
      <c r="H25" s="6"/>
      <c r="I25" s="6">
        <v>0</v>
      </c>
      <c r="J25" s="6"/>
      <c r="K25" s="6">
        <v>0</v>
      </c>
      <c r="L25" s="6"/>
      <c r="M25" s="6">
        <v>-8899</v>
      </c>
      <c r="N25" s="6"/>
      <c r="O25" s="6">
        <v>278650616</v>
      </c>
      <c r="P25" s="6"/>
      <c r="Q25" s="6">
        <v>1201423</v>
      </c>
      <c r="R25" s="6"/>
      <c r="S25" s="6">
        <v>30070</v>
      </c>
      <c r="T25" s="6"/>
      <c r="U25" s="6">
        <v>48227639407</v>
      </c>
      <c r="V25" s="6"/>
      <c r="W25" s="6">
        <v>35911835211.820503</v>
      </c>
      <c r="Y25" s="8">
        <v>5.0729075285734417E-3</v>
      </c>
    </row>
    <row r="26" spans="1:25">
      <c r="A26" s="1" t="s">
        <v>32</v>
      </c>
      <c r="C26" s="6">
        <v>1074111</v>
      </c>
      <c r="D26" s="6"/>
      <c r="E26" s="6">
        <v>119552032173</v>
      </c>
      <c r="F26" s="6"/>
      <c r="G26" s="6">
        <v>117588007955.64101</v>
      </c>
      <c r="H26" s="6"/>
      <c r="I26" s="6">
        <v>0</v>
      </c>
      <c r="J26" s="6"/>
      <c r="K26" s="6">
        <v>0</v>
      </c>
      <c r="L26" s="6"/>
      <c r="M26" s="6">
        <v>-11821</v>
      </c>
      <c r="N26" s="6"/>
      <c r="O26" s="6">
        <v>1404314613</v>
      </c>
      <c r="P26" s="6"/>
      <c r="Q26" s="6">
        <v>1062290</v>
      </c>
      <c r="R26" s="6"/>
      <c r="S26" s="6">
        <v>119200</v>
      </c>
      <c r="T26" s="6"/>
      <c r="U26" s="6">
        <v>118236316599</v>
      </c>
      <c r="V26" s="6"/>
      <c r="W26" s="6">
        <v>125871549440.39999</v>
      </c>
      <c r="Y26" s="8">
        <v>1.7780620985341163E-2</v>
      </c>
    </row>
    <row r="27" spans="1:25">
      <c r="A27" s="1" t="s">
        <v>33</v>
      </c>
      <c r="C27" s="6">
        <v>924750</v>
      </c>
      <c r="D27" s="6"/>
      <c r="E27" s="6">
        <v>49154564964</v>
      </c>
      <c r="F27" s="6"/>
      <c r="G27" s="6">
        <v>36466557746.625</v>
      </c>
      <c r="H27" s="6"/>
      <c r="I27" s="6">
        <v>0</v>
      </c>
      <c r="J27" s="6"/>
      <c r="K27" s="6">
        <v>0</v>
      </c>
      <c r="L27" s="6"/>
      <c r="M27" s="6">
        <v>-220930</v>
      </c>
      <c r="N27" s="6"/>
      <c r="O27" s="6">
        <v>8490891205</v>
      </c>
      <c r="P27" s="6"/>
      <c r="Q27" s="6">
        <v>703820</v>
      </c>
      <c r="R27" s="6"/>
      <c r="S27" s="6">
        <v>38010</v>
      </c>
      <c r="T27" s="6"/>
      <c r="U27" s="6">
        <v>37411155357</v>
      </c>
      <c r="V27" s="6"/>
      <c r="W27" s="6">
        <v>26593022620.709999</v>
      </c>
      <c r="Y27" s="8">
        <v>3.7565316243075068E-3</v>
      </c>
    </row>
    <row r="28" spans="1:25">
      <c r="A28" s="1" t="s">
        <v>34</v>
      </c>
      <c r="C28" s="6">
        <v>1651963</v>
      </c>
      <c r="D28" s="6"/>
      <c r="E28" s="6">
        <v>43420045440</v>
      </c>
      <c r="F28" s="6"/>
      <c r="G28" s="6">
        <v>33910063386.0975</v>
      </c>
      <c r="H28" s="6"/>
      <c r="I28" s="6">
        <v>0</v>
      </c>
      <c r="J28" s="6"/>
      <c r="K28" s="6">
        <v>0</v>
      </c>
      <c r="L28" s="6"/>
      <c r="M28" s="6">
        <v>-9826</v>
      </c>
      <c r="N28" s="6"/>
      <c r="O28" s="6">
        <v>220082256</v>
      </c>
      <c r="P28" s="6"/>
      <c r="Q28" s="6">
        <v>1642137</v>
      </c>
      <c r="R28" s="6"/>
      <c r="S28" s="6">
        <v>21440</v>
      </c>
      <c r="T28" s="6"/>
      <c r="U28" s="6">
        <v>43161779747</v>
      </c>
      <c r="V28" s="6"/>
      <c r="W28" s="6">
        <v>34997933147.183998</v>
      </c>
      <c r="Y28" s="8">
        <v>4.9438096800026917E-3</v>
      </c>
    </row>
    <row r="29" spans="1:25">
      <c r="A29" s="1" t="s">
        <v>35</v>
      </c>
      <c r="C29" s="6">
        <v>11253492</v>
      </c>
      <c r="D29" s="6"/>
      <c r="E29" s="6">
        <v>108709064767</v>
      </c>
      <c r="F29" s="6"/>
      <c r="G29" s="6">
        <v>100007611480.04401</v>
      </c>
      <c r="H29" s="6"/>
      <c r="I29" s="6">
        <v>0</v>
      </c>
      <c r="J29" s="6"/>
      <c r="K29" s="6">
        <v>0</v>
      </c>
      <c r="L29" s="6"/>
      <c r="M29" s="6">
        <v>-63435</v>
      </c>
      <c r="N29" s="6"/>
      <c r="O29" s="6">
        <v>570051117</v>
      </c>
      <c r="P29" s="6"/>
      <c r="Q29" s="6">
        <v>11190057</v>
      </c>
      <c r="R29" s="6"/>
      <c r="S29" s="6">
        <v>8800</v>
      </c>
      <c r="T29" s="6"/>
      <c r="U29" s="6">
        <v>108096280796</v>
      </c>
      <c r="V29" s="6"/>
      <c r="W29" s="6">
        <v>97886590215.479996</v>
      </c>
      <c r="Y29" s="8">
        <v>1.3827464330952496E-2</v>
      </c>
    </row>
    <row r="30" spans="1:25">
      <c r="A30" s="1" t="s">
        <v>36</v>
      </c>
      <c r="C30" s="6">
        <v>279692</v>
      </c>
      <c r="D30" s="6"/>
      <c r="E30" s="6">
        <v>45075465151</v>
      </c>
      <c r="F30" s="6"/>
      <c r="G30" s="6">
        <v>47681773290.900002</v>
      </c>
      <c r="H30" s="6"/>
      <c r="I30" s="6">
        <v>0</v>
      </c>
      <c r="J30" s="6"/>
      <c r="K30" s="6">
        <v>0</v>
      </c>
      <c r="L30" s="6"/>
      <c r="M30" s="6">
        <v>-3563</v>
      </c>
      <c r="N30" s="6"/>
      <c r="O30" s="6">
        <v>627351328</v>
      </c>
      <c r="P30" s="6"/>
      <c r="Q30" s="6">
        <v>276129</v>
      </c>
      <c r="R30" s="6"/>
      <c r="S30" s="6">
        <v>178900</v>
      </c>
      <c r="T30" s="6"/>
      <c r="U30" s="6">
        <v>44501248218</v>
      </c>
      <c r="V30" s="6"/>
      <c r="W30" s="6">
        <v>49105551205.305</v>
      </c>
      <c r="Y30" s="8">
        <v>6.9366524694384228E-3</v>
      </c>
    </row>
    <row r="31" spans="1:25">
      <c r="A31" s="1" t="s">
        <v>37</v>
      </c>
      <c r="C31" s="6">
        <v>13248025</v>
      </c>
      <c r="D31" s="6"/>
      <c r="E31" s="6">
        <v>86962509592</v>
      </c>
      <c r="F31" s="6"/>
      <c r="G31" s="6">
        <v>118391101268.73801</v>
      </c>
      <c r="H31" s="6"/>
      <c r="I31" s="6">
        <v>0</v>
      </c>
      <c r="J31" s="6"/>
      <c r="K31" s="6">
        <v>0</v>
      </c>
      <c r="L31" s="6"/>
      <c r="M31" s="6">
        <v>-130586</v>
      </c>
      <c r="N31" s="6"/>
      <c r="O31" s="6">
        <v>1134108767</v>
      </c>
      <c r="P31" s="6"/>
      <c r="Q31" s="6">
        <v>13117439</v>
      </c>
      <c r="R31" s="6"/>
      <c r="S31" s="6">
        <v>7950</v>
      </c>
      <c r="T31" s="6"/>
      <c r="U31" s="6">
        <v>86105318704</v>
      </c>
      <c r="V31" s="6"/>
      <c r="W31" s="6">
        <v>103663152391.702</v>
      </c>
      <c r="Y31" s="8">
        <v>1.4643461775254192E-2</v>
      </c>
    </row>
    <row r="32" spans="1:25">
      <c r="A32" s="1" t="s">
        <v>38</v>
      </c>
      <c r="C32" s="6">
        <v>32093642</v>
      </c>
      <c r="D32" s="6"/>
      <c r="E32" s="6">
        <v>187596254200</v>
      </c>
      <c r="F32" s="6"/>
      <c r="G32" s="6">
        <v>156642182515.79099</v>
      </c>
      <c r="H32" s="6"/>
      <c r="I32" s="6">
        <v>0</v>
      </c>
      <c r="J32" s="6"/>
      <c r="K32" s="6">
        <v>0</v>
      </c>
      <c r="L32" s="6"/>
      <c r="M32" s="6">
        <v>-2152737</v>
      </c>
      <c r="N32" s="6"/>
      <c r="O32" s="6">
        <v>9926784022</v>
      </c>
      <c r="P32" s="6"/>
      <c r="Q32" s="6">
        <v>29940905</v>
      </c>
      <c r="R32" s="6"/>
      <c r="S32" s="6">
        <v>4401</v>
      </c>
      <c r="T32" s="6"/>
      <c r="U32" s="6">
        <v>175012908336</v>
      </c>
      <c r="V32" s="6"/>
      <c r="W32" s="6">
        <v>130985891863.715</v>
      </c>
      <c r="Y32" s="8">
        <v>1.8503073236246944E-2</v>
      </c>
    </row>
    <row r="33" spans="1:25">
      <c r="A33" s="1" t="s">
        <v>39</v>
      </c>
      <c r="C33" s="6">
        <v>3549297</v>
      </c>
      <c r="D33" s="6"/>
      <c r="E33" s="6">
        <v>15361357416</v>
      </c>
      <c r="F33" s="6"/>
      <c r="G33" s="6">
        <v>19404982755.674999</v>
      </c>
      <c r="H33" s="6"/>
      <c r="I33" s="6">
        <v>0</v>
      </c>
      <c r="J33" s="6"/>
      <c r="K33" s="6">
        <v>0</v>
      </c>
      <c r="L33" s="6"/>
      <c r="M33" s="6">
        <v>-3549297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Y33" s="8">
        <v>0</v>
      </c>
    </row>
    <row r="34" spans="1:25">
      <c r="A34" s="1" t="s">
        <v>40</v>
      </c>
      <c r="C34" s="6">
        <v>5786088</v>
      </c>
      <c r="D34" s="6"/>
      <c r="E34" s="6">
        <v>83517346427</v>
      </c>
      <c r="F34" s="6"/>
      <c r="G34" s="6">
        <v>84836996451.899994</v>
      </c>
      <c r="H34" s="6"/>
      <c r="I34" s="6">
        <v>0</v>
      </c>
      <c r="J34" s="6"/>
      <c r="K34" s="6">
        <v>0</v>
      </c>
      <c r="L34" s="6"/>
      <c r="M34" s="6">
        <v>-34166</v>
      </c>
      <c r="N34" s="6"/>
      <c r="O34" s="6">
        <v>478670169</v>
      </c>
      <c r="P34" s="6"/>
      <c r="Q34" s="6">
        <v>5751922</v>
      </c>
      <c r="R34" s="6"/>
      <c r="S34" s="6">
        <v>13750</v>
      </c>
      <c r="T34" s="6"/>
      <c r="U34" s="6">
        <v>83024188759</v>
      </c>
      <c r="V34" s="6"/>
      <c r="W34" s="6">
        <v>78618348381.375</v>
      </c>
      <c r="Y34" s="8">
        <v>1.1105631584559419E-2</v>
      </c>
    </row>
    <row r="35" spans="1:25">
      <c r="A35" s="1" t="s">
        <v>41</v>
      </c>
      <c r="C35" s="6">
        <v>8184512</v>
      </c>
      <c r="D35" s="6"/>
      <c r="E35" s="6">
        <v>203238834856</v>
      </c>
      <c r="F35" s="6"/>
      <c r="G35" s="6">
        <v>187123725532.79999</v>
      </c>
      <c r="H35" s="6"/>
      <c r="I35" s="6">
        <v>0</v>
      </c>
      <c r="J35" s="6"/>
      <c r="K35" s="6">
        <v>0</v>
      </c>
      <c r="L35" s="6"/>
      <c r="M35" s="6">
        <v>-1408601</v>
      </c>
      <c r="N35" s="6"/>
      <c r="O35" s="6">
        <v>30357125441</v>
      </c>
      <c r="P35" s="6"/>
      <c r="Q35" s="6">
        <v>6775911</v>
      </c>
      <c r="R35" s="6"/>
      <c r="S35" s="6">
        <v>18850</v>
      </c>
      <c r="T35" s="6"/>
      <c r="U35" s="6">
        <v>168260277055</v>
      </c>
      <c r="V35" s="6"/>
      <c r="W35" s="6">
        <v>126965953112.01801</v>
      </c>
      <c r="Y35" s="8">
        <v>1.793521649939114E-2</v>
      </c>
    </row>
    <row r="36" spans="1:25">
      <c r="A36" s="1" t="s">
        <v>42</v>
      </c>
      <c r="C36" s="6">
        <v>8677163</v>
      </c>
      <c r="D36" s="6"/>
      <c r="E36" s="6">
        <v>102189446352</v>
      </c>
      <c r="F36" s="6"/>
      <c r="G36" s="6">
        <v>135938413951.164</v>
      </c>
      <c r="H36" s="6"/>
      <c r="I36" s="6">
        <v>0</v>
      </c>
      <c r="J36" s="6"/>
      <c r="K36" s="6">
        <v>0</v>
      </c>
      <c r="L36" s="6"/>
      <c r="M36" s="6">
        <v>-48112</v>
      </c>
      <c r="N36" s="6"/>
      <c r="O36" s="6">
        <v>865962038</v>
      </c>
      <c r="P36" s="6"/>
      <c r="Q36" s="6">
        <v>8629051</v>
      </c>
      <c r="R36" s="6"/>
      <c r="S36" s="6">
        <v>18130</v>
      </c>
      <c r="T36" s="6"/>
      <c r="U36" s="6">
        <v>101622839657</v>
      </c>
      <c r="V36" s="6"/>
      <c r="W36" s="6">
        <v>155513848696.952</v>
      </c>
      <c r="Y36" s="8">
        <v>2.1967893570432939E-2</v>
      </c>
    </row>
    <row r="37" spans="1:25">
      <c r="A37" s="1" t="s">
        <v>43</v>
      </c>
      <c r="C37" s="6">
        <v>26948471</v>
      </c>
      <c r="D37" s="6"/>
      <c r="E37" s="6">
        <v>58034224280</v>
      </c>
      <c r="F37" s="6"/>
      <c r="G37" s="6">
        <v>63675379299.376404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26948471</v>
      </c>
      <c r="R37" s="6"/>
      <c r="S37" s="6">
        <v>2147</v>
      </c>
      <c r="T37" s="6"/>
      <c r="U37" s="6">
        <v>58034224280</v>
      </c>
      <c r="V37" s="6"/>
      <c r="W37" s="6">
        <v>57514109951.939796</v>
      </c>
      <c r="Y37" s="8">
        <v>8.1244458728848556E-3</v>
      </c>
    </row>
    <row r="38" spans="1:25">
      <c r="A38" s="1" t="s">
        <v>44</v>
      </c>
      <c r="C38" s="6">
        <v>4539272</v>
      </c>
      <c r="D38" s="6"/>
      <c r="E38" s="6">
        <v>124113653299</v>
      </c>
      <c r="F38" s="6"/>
      <c r="G38" s="6">
        <v>123184788952.67999</v>
      </c>
      <c r="H38" s="6"/>
      <c r="I38" s="6">
        <v>0</v>
      </c>
      <c r="J38" s="6"/>
      <c r="K38" s="6">
        <v>0</v>
      </c>
      <c r="L38" s="6"/>
      <c r="M38" s="6">
        <v>-24157</v>
      </c>
      <c r="N38" s="6"/>
      <c r="O38" s="6">
        <v>652548608</v>
      </c>
      <c r="P38" s="6"/>
      <c r="Q38" s="6">
        <v>4515115</v>
      </c>
      <c r="R38" s="6"/>
      <c r="S38" s="6">
        <v>26650</v>
      </c>
      <c r="T38" s="6"/>
      <c r="U38" s="6">
        <v>123453147931</v>
      </c>
      <c r="V38" s="6"/>
      <c r="W38" s="6">
        <v>119611864252.23801</v>
      </c>
      <c r="Y38" s="8">
        <v>1.6896377561683593E-2</v>
      </c>
    </row>
    <row r="39" spans="1:25">
      <c r="A39" s="1" t="s">
        <v>45</v>
      </c>
      <c r="C39" s="6">
        <v>241099594</v>
      </c>
      <c r="D39" s="6"/>
      <c r="E39" s="6">
        <v>256785391484</v>
      </c>
      <c r="F39" s="6"/>
      <c r="G39" s="6">
        <v>283284090773.35699</v>
      </c>
      <c r="H39" s="6"/>
      <c r="I39" s="6">
        <v>0</v>
      </c>
      <c r="J39" s="6"/>
      <c r="K39" s="6">
        <v>0</v>
      </c>
      <c r="L39" s="6"/>
      <c r="M39" s="6">
        <v>-44669538</v>
      </c>
      <c r="N39" s="6"/>
      <c r="O39" s="6">
        <v>53872700428</v>
      </c>
      <c r="P39" s="6"/>
      <c r="Q39" s="6">
        <v>196430056</v>
      </c>
      <c r="R39" s="6"/>
      <c r="S39" s="6">
        <v>1160</v>
      </c>
      <c r="T39" s="6"/>
      <c r="U39" s="6">
        <v>209209679672</v>
      </c>
      <c r="V39" s="6"/>
      <c r="W39" s="6">
        <v>226503104713.48801</v>
      </c>
      <c r="Y39" s="8">
        <v>3.1995839209245008E-2</v>
      </c>
    </row>
    <row r="40" spans="1:25">
      <c r="A40" s="1" t="s">
        <v>46</v>
      </c>
      <c r="C40" s="6">
        <v>3246029</v>
      </c>
      <c r="D40" s="6"/>
      <c r="E40" s="6">
        <v>17299671327</v>
      </c>
      <c r="F40" s="6"/>
      <c r="G40" s="6">
        <v>26717201255.285999</v>
      </c>
      <c r="H40" s="6"/>
      <c r="I40" s="6">
        <v>3549297</v>
      </c>
      <c r="J40" s="6"/>
      <c r="K40" s="6">
        <v>0</v>
      </c>
      <c r="L40" s="6"/>
      <c r="M40" s="6">
        <v>-31018</v>
      </c>
      <c r="N40" s="6"/>
      <c r="O40" s="6">
        <v>263934282</v>
      </c>
      <c r="P40" s="6"/>
      <c r="Q40" s="6">
        <v>6764308</v>
      </c>
      <c r="R40" s="6"/>
      <c r="S40" s="6">
        <v>8750</v>
      </c>
      <c r="T40" s="6"/>
      <c r="U40" s="6">
        <v>36045039798</v>
      </c>
      <c r="V40" s="6"/>
      <c r="W40" s="6">
        <v>58835528214.75</v>
      </c>
      <c r="Y40" s="8">
        <v>8.3111094787480799E-3</v>
      </c>
    </row>
    <row r="41" spans="1:25">
      <c r="A41" s="1" t="s">
        <v>47</v>
      </c>
      <c r="C41" s="6">
        <v>2671547</v>
      </c>
      <c r="D41" s="6"/>
      <c r="E41" s="6">
        <v>25404957314</v>
      </c>
      <c r="F41" s="6"/>
      <c r="G41" s="6">
        <v>25759817564.895</v>
      </c>
      <c r="H41" s="6"/>
      <c r="I41" s="6">
        <v>0</v>
      </c>
      <c r="J41" s="6"/>
      <c r="K41" s="6">
        <v>0</v>
      </c>
      <c r="L41" s="6"/>
      <c r="M41" s="6">
        <v>-25202</v>
      </c>
      <c r="N41" s="6"/>
      <c r="O41" s="6">
        <v>232984058</v>
      </c>
      <c r="P41" s="6"/>
      <c r="Q41" s="6">
        <v>2646345</v>
      </c>
      <c r="R41" s="6"/>
      <c r="S41" s="6">
        <v>9200</v>
      </c>
      <c r="T41" s="6"/>
      <c r="U41" s="6">
        <v>25165300017</v>
      </c>
      <c r="V41" s="6"/>
      <c r="W41" s="6">
        <v>24201513074.700001</v>
      </c>
      <c r="Y41" s="8">
        <v>3.4187068735240626E-3</v>
      </c>
    </row>
    <row r="42" spans="1:25">
      <c r="A42" s="1" t="s">
        <v>48</v>
      </c>
      <c r="C42" s="6">
        <v>5379846</v>
      </c>
      <c r="D42" s="6"/>
      <c r="E42" s="6">
        <v>75135040640</v>
      </c>
      <c r="F42" s="6"/>
      <c r="G42" s="6">
        <v>85832766456.615005</v>
      </c>
      <c r="H42" s="6"/>
      <c r="I42" s="6">
        <v>0</v>
      </c>
      <c r="J42" s="6"/>
      <c r="K42" s="6">
        <v>0</v>
      </c>
      <c r="L42" s="6"/>
      <c r="M42" s="6">
        <v>-22198</v>
      </c>
      <c r="N42" s="6"/>
      <c r="O42" s="6">
        <v>336089477</v>
      </c>
      <c r="P42" s="6"/>
      <c r="Q42" s="6">
        <v>5357648</v>
      </c>
      <c r="R42" s="6"/>
      <c r="S42" s="6">
        <v>15110</v>
      </c>
      <c r="T42" s="6"/>
      <c r="U42" s="6">
        <v>74825022913</v>
      </c>
      <c r="V42" s="6"/>
      <c r="W42" s="6">
        <v>80472384615.384003</v>
      </c>
      <c r="Y42" s="8">
        <v>1.1367532830047882E-2</v>
      </c>
    </row>
    <row r="43" spans="1:25">
      <c r="A43" s="1" t="s">
        <v>49</v>
      </c>
      <c r="C43" s="6">
        <v>7567744</v>
      </c>
      <c r="D43" s="6"/>
      <c r="E43" s="6">
        <v>130163753141</v>
      </c>
      <c r="F43" s="6"/>
      <c r="G43" s="6">
        <v>128788896605.18401</v>
      </c>
      <c r="H43" s="6"/>
      <c r="I43" s="6">
        <v>0</v>
      </c>
      <c r="J43" s="6"/>
      <c r="K43" s="6">
        <v>0</v>
      </c>
      <c r="L43" s="6"/>
      <c r="M43" s="6">
        <v>-25243</v>
      </c>
      <c r="N43" s="6"/>
      <c r="O43" s="6">
        <v>454028594</v>
      </c>
      <c r="P43" s="6"/>
      <c r="Q43" s="6">
        <v>7542501</v>
      </c>
      <c r="R43" s="6"/>
      <c r="S43" s="6">
        <v>17980</v>
      </c>
      <c r="T43" s="6"/>
      <c r="U43" s="6">
        <v>129729578356</v>
      </c>
      <c r="V43" s="6"/>
      <c r="W43" s="6">
        <v>134807263680.519</v>
      </c>
      <c r="Y43" s="8">
        <v>1.9042880398554334E-2</v>
      </c>
    </row>
    <row r="44" spans="1:25">
      <c r="A44" s="1" t="s">
        <v>50</v>
      </c>
      <c r="C44" s="6">
        <v>2503211</v>
      </c>
      <c r="D44" s="6"/>
      <c r="E44" s="6">
        <v>57515312081</v>
      </c>
      <c r="F44" s="6"/>
      <c r="G44" s="6">
        <v>56907807378.358498</v>
      </c>
      <c r="H44" s="6"/>
      <c r="I44" s="6">
        <v>0</v>
      </c>
      <c r="J44" s="6"/>
      <c r="K44" s="6">
        <v>0</v>
      </c>
      <c r="L44" s="6"/>
      <c r="M44" s="6">
        <v>-384909</v>
      </c>
      <c r="N44" s="6"/>
      <c r="O44" s="6">
        <v>8148339714</v>
      </c>
      <c r="P44" s="6"/>
      <c r="Q44" s="6">
        <v>2118302</v>
      </c>
      <c r="R44" s="6"/>
      <c r="S44" s="6">
        <v>20140</v>
      </c>
      <c r="T44" s="6"/>
      <c r="U44" s="6">
        <v>48671406698</v>
      </c>
      <c r="V44" s="6"/>
      <c r="W44" s="6">
        <v>42408759796.433998</v>
      </c>
      <c r="Y44" s="8">
        <v>5.9906634005153841E-3</v>
      </c>
    </row>
    <row r="45" spans="1:25">
      <c r="A45" s="1" t="s">
        <v>51</v>
      </c>
      <c r="C45" s="6">
        <v>909081</v>
      </c>
      <c r="D45" s="6"/>
      <c r="E45" s="6">
        <v>14973526973</v>
      </c>
      <c r="F45" s="6"/>
      <c r="G45" s="6">
        <v>18100549520.0415</v>
      </c>
      <c r="H45" s="6"/>
      <c r="I45" s="6">
        <v>0</v>
      </c>
      <c r="J45" s="6"/>
      <c r="K45" s="6">
        <v>0</v>
      </c>
      <c r="L45" s="6"/>
      <c r="M45" s="6">
        <v>-12624</v>
      </c>
      <c r="N45" s="6"/>
      <c r="O45" s="6">
        <v>234987532</v>
      </c>
      <c r="P45" s="6"/>
      <c r="Q45" s="6">
        <v>896457</v>
      </c>
      <c r="R45" s="6"/>
      <c r="S45" s="6">
        <v>17700</v>
      </c>
      <c r="T45" s="6"/>
      <c r="U45" s="6">
        <v>14765596322</v>
      </c>
      <c r="V45" s="6"/>
      <c r="W45" s="6">
        <v>15772878531.045</v>
      </c>
      <c r="Y45" s="8">
        <v>2.2280775620477228E-3</v>
      </c>
    </row>
    <row r="46" spans="1:25">
      <c r="A46" s="1" t="s">
        <v>52</v>
      </c>
      <c r="C46" s="6">
        <v>5625210</v>
      </c>
      <c r="D46" s="6"/>
      <c r="E46" s="6">
        <v>141459451490</v>
      </c>
      <c r="F46" s="6"/>
      <c r="G46" s="6">
        <v>181675632616.245</v>
      </c>
      <c r="H46" s="6"/>
      <c r="I46" s="6">
        <v>0</v>
      </c>
      <c r="J46" s="6"/>
      <c r="K46" s="6">
        <v>0</v>
      </c>
      <c r="L46" s="6"/>
      <c r="M46" s="6">
        <v>-640004</v>
      </c>
      <c r="N46" s="6"/>
      <c r="O46" s="6">
        <v>18882391903</v>
      </c>
      <c r="P46" s="6"/>
      <c r="Q46" s="6">
        <v>4985206</v>
      </c>
      <c r="R46" s="6"/>
      <c r="S46" s="6">
        <v>28500</v>
      </c>
      <c r="T46" s="6"/>
      <c r="U46" s="6">
        <v>125365009724</v>
      </c>
      <c r="V46" s="6"/>
      <c r="W46" s="6">
        <v>141233004692.54999</v>
      </c>
      <c r="Y46" s="8">
        <v>1.9950580875690228E-2</v>
      </c>
    </row>
    <row r="47" spans="1:25">
      <c r="A47" s="1" t="s">
        <v>53</v>
      </c>
      <c r="C47" s="6">
        <v>8228741</v>
      </c>
      <c r="D47" s="6"/>
      <c r="E47" s="6">
        <v>42808863296</v>
      </c>
      <c r="F47" s="6"/>
      <c r="G47" s="6">
        <v>41144293354.981499</v>
      </c>
      <c r="H47" s="6"/>
      <c r="I47" s="6">
        <v>0</v>
      </c>
      <c r="J47" s="6"/>
      <c r="K47" s="6">
        <v>0</v>
      </c>
      <c r="L47" s="6"/>
      <c r="M47" s="6">
        <v>-42371</v>
      </c>
      <c r="N47" s="6"/>
      <c r="O47" s="6">
        <v>210536472</v>
      </c>
      <c r="P47" s="6"/>
      <c r="Q47" s="6">
        <v>8186370</v>
      </c>
      <c r="R47" s="6"/>
      <c r="S47" s="6">
        <v>4681</v>
      </c>
      <c r="T47" s="6"/>
      <c r="U47" s="6">
        <v>42588434149</v>
      </c>
      <c r="V47" s="6"/>
      <c r="W47" s="6">
        <v>38092391602.078499</v>
      </c>
      <c r="Y47" s="8">
        <v>5.3809330266682233E-3</v>
      </c>
    </row>
    <row r="48" spans="1:25">
      <c r="A48" s="1" t="s">
        <v>54</v>
      </c>
      <c r="C48" s="6">
        <v>30507841</v>
      </c>
      <c r="D48" s="6"/>
      <c r="E48" s="6">
        <v>274505640283</v>
      </c>
      <c r="F48" s="6"/>
      <c r="G48" s="6">
        <v>355727725929.16699</v>
      </c>
      <c r="H48" s="6"/>
      <c r="I48" s="6">
        <v>0</v>
      </c>
      <c r="J48" s="6"/>
      <c r="K48" s="6">
        <v>0</v>
      </c>
      <c r="L48" s="6"/>
      <c r="M48" s="6">
        <v>-10027337</v>
      </c>
      <c r="N48" s="6"/>
      <c r="O48" s="6">
        <v>116770253590</v>
      </c>
      <c r="P48" s="6"/>
      <c r="Q48" s="6">
        <v>20480504</v>
      </c>
      <c r="R48" s="6"/>
      <c r="S48" s="6">
        <v>11700</v>
      </c>
      <c r="T48" s="6"/>
      <c r="U48" s="6">
        <v>184280948103</v>
      </c>
      <c r="V48" s="6"/>
      <c r="W48" s="6">
        <v>238196146514.04001</v>
      </c>
      <c r="Y48" s="8">
        <v>3.364759884313917E-2</v>
      </c>
    </row>
    <row r="49" spans="1:25">
      <c r="A49" s="1" t="s">
        <v>55</v>
      </c>
      <c r="C49" s="6">
        <v>5180559</v>
      </c>
      <c r="D49" s="6"/>
      <c r="E49" s="6">
        <v>302480635150</v>
      </c>
      <c r="F49" s="6"/>
      <c r="G49" s="6">
        <v>216288856305.89999</v>
      </c>
      <c r="H49" s="6"/>
      <c r="I49" s="6">
        <v>0</v>
      </c>
      <c r="J49" s="6"/>
      <c r="K49" s="6">
        <v>0</v>
      </c>
      <c r="L49" s="6"/>
      <c r="M49" s="6">
        <v>-880993</v>
      </c>
      <c r="N49" s="6"/>
      <c r="O49" s="6">
        <v>38470215076</v>
      </c>
      <c r="P49" s="6"/>
      <c r="Q49" s="6">
        <v>4299566</v>
      </c>
      <c r="R49" s="6"/>
      <c r="S49" s="6">
        <v>43550</v>
      </c>
      <c r="T49" s="6"/>
      <c r="U49" s="6">
        <v>251041529408</v>
      </c>
      <c r="V49" s="6"/>
      <c r="W49" s="6">
        <v>186131985009.16501</v>
      </c>
      <c r="Y49" s="8">
        <v>2.6293012943836284E-2</v>
      </c>
    </row>
    <row r="50" spans="1:25">
      <c r="A50" s="1" t="s">
        <v>56</v>
      </c>
      <c r="C50" s="6">
        <v>2476432</v>
      </c>
      <c r="D50" s="6"/>
      <c r="E50" s="6">
        <v>45987104123</v>
      </c>
      <c r="F50" s="6"/>
      <c r="G50" s="6">
        <v>46009121221.223999</v>
      </c>
      <c r="H50" s="6"/>
      <c r="I50" s="6">
        <v>0</v>
      </c>
      <c r="J50" s="6"/>
      <c r="K50" s="6">
        <v>0</v>
      </c>
      <c r="L50" s="6"/>
      <c r="M50" s="6">
        <v>-23284</v>
      </c>
      <c r="N50" s="6"/>
      <c r="O50" s="6">
        <v>416308247</v>
      </c>
      <c r="P50" s="6"/>
      <c r="Q50" s="6">
        <v>2453148</v>
      </c>
      <c r="R50" s="6"/>
      <c r="S50" s="6">
        <v>17720</v>
      </c>
      <c r="T50" s="6"/>
      <c r="U50" s="6">
        <v>45554722481</v>
      </c>
      <c r="V50" s="6"/>
      <c r="W50" s="6">
        <v>43211137353.767998</v>
      </c>
      <c r="Y50" s="8">
        <v>6.1040072919469821E-3</v>
      </c>
    </row>
    <row r="51" spans="1:25">
      <c r="A51" s="1" t="s">
        <v>57</v>
      </c>
      <c r="C51" s="6">
        <v>2763755</v>
      </c>
      <c r="D51" s="6"/>
      <c r="E51" s="6">
        <v>54559971194</v>
      </c>
      <c r="F51" s="6"/>
      <c r="G51" s="6">
        <v>38352456782.190002</v>
      </c>
      <c r="H51" s="6"/>
      <c r="I51" s="6">
        <v>0</v>
      </c>
      <c r="J51" s="6"/>
      <c r="K51" s="6">
        <v>0</v>
      </c>
      <c r="L51" s="6"/>
      <c r="M51" s="6">
        <v>-126586</v>
      </c>
      <c r="N51" s="6"/>
      <c r="O51" s="6">
        <v>1743124520</v>
      </c>
      <c r="P51" s="6"/>
      <c r="Q51" s="6">
        <v>2637169</v>
      </c>
      <c r="R51" s="6"/>
      <c r="S51" s="6">
        <v>13140</v>
      </c>
      <c r="T51" s="6"/>
      <c r="U51" s="6">
        <v>52061005655</v>
      </c>
      <c r="V51" s="6"/>
      <c r="W51" s="6">
        <v>34446218876.072998</v>
      </c>
      <c r="Y51" s="8">
        <v>4.8658744961550234E-3</v>
      </c>
    </row>
    <row r="52" spans="1:25">
      <c r="A52" s="1" t="s">
        <v>58</v>
      </c>
      <c r="C52" s="6">
        <v>766708</v>
      </c>
      <c r="D52" s="6"/>
      <c r="E52" s="6">
        <v>14695294472</v>
      </c>
      <c r="F52" s="6"/>
      <c r="G52" s="6">
        <v>10837717362.827999</v>
      </c>
      <c r="H52" s="6"/>
      <c r="I52" s="6">
        <v>0</v>
      </c>
      <c r="J52" s="6"/>
      <c r="K52" s="6">
        <v>0</v>
      </c>
      <c r="L52" s="6"/>
      <c r="M52" s="6">
        <v>-8979</v>
      </c>
      <c r="N52" s="6"/>
      <c r="O52" s="6">
        <v>125672108</v>
      </c>
      <c r="P52" s="6"/>
      <c r="Q52" s="6">
        <v>757729</v>
      </c>
      <c r="R52" s="6"/>
      <c r="S52" s="6">
        <v>12820</v>
      </c>
      <c r="T52" s="6"/>
      <c r="U52" s="6">
        <v>14523196295</v>
      </c>
      <c r="V52" s="6"/>
      <c r="W52" s="6">
        <v>9656286969.6089993</v>
      </c>
      <c r="Y52" s="8">
        <v>1.3640475508216686E-3</v>
      </c>
    </row>
    <row r="53" spans="1:25">
      <c r="A53" s="1" t="s">
        <v>59</v>
      </c>
      <c r="C53" s="6">
        <v>33798653</v>
      </c>
      <c r="D53" s="6"/>
      <c r="E53" s="6">
        <v>124354342915</v>
      </c>
      <c r="F53" s="6"/>
      <c r="G53" s="6">
        <v>104857956716.72301</v>
      </c>
      <c r="H53" s="6"/>
      <c r="I53" s="6">
        <v>0</v>
      </c>
      <c r="J53" s="6"/>
      <c r="K53" s="6">
        <v>0</v>
      </c>
      <c r="L53" s="6"/>
      <c r="M53" s="6">
        <v>-106773</v>
      </c>
      <c r="N53" s="6"/>
      <c r="O53" s="6">
        <v>330719120</v>
      </c>
      <c r="P53" s="6"/>
      <c r="Q53" s="6">
        <v>33691880</v>
      </c>
      <c r="R53" s="6"/>
      <c r="S53" s="6">
        <v>3073</v>
      </c>
      <c r="T53" s="6"/>
      <c r="U53" s="6">
        <v>123961496306</v>
      </c>
      <c r="V53" s="6"/>
      <c r="W53" s="6">
        <v>102919113113.922</v>
      </c>
      <c r="Y53" s="8">
        <v>1.4538358751932172E-2</v>
      </c>
    </row>
    <row r="54" spans="1:25">
      <c r="A54" s="1" t="s">
        <v>60</v>
      </c>
      <c r="C54" s="6">
        <v>1672492</v>
      </c>
      <c r="D54" s="6"/>
      <c r="E54" s="6">
        <v>26220947476</v>
      </c>
      <c r="F54" s="6"/>
      <c r="G54" s="6">
        <v>25253992816.793999</v>
      </c>
      <c r="H54" s="6"/>
      <c r="I54" s="6">
        <v>0</v>
      </c>
      <c r="J54" s="6"/>
      <c r="K54" s="6">
        <v>0</v>
      </c>
      <c r="L54" s="6"/>
      <c r="M54" s="6">
        <v>-15782</v>
      </c>
      <c r="N54" s="6"/>
      <c r="O54" s="6">
        <v>234158817</v>
      </c>
      <c r="P54" s="6"/>
      <c r="Q54" s="6">
        <v>1656710</v>
      </c>
      <c r="R54" s="6"/>
      <c r="S54" s="6">
        <v>14750</v>
      </c>
      <c r="T54" s="6"/>
      <c r="U54" s="6">
        <v>25973520885</v>
      </c>
      <c r="V54" s="6"/>
      <c r="W54" s="6">
        <v>24291075488.625</v>
      </c>
      <c r="Y54" s="8">
        <v>3.4313584643212883E-3</v>
      </c>
    </row>
    <row r="55" spans="1:25">
      <c r="A55" s="1" t="s">
        <v>61</v>
      </c>
      <c r="C55" s="6">
        <v>1847833</v>
      </c>
      <c r="D55" s="6"/>
      <c r="E55" s="6">
        <v>24396016154</v>
      </c>
      <c r="F55" s="6"/>
      <c r="G55" s="6">
        <v>22648217393.704498</v>
      </c>
      <c r="H55" s="6"/>
      <c r="I55" s="6">
        <v>0</v>
      </c>
      <c r="J55" s="6"/>
      <c r="K55" s="6">
        <v>0</v>
      </c>
      <c r="L55" s="6"/>
      <c r="M55" s="6">
        <v>-22262</v>
      </c>
      <c r="N55" s="6"/>
      <c r="O55" s="6">
        <v>255514072</v>
      </c>
      <c r="P55" s="6"/>
      <c r="Q55" s="6">
        <v>1825571</v>
      </c>
      <c r="R55" s="6"/>
      <c r="S55" s="6">
        <v>11150</v>
      </c>
      <c r="T55" s="6"/>
      <c r="U55" s="6">
        <v>24102102087</v>
      </c>
      <c r="V55" s="6"/>
      <c r="W55" s="6">
        <v>20234003705.932499</v>
      </c>
      <c r="Y55" s="8">
        <v>2.8582563137631539E-3</v>
      </c>
    </row>
    <row r="56" spans="1:25">
      <c r="A56" s="1" t="s">
        <v>62</v>
      </c>
      <c r="C56" s="6">
        <v>115188478</v>
      </c>
      <c r="D56" s="6"/>
      <c r="E56" s="6">
        <v>548063019167</v>
      </c>
      <c r="F56" s="6"/>
      <c r="G56" s="6">
        <v>571370501713.94104</v>
      </c>
      <c r="H56" s="6"/>
      <c r="I56" s="6">
        <v>0</v>
      </c>
      <c r="J56" s="6"/>
      <c r="K56" s="6">
        <v>0</v>
      </c>
      <c r="L56" s="6"/>
      <c r="M56" s="6">
        <v>-2267568</v>
      </c>
      <c r="N56" s="6"/>
      <c r="O56" s="6">
        <v>11629312058</v>
      </c>
      <c r="P56" s="6"/>
      <c r="Q56" s="6">
        <v>112920910</v>
      </c>
      <c r="R56" s="6"/>
      <c r="S56" s="6">
        <v>4990</v>
      </c>
      <c r="T56" s="6"/>
      <c r="U56" s="6">
        <v>537274004630</v>
      </c>
      <c r="V56" s="6"/>
      <c r="W56" s="6">
        <v>560122662621.64502</v>
      </c>
      <c r="Y56" s="8">
        <v>7.9122953627351014E-2</v>
      </c>
    </row>
    <row r="57" spans="1:25">
      <c r="A57" s="1" t="s">
        <v>63</v>
      </c>
      <c r="C57" s="6">
        <v>5337936</v>
      </c>
      <c r="D57" s="6"/>
      <c r="E57" s="6">
        <v>50535693101</v>
      </c>
      <c r="F57" s="6"/>
      <c r="G57" s="6">
        <v>58845483864.071999</v>
      </c>
      <c r="H57" s="6"/>
      <c r="I57" s="6">
        <v>0</v>
      </c>
      <c r="J57" s="6"/>
      <c r="K57" s="6">
        <v>0</v>
      </c>
      <c r="L57" s="6"/>
      <c r="M57" s="6">
        <v>-48249</v>
      </c>
      <c r="N57" s="6"/>
      <c r="O57" s="6">
        <v>509068669</v>
      </c>
      <c r="P57" s="6"/>
      <c r="Q57" s="6">
        <v>5289687</v>
      </c>
      <c r="R57" s="6"/>
      <c r="S57" s="6">
        <v>10340</v>
      </c>
      <c r="T57" s="6"/>
      <c r="U57" s="6">
        <v>50078906685</v>
      </c>
      <c r="V57" s="6"/>
      <c r="W57" s="6">
        <v>54369926166.698997</v>
      </c>
      <c r="Y57" s="8">
        <v>7.6802983237193216E-3</v>
      </c>
    </row>
    <row r="58" spans="1:25">
      <c r="A58" s="1" t="s">
        <v>64</v>
      </c>
      <c r="C58" s="6">
        <v>1604916</v>
      </c>
      <c r="D58" s="6"/>
      <c r="E58" s="6">
        <v>29836384506</v>
      </c>
      <c r="F58" s="6"/>
      <c r="G58" s="6">
        <v>46903782444.120003</v>
      </c>
      <c r="H58" s="6"/>
      <c r="I58" s="6">
        <v>0</v>
      </c>
      <c r="J58" s="6"/>
      <c r="K58" s="6">
        <v>0</v>
      </c>
      <c r="L58" s="6"/>
      <c r="M58" s="6">
        <v>-1106296</v>
      </c>
      <c r="N58" s="6"/>
      <c r="O58" s="6">
        <v>32337883110</v>
      </c>
      <c r="P58" s="6"/>
      <c r="Q58" s="6">
        <v>498620</v>
      </c>
      <c r="R58" s="6"/>
      <c r="S58" s="6">
        <v>28000</v>
      </c>
      <c r="T58" s="6"/>
      <c r="U58" s="6">
        <v>9269655262</v>
      </c>
      <c r="V58" s="6"/>
      <c r="W58" s="6">
        <v>13878289908</v>
      </c>
      <c r="Y58" s="8">
        <v>1.9604478841795457E-3</v>
      </c>
    </row>
    <row r="59" spans="1:25">
      <c r="A59" s="1" t="s">
        <v>65</v>
      </c>
      <c r="C59" s="6">
        <v>7599974</v>
      </c>
      <c r="D59" s="6"/>
      <c r="E59" s="6">
        <v>84156112381</v>
      </c>
      <c r="F59" s="6"/>
      <c r="G59" s="6">
        <v>90052669524.024002</v>
      </c>
      <c r="H59" s="6"/>
      <c r="I59" s="6">
        <v>0</v>
      </c>
      <c r="J59" s="6"/>
      <c r="K59" s="6">
        <v>0</v>
      </c>
      <c r="L59" s="6"/>
      <c r="M59" s="6">
        <v>-54975</v>
      </c>
      <c r="N59" s="6"/>
      <c r="O59" s="6">
        <v>681317712</v>
      </c>
      <c r="P59" s="6"/>
      <c r="Q59" s="6">
        <v>7544999</v>
      </c>
      <c r="R59" s="6"/>
      <c r="S59" s="6">
        <v>12100</v>
      </c>
      <c r="T59" s="6"/>
      <c r="U59" s="6">
        <v>83547362630</v>
      </c>
      <c r="V59" s="6"/>
      <c r="W59" s="6">
        <v>90751285696.994995</v>
      </c>
      <c r="Y59" s="8">
        <v>1.2819530879571198E-2</v>
      </c>
    </row>
    <row r="60" spans="1:25">
      <c r="A60" s="1" t="s">
        <v>66</v>
      </c>
      <c r="C60" s="6">
        <v>10688520</v>
      </c>
      <c r="D60" s="6"/>
      <c r="E60" s="6">
        <v>152414060734</v>
      </c>
      <c r="F60" s="6"/>
      <c r="G60" s="6">
        <v>151511406343.56</v>
      </c>
      <c r="H60" s="6"/>
      <c r="I60" s="6">
        <v>0</v>
      </c>
      <c r="J60" s="6"/>
      <c r="K60" s="6">
        <v>0</v>
      </c>
      <c r="L60" s="6"/>
      <c r="M60" s="6">
        <v>-1910701</v>
      </c>
      <c r="N60" s="6"/>
      <c r="O60" s="6">
        <v>26506845710</v>
      </c>
      <c r="P60" s="6"/>
      <c r="Q60" s="6">
        <v>8777819</v>
      </c>
      <c r="R60" s="6"/>
      <c r="S60" s="6">
        <v>13490</v>
      </c>
      <c r="T60" s="6"/>
      <c r="U60" s="6">
        <v>125168221432</v>
      </c>
      <c r="V60" s="6"/>
      <c r="W60" s="6">
        <v>117708222279.05499</v>
      </c>
      <c r="Y60" s="8">
        <v>1.6627469007149741E-2</v>
      </c>
    </row>
    <row r="61" spans="1:25">
      <c r="A61" s="1" t="s">
        <v>67</v>
      </c>
      <c r="C61" s="6">
        <v>40402500</v>
      </c>
      <c r="D61" s="6"/>
      <c r="E61" s="6">
        <v>110870508521</v>
      </c>
      <c r="F61" s="6"/>
      <c r="G61" s="6">
        <v>79922589198.75</v>
      </c>
      <c r="H61" s="6"/>
      <c r="I61" s="6">
        <v>731940</v>
      </c>
      <c r="J61" s="6"/>
      <c r="K61" s="6">
        <v>1572648945</v>
      </c>
      <c r="L61" s="6"/>
      <c r="M61" s="6">
        <v>-80021</v>
      </c>
      <c r="N61" s="6"/>
      <c r="O61" s="6">
        <v>152027196</v>
      </c>
      <c r="P61" s="6"/>
      <c r="Q61" s="6">
        <v>41054419</v>
      </c>
      <c r="R61" s="6"/>
      <c r="S61" s="6">
        <v>1720</v>
      </c>
      <c r="T61" s="6"/>
      <c r="U61" s="6">
        <v>112224415849</v>
      </c>
      <c r="V61" s="6"/>
      <c r="W61" s="6">
        <v>70193449755.953995</v>
      </c>
      <c r="Y61" s="8">
        <v>9.9155300090682658E-3</v>
      </c>
    </row>
    <row r="62" spans="1:25">
      <c r="A62" s="1" t="s">
        <v>68</v>
      </c>
      <c r="C62" s="6">
        <v>4281541</v>
      </c>
      <c r="D62" s="6"/>
      <c r="E62" s="6">
        <v>138957666090</v>
      </c>
      <c r="F62" s="6"/>
      <c r="G62" s="6">
        <v>117978144836.70599</v>
      </c>
      <c r="H62" s="6"/>
      <c r="I62" s="6">
        <v>6153190</v>
      </c>
      <c r="J62" s="6"/>
      <c r="K62" s="6">
        <v>193638638458</v>
      </c>
      <c r="L62" s="6"/>
      <c r="M62" s="6">
        <v>0</v>
      </c>
      <c r="N62" s="6"/>
      <c r="O62" s="6">
        <v>0</v>
      </c>
      <c r="P62" s="6"/>
      <c r="Q62" s="6">
        <v>10434731</v>
      </c>
      <c r="R62" s="6"/>
      <c r="S62" s="6">
        <v>31400</v>
      </c>
      <c r="T62" s="6"/>
      <c r="U62" s="6">
        <v>332596304548</v>
      </c>
      <c r="V62" s="6"/>
      <c r="W62" s="6">
        <v>325701032607.27002</v>
      </c>
      <c r="Y62" s="8">
        <v>4.6008543162219681E-2</v>
      </c>
    </row>
    <row r="63" spans="1:25">
      <c r="A63" s="1" t="s">
        <v>69</v>
      </c>
      <c r="C63" s="6">
        <v>2478948</v>
      </c>
      <c r="D63" s="6"/>
      <c r="E63" s="6">
        <v>70432142453</v>
      </c>
      <c r="F63" s="6"/>
      <c r="G63" s="6">
        <v>70796415992.561996</v>
      </c>
      <c r="H63" s="6"/>
      <c r="I63" s="6">
        <v>0</v>
      </c>
      <c r="J63" s="6"/>
      <c r="K63" s="6">
        <v>0</v>
      </c>
      <c r="L63" s="6"/>
      <c r="M63" s="6">
        <v>-217938</v>
      </c>
      <c r="N63" s="6"/>
      <c r="O63" s="6">
        <v>5676539594</v>
      </c>
      <c r="P63" s="6"/>
      <c r="Q63" s="6">
        <v>2261010</v>
      </c>
      <c r="R63" s="6"/>
      <c r="S63" s="6">
        <v>24650</v>
      </c>
      <c r="T63" s="6"/>
      <c r="U63" s="6">
        <v>64240064089</v>
      </c>
      <c r="V63" s="6"/>
      <c r="W63" s="6">
        <v>55402279815.824997</v>
      </c>
      <c r="Y63" s="8">
        <v>7.8261286486779793E-3</v>
      </c>
    </row>
    <row r="64" spans="1:25">
      <c r="A64" s="1" t="s">
        <v>70</v>
      </c>
      <c r="C64" s="6">
        <v>7200268</v>
      </c>
      <c r="D64" s="6"/>
      <c r="E64" s="6">
        <v>53720533264</v>
      </c>
      <c r="F64" s="6"/>
      <c r="G64" s="6">
        <v>68353422171.57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7200268</v>
      </c>
      <c r="R64" s="6"/>
      <c r="S64" s="6">
        <v>8440</v>
      </c>
      <c r="T64" s="6"/>
      <c r="U64" s="6">
        <v>53720533264</v>
      </c>
      <c r="V64" s="6"/>
      <c r="W64" s="6">
        <v>60408678861.575996</v>
      </c>
      <c r="Y64" s="8">
        <v>8.5333328129996514E-3</v>
      </c>
    </row>
    <row r="65" spans="1:25">
      <c r="A65" s="1" t="s">
        <v>71</v>
      </c>
      <c r="C65" s="6">
        <v>7889511</v>
      </c>
      <c r="D65" s="6"/>
      <c r="E65" s="6">
        <v>160428540794</v>
      </c>
      <c r="F65" s="6"/>
      <c r="G65" s="6">
        <v>148146117256.39999</v>
      </c>
      <c r="H65" s="6"/>
      <c r="I65" s="6">
        <v>0</v>
      </c>
      <c r="J65" s="6"/>
      <c r="K65" s="6">
        <v>0</v>
      </c>
      <c r="L65" s="6"/>
      <c r="M65" s="6">
        <v>-187348</v>
      </c>
      <c r="N65" s="6"/>
      <c r="O65" s="6">
        <v>3631489139</v>
      </c>
      <c r="P65" s="6"/>
      <c r="Q65" s="6">
        <v>7702163</v>
      </c>
      <c r="R65" s="6"/>
      <c r="S65" s="6">
        <v>18190</v>
      </c>
      <c r="T65" s="6"/>
      <c r="U65" s="6">
        <v>156618930003</v>
      </c>
      <c r="V65" s="6"/>
      <c r="W65" s="6">
        <v>139268736017.42801</v>
      </c>
      <c r="Y65" s="8">
        <v>1.9673108190393227E-2</v>
      </c>
    </row>
    <row r="66" spans="1:25">
      <c r="A66" s="1" t="s">
        <v>72</v>
      </c>
      <c r="C66" s="6">
        <v>28927677</v>
      </c>
      <c r="D66" s="6"/>
      <c r="E66" s="6">
        <v>197686792893</v>
      </c>
      <c r="F66" s="6"/>
      <c r="G66" s="6">
        <v>165919565747.07401</v>
      </c>
      <c r="H66" s="6"/>
      <c r="I66" s="6">
        <v>0</v>
      </c>
      <c r="J66" s="6"/>
      <c r="K66" s="6">
        <v>0</v>
      </c>
      <c r="L66" s="6"/>
      <c r="M66" s="6">
        <v>-48803</v>
      </c>
      <c r="N66" s="6"/>
      <c r="O66" s="6">
        <v>286720544</v>
      </c>
      <c r="P66" s="6"/>
      <c r="Q66" s="6">
        <v>28878874</v>
      </c>
      <c r="R66" s="6"/>
      <c r="S66" s="6">
        <v>5930</v>
      </c>
      <c r="T66" s="6"/>
      <c r="U66" s="6">
        <v>197353281544</v>
      </c>
      <c r="V66" s="6"/>
      <c r="W66" s="6">
        <v>170232775069.22101</v>
      </c>
      <c r="Y66" s="8">
        <v>2.4047089801034503E-2</v>
      </c>
    </row>
    <row r="67" spans="1:25">
      <c r="A67" s="1" t="s">
        <v>73</v>
      </c>
      <c r="C67" s="6">
        <v>18810520</v>
      </c>
      <c r="D67" s="6"/>
      <c r="E67" s="6">
        <v>135131116402</v>
      </c>
      <c r="F67" s="6"/>
      <c r="G67" s="6">
        <v>108451864954.8</v>
      </c>
      <c r="H67" s="6"/>
      <c r="I67" s="6">
        <v>0</v>
      </c>
      <c r="J67" s="6"/>
      <c r="K67" s="6">
        <v>0</v>
      </c>
      <c r="L67" s="6"/>
      <c r="M67" s="6">
        <v>-50827</v>
      </c>
      <c r="N67" s="6"/>
      <c r="O67" s="6">
        <v>289805868</v>
      </c>
      <c r="P67" s="6"/>
      <c r="Q67" s="6">
        <v>18759693</v>
      </c>
      <c r="R67" s="6"/>
      <c r="S67" s="6">
        <v>5760</v>
      </c>
      <c r="T67" s="6"/>
      <c r="U67" s="6">
        <v>134765985123</v>
      </c>
      <c r="V67" s="6"/>
      <c r="W67" s="6">
        <v>107412899481.504</v>
      </c>
      <c r="Y67" s="8">
        <v>1.5173151225261517E-2</v>
      </c>
    </row>
    <row r="68" spans="1:25">
      <c r="A68" s="1" t="s">
        <v>74</v>
      </c>
      <c r="C68" s="6">
        <v>3880799</v>
      </c>
      <c r="D68" s="6"/>
      <c r="E68" s="6">
        <v>14910805278</v>
      </c>
      <c r="F68" s="6"/>
      <c r="G68" s="6">
        <v>26618186897.055</v>
      </c>
      <c r="H68" s="6"/>
      <c r="I68" s="6">
        <v>0</v>
      </c>
      <c r="J68" s="6"/>
      <c r="K68" s="6">
        <v>0</v>
      </c>
      <c r="L68" s="6"/>
      <c r="M68" s="6">
        <v>-3880799</v>
      </c>
      <c r="N68" s="6"/>
      <c r="O68" s="6">
        <v>28752445632</v>
      </c>
      <c r="P68" s="6"/>
      <c r="Q68" s="6">
        <v>0</v>
      </c>
      <c r="R68" s="6"/>
      <c r="S68" s="6">
        <v>0</v>
      </c>
      <c r="T68" s="6"/>
      <c r="U68" s="6">
        <v>0</v>
      </c>
      <c r="V68" s="6"/>
      <c r="W68" s="6">
        <v>0</v>
      </c>
      <c r="Y68" s="8">
        <v>0</v>
      </c>
    </row>
    <row r="69" spans="1:25">
      <c r="A69" s="1" t="s">
        <v>75</v>
      </c>
      <c r="C69" s="6">
        <v>77490562</v>
      </c>
      <c r="D69" s="6"/>
      <c r="E69" s="6">
        <v>436491597993</v>
      </c>
      <c r="F69" s="6"/>
      <c r="G69" s="6">
        <v>512246129488.065</v>
      </c>
      <c r="H69" s="6"/>
      <c r="I69" s="6">
        <v>0</v>
      </c>
      <c r="J69" s="6"/>
      <c r="K69" s="6">
        <v>0</v>
      </c>
      <c r="L69" s="6"/>
      <c r="M69" s="6">
        <v>-2394383</v>
      </c>
      <c r="N69" s="6"/>
      <c r="O69" s="6">
        <v>16306334687</v>
      </c>
      <c r="P69" s="6"/>
      <c r="Q69" s="6">
        <v>75096179</v>
      </c>
      <c r="R69" s="6"/>
      <c r="S69" s="6">
        <v>6640</v>
      </c>
      <c r="T69" s="6"/>
      <c r="U69" s="6">
        <v>423004432136</v>
      </c>
      <c r="V69" s="6"/>
      <c r="W69" s="6">
        <v>495671728720.06799</v>
      </c>
      <c r="Y69" s="8">
        <v>7.0018611677561682E-2</v>
      </c>
    </row>
    <row r="70" spans="1:25">
      <c r="A70" s="1" t="s">
        <v>76</v>
      </c>
      <c r="C70" s="6">
        <v>973894</v>
      </c>
      <c r="D70" s="6"/>
      <c r="E70" s="6">
        <v>19110273460</v>
      </c>
      <c r="F70" s="6"/>
      <c r="G70" s="6">
        <v>27929665690.695</v>
      </c>
      <c r="H70" s="6"/>
      <c r="I70" s="6">
        <v>0</v>
      </c>
      <c r="J70" s="6"/>
      <c r="K70" s="6">
        <v>0</v>
      </c>
      <c r="L70" s="6"/>
      <c r="M70" s="6">
        <v>-973894</v>
      </c>
      <c r="N70" s="6"/>
      <c r="O70" s="6">
        <v>31839630791</v>
      </c>
      <c r="P70" s="6"/>
      <c r="Q70" s="6">
        <v>0</v>
      </c>
      <c r="R70" s="6"/>
      <c r="S70" s="6">
        <v>0</v>
      </c>
      <c r="T70" s="6"/>
      <c r="U70" s="6">
        <v>0</v>
      </c>
      <c r="V70" s="6"/>
      <c r="W70" s="6">
        <v>0</v>
      </c>
      <c r="Y70" s="8">
        <v>0</v>
      </c>
    </row>
    <row r="71" spans="1:25">
      <c r="A71" s="1" t="s">
        <v>77</v>
      </c>
      <c r="C71" s="6">
        <v>1835429</v>
      </c>
      <c r="D71" s="6"/>
      <c r="E71" s="6">
        <v>35832527069</v>
      </c>
      <c r="F71" s="6"/>
      <c r="G71" s="6">
        <v>56851675432.542</v>
      </c>
      <c r="H71" s="6"/>
      <c r="I71" s="6">
        <v>0</v>
      </c>
      <c r="J71" s="6"/>
      <c r="K71" s="6">
        <v>0</v>
      </c>
      <c r="L71" s="6"/>
      <c r="M71" s="6">
        <v>-6590</v>
      </c>
      <c r="N71" s="6"/>
      <c r="O71" s="6">
        <v>196523691</v>
      </c>
      <c r="P71" s="6"/>
      <c r="Q71" s="6">
        <v>1828839</v>
      </c>
      <c r="R71" s="6"/>
      <c r="S71" s="6">
        <v>29400</v>
      </c>
      <c r="T71" s="6"/>
      <c r="U71" s="6">
        <v>35703872486</v>
      </c>
      <c r="V71" s="6"/>
      <c r="W71" s="6">
        <v>53447947793.730003</v>
      </c>
      <c r="Y71" s="8">
        <v>7.5500596154542306E-3</v>
      </c>
    </row>
    <row r="72" spans="1:25">
      <c r="A72" s="1" t="s">
        <v>78</v>
      </c>
      <c r="C72" s="6">
        <v>126402</v>
      </c>
      <c r="D72" s="6"/>
      <c r="E72" s="6">
        <v>1312325721</v>
      </c>
      <c r="F72" s="6"/>
      <c r="G72" s="6">
        <v>1364558001.9660001</v>
      </c>
      <c r="H72" s="6"/>
      <c r="I72" s="6">
        <v>0</v>
      </c>
      <c r="J72" s="6"/>
      <c r="K72" s="6">
        <v>0</v>
      </c>
      <c r="L72" s="6"/>
      <c r="M72" s="6">
        <v>-1371</v>
      </c>
      <c r="N72" s="6"/>
      <c r="O72" s="6">
        <v>14936758</v>
      </c>
      <c r="P72" s="6"/>
      <c r="Q72" s="6">
        <v>125031</v>
      </c>
      <c r="R72" s="6"/>
      <c r="S72" s="6">
        <v>11330</v>
      </c>
      <c r="T72" s="6"/>
      <c r="U72" s="6">
        <v>1298091780</v>
      </c>
      <c r="V72" s="6"/>
      <c r="W72" s="6">
        <v>1408172452.6815</v>
      </c>
      <c r="Y72" s="8">
        <v>1.9891850679873896E-4</v>
      </c>
    </row>
    <row r="73" spans="1:25">
      <c r="A73" s="1" t="s">
        <v>79</v>
      </c>
      <c r="C73" s="6">
        <v>6463489</v>
      </c>
      <c r="D73" s="6"/>
      <c r="E73" s="6">
        <v>50058567425</v>
      </c>
      <c r="F73" s="6"/>
      <c r="G73" s="6">
        <v>99780735164.188507</v>
      </c>
      <c r="H73" s="6"/>
      <c r="I73" s="6">
        <v>0</v>
      </c>
      <c r="J73" s="6"/>
      <c r="K73" s="6">
        <v>0</v>
      </c>
      <c r="L73" s="6"/>
      <c r="M73" s="6">
        <v>-1292095</v>
      </c>
      <c r="N73" s="6"/>
      <c r="O73" s="6">
        <v>17016806723</v>
      </c>
      <c r="P73" s="6"/>
      <c r="Q73" s="6">
        <v>5171394</v>
      </c>
      <c r="R73" s="6"/>
      <c r="S73" s="6">
        <v>12160</v>
      </c>
      <c r="T73" s="6"/>
      <c r="U73" s="6">
        <v>40051522526</v>
      </c>
      <c r="V73" s="6"/>
      <c r="W73" s="6">
        <v>62509990341.311996</v>
      </c>
      <c r="Y73" s="8">
        <v>8.8301641713124639E-3</v>
      </c>
    </row>
    <row r="74" spans="1:25">
      <c r="A74" s="1" t="s">
        <v>80</v>
      </c>
      <c r="C74" s="6">
        <v>984384</v>
      </c>
      <c r="D74" s="6"/>
      <c r="E74" s="6">
        <v>35223338780</v>
      </c>
      <c r="F74" s="6"/>
      <c r="G74" s="6">
        <v>30706174598.976002</v>
      </c>
      <c r="H74" s="6"/>
      <c r="I74" s="6">
        <v>381013</v>
      </c>
      <c r="J74" s="6"/>
      <c r="K74" s="6">
        <v>12636285692</v>
      </c>
      <c r="L74" s="6"/>
      <c r="M74" s="6">
        <v>-5707</v>
      </c>
      <c r="N74" s="6"/>
      <c r="O74" s="6">
        <v>187901158</v>
      </c>
      <c r="P74" s="6"/>
      <c r="Q74" s="6">
        <v>1359690</v>
      </c>
      <c r="R74" s="6"/>
      <c r="S74" s="6">
        <v>31350</v>
      </c>
      <c r="T74" s="6"/>
      <c r="U74" s="6">
        <v>47659583841</v>
      </c>
      <c r="V74" s="6"/>
      <c r="W74" s="6">
        <v>42372655125.074997</v>
      </c>
      <c r="Y74" s="8">
        <v>5.9855632529436037E-3</v>
      </c>
    </row>
    <row r="75" spans="1:25">
      <c r="A75" s="1" t="s">
        <v>81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10149626</v>
      </c>
      <c r="J75" s="6"/>
      <c r="K75" s="6">
        <v>70860873399</v>
      </c>
      <c r="L75" s="6"/>
      <c r="M75" s="6">
        <v>-26637</v>
      </c>
      <c r="N75" s="6"/>
      <c r="O75" s="6">
        <v>162217694</v>
      </c>
      <c r="P75" s="6"/>
      <c r="Q75" s="6">
        <v>10122989</v>
      </c>
      <c r="R75" s="6"/>
      <c r="S75" s="6">
        <v>6120</v>
      </c>
      <c r="T75" s="6"/>
      <c r="U75" s="6">
        <v>70674903879</v>
      </c>
      <c r="V75" s="6"/>
      <c r="W75" s="6">
        <v>61584074158.554001</v>
      </c>
      <c r="Y75" s="8">
        <v>8.6993692078516458E-3</v>
      </c>
    </row>
    <row r="76" spans="1:25" ht="24.75" thickBot="1">
      <c r="C76" s="6"/>
      <c r="D76" s="6"/>
      <c r="E76" s="7">
        <f>SUM(E9:E75)</f>
        <v>6916899805968</v>
      </c>
      <c r="F76" s="6"/>
      <c r="G76" s="7">
        <f>SUM(G9:G75)</f>
        <v>7165242816476.2627</v>
      </c>
      <c r="H76" s="6"/>
      <c r="I76" s="6"/>
      <c r="J76" s="6"/>
      <c r="K76" s="7">
        <f>SUM(K9:K75)</f>
        <v>378415227761</v>
      </c>
      <c r="L76" s="6"/>
      <c r="M76" s="6"/>
      <c r="N76" s="6"/>
      <c r="O76" s="7">
        <f>SUM(O9:O75)</f>
        <v>504213034483</v>
      </c>
      <c r="P76" s="6"/>
      <c r="Q76" s="6"/>
      <c r="R76" s="6"/>
      <c r="S76" s="6"/>
      <c r="T76" s="6"/>
      <c r="U76" s="7">
        <f>SUM(U9:U75)</f>
        <v>6849751970774</v>
      </c>
      <c r="V76" s="6"/>
      <c r="W76" s="7">
        <f>SUM(W9:W75)</f>
        <v>6820985768187.7637</v>
      </c>
      <c r="Y76" s="9">
        <f>SUM(Y9:Y75)</f>
        <v>0.96353276995274717</v>
      </c>
    </row>
    <row r="77" spans="1:25" ht="24.75" thickTop="1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5">
      <c r="Y78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8" sqref="S8:S10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85</v>
      </c>
      <c r="C6" s="19" t="s">
        <v>86</v>
      </c>
      <c r="D6" s="19" t="s">
        <v>86</v>
      </c>
      <c r="E6" s="19" t="s">
        <v>86</v>
      </c>
      <c r="F6" s="19" t="s">
        <v>86</v>
      </c>
      <c r="G6" s="19" t="s">
        <v>86</v>
      </c>
      <c r="H6" s="19" t="s">
        <v>86</v>
      </c>
      <c r="I6" s="19" t="s">
        <v>86</v>
      </c>
      <c r="K6" s="19" t="s">
        <v>179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85</v>
      </c>
      <c r="C7" s="19" t="s">
        <v>87</v>
      </c>
      <c r="E7" s="19" t="s">
        <v>88</v>
      </c>
      <c r="G7" s="19" t="s">
        <v>89</v>
      </c>
      <c r="I7" s="19" t="s">
        <v>83</v>
      </c>
      <c r="K7" s="19" t="s">
        <v>90</v>
      </c>
      <c r="M7" s="19" t="s">
        <v>91</v>
      </c>
      <c r="O7" s="19" t="s">
        <v>92</v>
      </c>
      <c r="Q7" s="19" t="s">
        <v>90</v>
      </c>
      <c r="S7" s="19" t="s">
        <v>84</v>
      </c>
    </row>
    <row r="8" spans="1:19">
      <c r="A8" s="1" t="s">
        <v>93</v>
      </c>
      <c r="C8" s="4" t="s">
        <v>94</v>
      </c>
      <c r="D8" s="4"/>
      <c r="E8" s="4" t="s">
        <v>95</v>
      </c>
      <c r="F8" s="4"/>
      <c r="G8" s="4" t="s">
        <v>96</v>
      </c>
      <c r="H8" s="4"/>
      <c r="I8" s="10">
        <v>5</v>
      </c>
      <c r="J8" s="4"/>
      <c r="K8" s="10">
        <v>10040052</v>
      </c>
      <c r="L8" s="4"/>
      <c r="M8" s="10">
        <v>40495</v>
      </c>
      <c r="N8" s="4"/>
      <c r="O8" s="10">
        <v>504000</v>
      </c>
      <c r="P8" s="4"/>
      <c r="Q8" s="10">
        <v>9576547</v>
      </c>
      <c r="R8" s="4"/>
      <c r="S8" s="17">
        <v>1.3527834789698197E-6</v>
      </c>
    </row>
    <row r="9" spans="1:19">
      <c r="A9" s="1" t="s">
        <v>97</v>
      </c>
      <c r="C9" s="4" t="s">
        <v>98</v>
      </c>
      <c r="D9" s="4"/>
      <c r="E9" s="4" t="s">
        <v>95</v>
      </c>
      <c r="F9" s="4"/>
      <c r="G9" s="4" t="s">
        <v>99</v>
      </c>
      <c r="H9" s="4"/>
      <c r="I9" s="10">
        <v>5</v>
      </c>
      <c r="J9" s="4"/>
      <c r="K9" s="10">
        <v>238000</v>
      </c>
      <c r="L9" s="4"/>
      <c r="M9" s="10">
        <v>0</v>
      </c>
      <c r="N9" s="4"/>
      <c r="O9" s="10">
        <v>0</v>
      </c>
      <c r="P9" s="4"/>
      <c r="Q9" s="10">
        <v>238000</v>
      </c>
      <c r="R9" s="4"/>
      <c r="S9" s="17">
        <v>3.3619891177354122E-8</v>
      </c>
    </row>
    <row r="10" spans="1:19">
      <c r="A10" s="1" t="s">
        <v>100</v>
      </c>
      <c r="C10" s="4" t="s">
        <v>101</v>
      </c>
      <c r="D10" s="4"/>
      <c r="E10" s="4" t="s">
        <v>95</v>
      </c>
      <c r="F10" s="4"/>
      <c r="G10" s="4" t="s">
        <v>102</v>
      </c>
      <c r="H10" s="4"/>
      <c r="I10" s="10">
        <v>5</v>
      </c>
      <c r="J10" s="4"/>
      <c r="K10" s="10">
        <v>64796489278</v>
      </c>
      <c r="L10" s="4"/>
      <c r="M10" s="10">
        <v>401614709656</v>
      </c>
      <c r="N10" s="4"/>
      <c r="O10" s="10">
        <v>466163801000</v>
      </c>
      <c r="P10" s="4"/>
      <c r="Q10" s="10">
        <v>247397934</v>
      </c>
      <c r="R10" s="4"/>
      <c r="S10" s="17">
        <v>3.4947443775555619E-5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64806767330</v>
      </c>
      <c r="L11" s="4"/>
      <c r="M11" s="11">
        <f>SUM(M8:M10)</f>
        <v>401614750151</v>
      </c>
      <c r="N11" s="4"/>
      <c r="O11" s="11">
        <f>SUM(O8:O10)</f>
        <v>466164305000</v>
      </c>
      <c r="P11" s="4"/>
      <c r="Q11" s="11">
        <f>SUM(Q8:Q10)</f>
        <v>257212481</v>
      </c>
      <c r="R11" s="4"/>
      <c r="S11" s="16">
        <f>SUM(S8:S10)</f>
        <v>3.6333847145702795E-5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E20" sqref="E20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104</v>
      </c>
      <c r="B6" s="19" t="s">
        <v>104</v>
      </c>
      <c r="C6" s="19" t="s">
        <v>104</v>
      </c>
      <c r="D6" s="19" t="s">
        <v>104</v>
      </c>
      <c r="E6" s="19" t="s">
        <v>104</v>
      </c>
      <c r="F6" s="19" t="s">
        <v>104</v>
      </c>
      <c r="G6" s="19" t="s">
        <v>104</v>
      </c>
      <c r="I6" s="19" t="s">
        <v>105</v>
      </c>
      <c r="J6" s="19" t="s">
        <v>105</v>
      </c>
      <c r="K6" s="19" t="s">
        <v>105</v>
      </c>
      <c r="L6" s="19" t="s">
        <v>105</v>
      </c>
      <c r="M6" s="19" t="s">
        <v>105</v>
      </c>
      <c r="O6" s="19" t="s">
        <v>106</v>
      </c>
      <c r="P6" s="19" t="s">
        <v>106</v>
      </c>
      <c r="Q6" s="19" t="s">
        <v>106</v>
      </c>
      <c r="R6" s="19" t="s">
        <v>106</v>
      </c>
      <c r="S6" s="19" t="s">
        <v>106</v>
      </c>
    </row>
    <row r="7" spans="1:19" ht="24.75">
      <c r="A7" s="19" t="s">
        <v>107</v>
      </c>
      <c r="C7" s="19" t="s">
        <v>108</v>
      </c>
      <c r="E7" s="19" t="s">
        <v>82</v>
      </c>
      <c r="G7" s="19" t="s">
        <v>83</v>
      </c>
      <c r="I7" s="19" t="s">
        <v>109</v>
      </c>
      <c r="K7" s="19" t="s">
        <v>110</v>
      </c>
      <c r="M7" s="19" t="s">
        <v>111</v>
      </c>
      <c r="O7" s="19" t="s">
        <v>109</v>
      </c>
      <c r="Q7" s="19" t="s">
        <v>110</v>
      </c>
      <c r="S7" s="19" t="s">
        <v>111</v>
      </c>
    </row>
    <row r="8" spans="1:19">
      <c r="A8" s="1" t="s">
        <v>93</v>
      </c>
      <c r="C8" s="10">
        <v>2</v>
      </c>
      <c r="D8" s="4"/>
      <c r="E8" s="4" t="s">
        <v>180</v>
      </c>
      <c r="F8" s="4"/>
      <c r="G8" s="10">
        <v>5</v>
      </c>
      <c r="H8" s="4"/>
      <c r="I8" s="10">
        <v>40495</v>
      </c>
      <c r="J8" s="4"/>
      <c r="K8" s="10">
        <v>0</v>
      </c>
      <c r="L8" s="4"/>
      <c r="M8" s="10">
        <v>40495</v>
      </c>
      <c r="N8" s="4"/>
      <c r="O8" s="10">
        <v>297536</v>
      </c>
      <c r="P8" s="4"/>
      <c r="Q8" s="10">
        <v>0</v>
      </c>
      <c r="R8" s="4"/>
      <c r="S8" s="10">
        <v>297536</v>
      </c>
    </row>
    <row r="9" spans="1:19">
      <c r="A9" s="1" t="s">
        <v>100</v>
      </c>
      <c r="C9" s="10">
        <v>1</v>
      </c>
      <c r="D9" s="4"/>
      <c r="E9" s="4" t="s">
        <v>180</v>
      </c>
      <c r="F9" s="4"/>
      <c r="G9" s="10">
        <v>5</v>
      </c>
      <c r="H9" s="4"/>
      <c r="I9" s="10">
        <v>2486628</v>
      </c>
      <c r="J9" s="4"/>
      <c r="K9" s="10">
        <v>0</v>
      </c>
      <c r="L9" s="4"/>
      <c r="M9" s="10">
        <v>2486628</v>
      </c>
      <c r="N9" s="4"/>
      <c r="O9" s="10">
        <v>31796464</v>
      </c>
      <c r="P9" s="4"/>
      <c r="Q9" s="10">
        <v>0</v>
      </c>
      <c r="R9" s="4"/>
      <c r="S9" s="10">
        <v>31796464</v>
      </c>
    </row>
    <row r="10" spans="1:19" ht="24.75" thickBot="1">
      <c r="C10" s="4"/>
      <c r="D10" s="4"/>
      <c r="E10" s="4"/>
      <c r="F10" s="4"/>
      <c r="G10" s="4"/>
      <c r="H10" s="4"/>
      <c r="I10" s="11">
        <f>SUM(I8:I9)</f>
        <v>2527123</v>
      </c>
      <c r="J10" s="4"/>
      <c r="K10" s="11">
        <f>SUM(K8:K9)</f>
        <v>0</v>
      </c>
      <c r="L10" s="4"/>
      <c r="M10" s="11">
        <f>SUM(M8:M9)</f>
        <v>2527123</v>
      </c>
      <c r="N10" s="4"/>
      <c r="O10" s="11">
        <f>SUM(O8:O9)</f>
        <v>32094000</v>
      </c>
      <c r="P10" s="4"/>
      <c r="Q10" s="11">
        <f>SUM(Q8:Q9)</f>
        <v>0</v>
      </c>
      <c r="R10" s="4"/>
      <c r="S10" s="11">
        <f>SUM(S8:S9)</f>
        <v>32094000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0"/>
  <sheetViews>
    <sheetView rightToLeft="1" workbookViewId="0">
      <selection activeCell="S43" sqref="S43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113</v>
      </c>
      <c r="D6" s="19" t="s">
        <v>113</v>
      </c>
      <c r="E6" s="19" t="s">
        <v>113</v>
      </c>
      <c r="F6" s="19" t="s">
        <v>113</v>
      </c>
      <c r="G6" s="19" t="s">
        <v>113</v>
      </c>
      <c r="I6" s="19" t="s">
        <v>105</v>
      </c>
      <c r="J6" s="19" t="s">
        <v>105</v>
      </c>
      <c r="K6" s="19" t="s">
        <v>105</v>
      </c>
      <c r="L6" s="19" t="s">
        <v>105</v>
      </c>
      <c r="M6" s="19" t="s">
        <v>105</v>
      </c>
      <c r="O6" s="19" t="s">
        <v>106</v>
      </c>
      <c r="P6" s="19" t="s">
        <v>106</v>
      </c>
      <c r="Q6" s="19" t="s">
        <v>106</v>
      </c>
      <c r="R6" s="19" t="s">
        <v>106</v>
      </c>
      <c r="S6" s="19" t="s">
        <v>106</v>
      </c>
    </row>
    <row r="7" spans="1:19" ht="24.75">
      <c r="A7" s="19" t="s">
        <v>3</v>
      </c>
      <c r="C7" s="19" t="s">
        <v>114</v>
      </c>
      <c r="E7" s="19" t="s">
        <v>115</v>
      </c>
      <c r="G7" s="19" t="s">
        <v>116</v>
      </c>
      <c r="I7" s="19" t="s">
        <v>117</v>
      </c>
      <c r="K7" s="19" t="s">
        <v>110</v>
      </c>
      <c r="M7" s="19" t="s">
        <v>118</v>
      </c>
      <c r="O7" s="19" t="s">
        <v>117</v>
      </c>
      <c r="Q7" s="19" t="s">
        <v>110</v>
      </c>
      <c r="S7" s="19" t="s">
        <v>118</v>
      </c>
    </row>
    <row r="8" spans="1:19">
      <c r="A8" s="1" t="s">
        <v>70</v>
      </c>
      <c r="C8" s="4" t="s">
        <v>119</v>
      </c>
      <c r="D8" s="4"/>
      <c r="E8" s="10">
        <v>7200268</v>
      </c>
      <c r="F8" s="4"/>
      <c r="G8" s="10">
        <v>11</v>
      </c>
      <c r="H8" s="4"/>
      <c r="I8" s="10">
        <v>0</v>
      </c>
      <c r="J8" s="4"/>
      <c r="K8" s="10">
        <v>0</v>
      </c>
      <c r="L8" s="4"/>
      <c r="M8" s="10">
        <v>0</v>
      </c>
      <c r="N8" s="4"/>
      <c r="O8" s="10">
        <v>79202948</v>
      </c>
      <c r="P8" s="4"/>
      <c r="Q8" s="10">
        <v>9374262</v>
      </c>
      <c r="R8" s="4"/>
      <c r="S8" s="10">
        <f>O8-Q8</f>
        <v>69828686</v>
      </c>
    </row>
    <row r="9" spans="1:19">
      <c r="A9" s="1" t="s">
        <v>48</v>
      </c>
      <c r="C9" s="4" t="s">
        <v>4</v>
      </c>
      <c r="D9" s="4"/>
      <c r="E9" s="10">
        <v>5379846</v>
      </c>
      <c r="F9" s="4"/>
      <c r="G9" s="10">
        <v>2350</v>
      </c>
      <c r="H9" s="4"/>
      <c r="I9" s="10">
        <v>0</v>
      </c>
      <c r="J9" s="4"/>
      <c r="K9" s="10">
        <v>0</v>
      </c>
      <c r="L9" s="4"/>
      <c r="M9" s="10">
        <v>0</v>
      </c>
      <c r="N9" s="4"/>
      <c r="O9" s="10">
        <v>12642638100</v>
      </c>
      <c r="P9" s="4"/>
      <c r="Q9" s="10">
        <v>0</v>
      </c>
      <c r="R9" s="4"/>
      <c r="S9" s="10">
        <f t="shared" ref="S9:S57" si="0">O9-Q9</f>
        <v>12642638100</v>
      </c>
    </row>
    <row r="10" spans="1:19">
      <c r="A10" s="1" t="s">
        <v>49</v>
      </c>
      <c r="C10" s="4" t="s">
        <v>120</v>
      </c>
      <c r="D10" s="4"/>
      <c r="E10" s="10">
        <v>7572414</v>
      </c>
      <c r="F10" s="4"/>
      <c r="G10" s="10">
        <v>2350</v>
      </c>
      <c r="H10" s="4"/>
      <c r="I10" s="10">
        <v>0</v>
      </c>
      <c r="J10" s="4"/>
      <c r="K10" s="10">
        <v>0</v>
      </c>
      <c r="L10" s="4"/>
      <c r="M10" s="10">
        <v>0</v>
      </c>
      <c r="N10" s="4"/>
      <c r="O10" s="10">
        <v>17795172900</v>
      </c>
      <c r="P10" s="4"/>
      <c r="Q10" s="10">
        <v>0</v>
      </c>
      <c r="R10" s="4"/>
      <c r="S10" s="10">
        <f t="shared" si="0"/>
        <v>17795172900</v>
      </c>
    </row>
    <row r="11" spans="1:19">
      <c r="A11" s="1" t="s">
        <v>75</v>
      </c>
      <c r="C11" s="4" t="s">
        <v>4</v>
      </c>
      <c r="D11" s="4"/>
      <c r="E11" s="10">
        <v>77490562</v>
      </c>
      <c r="F11" s="4"/>
      <c r="G11" s="10">
        <v>480</v>
      </c>
      <c r="H11" s="4"/>
      <c r="I11" s="10">
        <v>0</v>
      </c>
      <c r="J11" s="4"/>
      <c r="K11" s="10">
        <v>0</v>
      </c>
      <c r="L11" s="4"/>
      <c r="M11" s="10">
        <v>0</v>
      </c>
      <c r="N11" s="4"/>
      <c r="O11" s="10">
        <v>37195469760</v>
      </c>
      <c r="P11" s="4"/>
      <c r="Q11" s="10">
        <v>0</v>
      </c>
      <c r="R11" s="4"/>
      <c r="S11" s="10">
        <f t="shared" si="0"/>
        <v>37195469760</v>
      </c>
    </row>
    <row r="12" spans="1:19">
      <c r="A12" s="1" t="s">
        <v>37</v>
      </c>
      <c r="C12" s="4" t="s">
        <v>121</v>
      </c>
      <c r="D12" s="4"/>
      <c r="E12" s="10">
        <v>13248025</v>
      </c>
      <c r="F12" s="4"/>
      <c r="G12" s="10">
        <v>360</v>
      </c>
      <c r="H12" s="4"/>
      <c r="I12" s="10">
        <v>0</v>
      </c>
      <c r="J12" s="4"/>
      <c r="K12" s="10">
        <v>0</v>
      </c>
      <c r="L12" s="4"/>
      <c r="M12" s="10">
        <v>0</v>
      </c>
      <c r="N12" s="4"/>
      <c r="O12" s="10">
        <v>4769289000</v>
      </c>
      <c r="P12" s="4"/>
      <c r="Q12" s="10">
        <v>577138524</v>
      </c>
      <c r="R12" s="4"/>
      <c r="S12" s="10">
        <f t="shared" si="0"/>
        <v>4192150476</v>
      </c>
    </row>
    <row r="13" spans="1:19">
      <c r="A13" s="1" t="s">
        <v>67</v>
      </c>
      <c r="C13" s="4" t="s">
        <v>122</v>
      </c>
      <c r="D13" s="4"/>
      <c r="E13" s="10">
        <v>40402500</v>
      </c>
      <c r="F13" s="4"/>
      <c r="G13" s="10">
        <v>40</v>
      </c>
      <c r="H13" s="4"/>
      <c r="I13" s="10">
        <v>0</v>
      </c>
      <c r="J13" s="4"/>
      <c r="K13" s="10">
        <v>0</v>
      </c>
      <c r="L13" s="4"/>
      <c r="M13" s="10">
        <v>0</v>
      </c>
      <c r="N13" s="4"/>
      <c r="O13" s="10">
        <v>1616100000</v>
      </c>
      <c r="P13" s="4"/>
      <c r="Q13" s="10">
        <v>21839189</v>
      </c>
      <c r="R13" s="4"/>
      <c r="S13" s="10">
        <f t="shared" si="0"/>
        <v>1594260811</v>
      </c>
    </row>
    <row r="14" spans="1:19">
      <c r="A14" s="1" t="s">
        <v>66</v>
      </c>
      <c r="C14" s="4" t="s">
        <v>123</v>
      </c>
      <c r="D14" s="4"/>
      <c r="E14" s="10">
        <v>10796485</v>
      </c>
      <c r="F14" s="4"/>
      <c r="G14" s="10">
        <v>1500</v>
      </c>
      <c r="H14" s="4"/>
      <c r="I14" s="10">
        <v>0</v>
      </c>
      <c r="J14" s="4"/>
      <c r="K14" s="10">
        <v>0</v>
      </c>
      <c r="L14" s="4"/>
      <c r="M14" s="10">
        <v>0</v>
      </c>
      <c r="N14" s="4"/>
      <c r="O14" s="10">
        <v>16194727500</v>
      </c>
      <c r="P14" s="4"/>
      <c r="Q14" s="10">
        <v>315411080</v>
      </c>
      <c r="R14" s="4"/>
      <c r="S14" s="10">
        <f t="shared" si="0"/>
        <v>15879316420</v>
      </c>
    </row>
    <row r="15" spans="1:19">
      <c r="A15" s="1" t="s">
        <v>47</v>
      </c>
      <c r="C15" s="4" t="s">
        <v>124</v>
      </c>
      <c r="D15" s="4"/>
      <c r="E15" s="10">
        <v>2671547</v>
      </c>
      <c r="F15" s="4"/>
      <c r="G15" s="10">
        <v>2200</v>
      </c>
      <c r="H15" s="4"/>
      <c r="I15" s="10">
        <v>0</v>
      </c>
      <c r="J15" s="4"/>
      <c r="K15" s="10">
        <v>0</v>
      </c>
      <c r="L15" s="4"/>
      <c r="M15" s="10">
        <v>0</v>
      </c>
      <c r="N15" s="4"/>
      <c r="O15" s="10">
        <v>5877403400</v>
      </c>
      <c r="P15" s="4"/>
      <c r="Q15" s="10">
        <v>106718152</v>
      </c>
      <c r="R15" s="4"/>
      <c r="S15" s="10">
        <f t="shared" si="0"/>
        <v>5770685248</v>
      </c>
    </row>
    <row r="16" spans="1:19">
      <c r="A16" s="1" t="s">
        <v>38</v>
      </c>
      <c r="C16" s="4" t="s">
        <v>125</v>
      </c>
      <c r="D16" s="4"/>
      <c r="E16" s="10">
        <v>32093642</v>
      </c>
      <c r="F16" s="4"/>
      <c r="G16" s="10">
        <v>400</v>
      </c>
      <c r="H16" s="4"/>
      <c r="I16" s="10">
        <v>0</v>
      </c>
      <c r="J16" s="4"/>
      <c r="K16" s="10">
        <v>0</v>
      </c>
      <c r="L16" s="4"/>
      <c r="M16" s="10">
        <v>0</v>
      </c>
      <c r="N16" s="4"/>
      <c r="O16" s="10">
        <v>12837456800</v>
      </c>
      <c r="P16" s="4"/>
      <c r="Q16" s="10">
        <v>514848695</v>
      </c>
      <c r="R16" s="4"/>
      <c r="S16" s="10">
        <f t="shared" si="0"/>
        <v>12322608105</v>
      </c>
    </row>
    <row r="17" spans="1:19">
      <c r="A17" s="1" t="s">
        <v>80</v>
      </c>
      <c r="C17" s="4" t="s">
        <v>126</v>
      </c>
      <c r="D17" s="4"/>
      <c r="E17" s="10">
        <v>925318</v>
      </c>
      <c r="F17" s="4"/>
      <c r="G17" s="10">
        <v>2400</v>
      </c>
      <c r="H17" s="4"/>
      <c r="I17" s="10">
        <v>0</v>
      </c>
      <c r="J17" s="4"/>
      <c r="K17" s="10">
        <v>0</v>
      </c>
      <c r="L17" s="4"/>
      <c r="M17" s="10">
        <v>0</v>
      </c>
      <c r="N17" s="4"/>
      <c r="O17" s="10">
        <v>2220763200</v>
      </c>
      <c r="P17" s="4"/>
      <c r="Q17" s="10">
        <v>201887564</v>
      </c>
      <c r="R17" s="4"/>
      <c r="S17" s="10">
        <f t="shared" si="0"/>
        <v>2018875636</v>
      </c>
    </row>
    <row r="18" spans="1:19">
      <c r="A18" s="1" t="s">
        <v>34</v>
      </c>
      <c r="C18" s="4" t="s">
        <v>125</v>
      </c>
      <c r="D18" s="4"/>
      <c r="E18" s="10">
        <v>1651963</v>
      </c>
      <c r="F18" s="4"/>
      <c r="G18" s="10">
        <v>4500</v>
      </c>
      <c r="H18" s="4"/>
      <c r="I18" s="10">
        <v>0</v>
      </c>
      <c r="J18" s="4"/>
      <c r="K18" s="10">
        <v>0</v>
      </c>
      <c r="L18" s="4"/>
      <c r="M18" s="10">
        <v>0</v>
      </c>
      <c r="N18" s="4"/>
      <c r="O18" s="10">
        <v>7433833500</v>
      </c>
      <c r="P18" s="4"/>
      <c r="Q18" s="10">
        <v>887755750</v>
      </c>
      <c r="R18" s="4"/>
      <c r="S18" s="10">
        <f t="shared" si="0"/>
        <v>6546077750</v>
      </c>
    </row>
    <row r="19" spans="1:19">
      <c r="A19" s="1" t="s">
        <v>40</v>
      </c>
      <c r="C19" s="4" t="s">
        <v>127</v>
      </c>
      <c r="D19" s="4"/>
      <c r="E19" s="10">
        <v>5786088</v>
      </c>
      <c r="F19" s="4"/>
      <c r="G19" s="10">
        <v>1200</v>
      </c>
      <c r="H19" s="4"/>
      <c r="I19" s="10">
        <v>0</v>
      </c>
      <c r="J19" s="4"/>
      <c r="K19" s="10">
        <v>0</v>
      </c>
      <c r="L19" s="4"/>
      <c r="M19" s="10">
        <v>0</v>
      </c>
      <c r="N19" s="4"/>
      <c r="O19" s="10">
        <v>6943305600</v>
      </c>
      <c r="P19" s="4"/>
      <c r="Q19" s="10">
        <v>650800215</v>
      </c>
      <c r="R19" s="4"/>
      <c r="S19" s="10">
        <f t="shared" si="0"/>
        <v>6292505385</v>
      </c>
    </row>
    <row r="20" spans="1:19">
      <c r="A20" s="1" t="s">
        <v>77</v>
      </c>
      <c r="C20" s="4" t="s">
        <v>128</v>
      </c>
      <c r="D20" s="4"/>
      <c r="E20" s="10">
        <v>1853969</v>
      </c>
      <c r="F20" s="4"/>
      <c r="G20" s="10">
        <v>3135</v>
      </c>
      <c r="H20" s="4"/>
      <c r="I20" s="10">
        <v>0</v>
      </c>
      <c r="J20" s="4"/>
      <c r="K20" s="10">
        <v>0</v>
      </c>
      <c r="L20" s="4"/>
      <c r="M20" s="10">
        <v>0</v>
      </c>
      <c r="N20" s="4"/>
      <c r="O20" s="10">
        <v>5812192815</v>
      </c>
      <c r="P20" s="4"/>
      <c r="Q20" s="10">
        <v>233099120</v>
      </c>
      <c r="R20" s="4"/>
      <c r="S20" s="10">
        <f t="shared" si="0"/>
        <v>5579093695</v>
      </c>
    </row>
    <row r="21" spans="1:19">
      <c r="A21" s="1" t="s">
        <v>52</v>
      </c>
      <c r="C21" s="4" t="s">
        <v>129</v>
      </c>
      <c r="D21" s="4"/>
      <c r="E21" s="10">
        <v>5625210</v>
      </c>
      <c r="F21" s="4"/>
      <c r="G21" s="10">
        <v>4200</v>
      </c>
      <c r="H21" s="4"/>
      <c r="I21" s="10">
        <v>0</v>
      </c>
      <c r="J21" s="4"/>
      <c r="K21" s="10">
        <v>0</v>
      </c>
      <c r="L21" s="4"/>
      <c r="M21" s="10">
        <v>0</v>
      </c>
      <c r="N21" s="4"/>
      <c r="O21" s="10">
        <v>23625882000</v>
      </c>
      <c r="P21" s="4"/>
      <c r="Q21" s="10">
        <v>872723873</v>
      </c>
      <c r="R21" s="4"/>
      <c r="S21" s="10">
        <f t="shared" si="0"/>
        <v>22753158127</v>
      </c>
    </row>
    <row r="22" spans="1:19">
      <c r="A22" s="1" t="s">
        <v>24</v>
      </c>
      <c r="C22" s="4" t="s">
        <v>122</v>
      </c>
      <c r="D22" s="4"/>
      <c r="E22" s="10">
        <v>2962673</v>
      </c>
      <c r="F22" s="4"/>
      <c r="G22" s="10">
        <v>2270</v>
      </c>
      <c r="H22" s="4"/>
      <c r="I22" s="10">
        <v>0</v>
      </c>
      <c r="J22" s="4"/>
      <c r="K22" s="10">
        <v>0</v>
      </c>
      <c r="L22" s="4"/>
      <c r="M22" s="10">
        <v>0</v>
      </c>
      <c r="N22" s="4"/>
      <c r="O22" s="10">
        <v>6725267710</v>
      </c>
      <c r="P22" s="4"/>
      <c r="Q22" s="10">
        <v>828035964</v>
      </c>
      <c r="R22" s="4"/>
      <c r="S22" s="10">
        <f t="shared" si="0"/>
        <v>5897231746</v>
      </c>
    </row>
    <row r="23" spans="1:19">
      <c r="A23" s="1" t="s">
        <v>22</v>
      </c>
      <c r="C23" s="4" t="s">
        <v>130</v>
      </c>
      <c r="D23" s="4"/>
      <c r="E23" s="10">
        <v>32566133</v>
      </c>
      <c r="F23" s="4"/>
      <c r="G23" s="10">
        <v>900</v>
      </c>
      <c r="H23" s="4"/>
      <c r="I23" s="10">
        <v>0</v>
      </c>
      <c r="J23" s="4"/>
      <c r="K23" s="10">
        <v>0</v>
      </c>
      <c r="L23" s="4"/>
      <c r="M23" s="10">
        <v>0</v>
      </c>
      <c r="N23" s="4"/>
      <c r="O23" s="10">
        <v>29309519700</v>
      </c>
      <c r="P23" s="4"/>
      <c r="Q23" s="10">
        <v>376525270</v>
      </c>
      <c r="R23" s="4"/>
      <c r="S23" s="10">
        <f t="shared" si="0"/>
        <v>28932994430</v>
      </c>
    </row>
    <row r="24" spans="1:19">
      <c r="A24" s="1" t="s">
        <v>73</v>
      </c>
      <c r="C24" s="4" t="s">
        <v>131</v>
      </c>
      <c r="D24" s="4"/>
      <c r="E24" s="10">
        <v>13258377</v>
      </c>
      <c r="F24" s="4"/>
      <c r="G24" s="10">
        <v>890</v>
      </c>
      <c r="H24" s="4"/>
      <c r="I24" s="10">
        <v>0</v>
      </c>
      <c r="J24" s="4"/>
      <c r="K24" s="10">
        <v>0</v>
      </c>
      <c r="L24" s="4"/>
      <c r="M24" s="10">
        <v>0</v>
      </c>
      <c r="N24" s="4"/>
      <c r="O24" s="10">
        <v>11799955530</v>
      </c>
      <c r="P24" s="4"/>
      <c r="Q24" s="10">
        <v>0</v>
      </c>
      <c r="R24" s="4"/>
      <c r="S24" s="10">
        <f t="shared" si="0"/>
        <v>11799955530</v>
      </c>
    </row>
    <row r="25" spans="1:19">
      <c r="A25" s="1" t="s">
        <v>72</v>
      </c>
      <c r="C25" s="4" t="s">
        <v>131</v>
      </c>
      <c r="D25" s="4"/>
      <c r="E25" s="10">
        <v>23496431</v>
      </c>
      <c r="F25" s="4"/>
      <c r="G25" s="10">
        <v>390</v>
      </c>
      <c r="H25" s="4"/>
      <c r="I25" s="10">
        <v>0</v>
      </c>
      <c r="J25" s="4"/>
      <c r="K25" s="10">
        <v>0</v>
      </c>
      <c r="L25" s="4"/>
      <c r="M25" s="10">
        <v>0</v>
      </c>
      <c r="N25" s="4"/>
      <c r="O25" s="10">
        <v>9163608090</v>
      </c>
      <c r="P25" s="4"/>
      <c r="Q25" s="10">
        <v>0</v>
      </c>
      <c r="R25" s="4"/>
      <c r="S25" s="10">
        <f t="shared" si="0"/>
        <v>9163608090</v>
      </c>
    </row>
    <row r="26" spans="1:19">
      <c r="A26" s="1" t="s">
        <v>62</v>
      </c>
      <c r="C26" s="4" t="s">
        <v>132</v>
      </c>
      <c r="D26" s="4"/>
      <c r="E26" s="10">
        <v>115188478</v>
      </c>
      <c r="F26" s="4"/>
      <c r="G26" s="10">
        <v>500</v>
      </c>
      <c r="H26" s="4"/>
      <c r="I26" s="10">
        <v>0</v>
      </c>
      <c r="J26" s="4"/>
      <c r="K26" s="10">
        <v>0</v>
      </c>
      <c r="L26" s="4"/>
      <c r="M26" s="10">
        <v>0</v>
      </c>
      <c r="N26" s="4"/>
      <c r="O26" s="10">
        <v>57594239000</v>
      </c>
      <c r="P26" s="4"/>
      <c r="Q26" s="10">
        <v>778300527</v>
      </c>
      <c r="R26" s="4"/>
      <c r="S26" s="10">
        <f t="shared" si="0"/>
        <v>56815938473</v>
      </c>
    </row>
    <row r="27" spans="1:19">
      <c r="A27" s="1" t="s">
        <v>59</v>
      </c>
      <c r="C27" s="4" t="s">
        <v>133</v>
      </c>
      <c r="D27" s="4"/>
      <c r="E27" s="10">
        <v>33798653</v>
      </c>
      <c r="F27" s="4"/>
      <c r="G27" s="10">
        <v>250</v>
      </c>
      <c r="H27" s="4"/>
      <c r="I27" s="10">
        <v>0</v>
      </c>
      <c r="J27" s="4"/>
      <c r="K27" s="10">
        <v>0</v>
      </c>
      <c r="L27" s="4"/>
      <c r="M27" s="10">
        <v>0</v>
      </c>
      <c r="N27" s="4"/>
      <c r="O27" s="10">
        <v>8449663250</v>
      </c>
      <c r="P27" s="4"/>
      <c r="Q27" s="10">
        <v>0</v>
      </c>
      <c r="R27" s="4"/>
      <c r="S27" s="10">
        <f t="shared" si="0"/>
        <v>8449663250</v>
      </c>
    </row>
    <row r="28" spans="1:19">
      <c r="A28" s="1" t="s">
        <v>33</v>
      </c>
      <c r="C28" s="4" t="s">
        <v>128</v>
      </c>
      <c r="D28" s="4"/>
      <c r="E28" s="10">
        <v>1058803</v>
      </c>
      <c r="F28" s="4"/>
      <c r="G28" s="10">
        <v>6300</v>
      </c>
      <c r="H28" s="4"/>
      <c r="I28" s="10">
        <v>0</v>
      </c>
      <c r="J28" s="4"/>
      <c r="K28" s="10">
        <v>0</v>
      </c>
      <c r="L28" s="4"/>
      <c r="M28" s="10">
        <v>0</v>
      </c>
      <c r="N28" s="4"/>
      <c r="O28" s="10">
        <v>6670458900</v>
      </c>
      <c r="P28" s="4"/>
      <c r="Q28" s="10">
        <v>0</v>
      </c>
      <c r="R28" s="4"/>
      <c r="S28" s="10">
        <f t="shared" si="0"/>
        <v>6670458900</v>
      </c>
    </row>
    <row r="29" spans="1:19">
      <c r="A29" s="1" t="s">
        <v>61</v>
      </c>
      <c r="C29" s="4" t="s">
        <v>134</v>
      </c>
      <c r="D29" s="4"/>
      <c r="E29" s="10">
        <v>1847833</v>
      </c>
      <c r="F29" s="4"/>
      <c r="G29" s="10">
        <v>300</v>
      </c>
      <c r="H29" s="4"/>
      <c r="I29" s="10">
        <v>0</v>
      </c>
      <c r="J29" s="4"/>
      <c r="K29" s="10">
        <v>0</v>
      </c>
      <c r="L29" s="4"/>
      <c r="M29" s="10">
        <v>0</v>
      </c>
      <c r="N29" s="4"/>
      <c r="O29" s="10">
        <v>554349900</v>
      </c>
      <c r="P29" s="4"/>
      <c r="Q29" s="10">
        <v>0</v>
      </c>
      <c r="R29" s="4"/>
      <c r="S29" s="10">
        <f t="shared" si="0"/>
        <v>554349900</v>
      </c>
    </row>
    <row r="30" spans="1:19">
      <c r="A30" s="1" t="s">
        <v>31</v>
      </c>
      <c r="C30" s="4" t="s">
        <v>135</v>
      </c>
      <c r="D30" s="4"/>
      <c r="E30" s="10">
        <v>1222548</v>
      </c>
      <c r="F30" s="4"/>
      <c r="G30" s="10">
        <v>4200</v>
      </c>
      <c r="H30" s="4"/>
      <c r="I30" s="10">
        <v>0</v>
      </c>
      <c r="J30" s="4"/>
      <c r="K30" s="10">
        <v>0</v>
      </c>
      <c r="L30" s="4"/>
      <c r="M30" s="10">
        <v>0</v>
      </c>
      <c r="N30" s="4"/>
      <c r="O30" s="10">
        <v>5134701600</v>
      </c>
      <c r="P30" s="4"/>
      <c r="Q30" s="10">
        <v>0</v>
      </c>
      <c r="R30" s="4"/>
      <c r="S30" s="10">
        <f t="shared" si="0"/>
        <v>5134701600</v>
      </c>
    </row>
    <row r="31" spans="1:19">
      <c r="A31" s="1" t="s">
        <v>50</v>
      </c>
      <c r="C31" s="4" t="s">
        <v>136</v>
      </c>
      <c r="D31" s="4"/>
      <c r="E31" s="10">
        <v>2921827</v>
      </c>
      <c r="F31" s="4"/>
      <c r="G31" s="10">
        <v>2400</v>
      </c>
      <c r="H31" s="4"/>
      <c r="I31" s="10">
        <v>0</v>
      </c>
      <c r="J31" s="4"/>
      <c r="K31" s="10">
        <v>0</v>
      </c>
      <c r="L31" s="4"/>
      <c r="M31" s="10">
        <v>0</v>
      </c>
      <c r="N31" s="4"/>
      <c r="O31" s="10">
        <v>7012384800</v>
      </c>
      <c r="P31" s="4"/>
      <c r="Q31" s="10">
        <v>0</v>
      </c>
      <c r="R31" s="4"/>
      <c r="S31" s="10">
        <f t="shared" si="0"/>
        <v>7012384800</v>
      </c>
    </row>
    <row r="32" spans="1:19">
      <c r="A32" s="1" t="s">
        <v>19</v>
      </c>
      <c r="C32" s="4" t="s">
        <v>137</v>
      </c>
      <c r="D32" s="4"/>
      <c r="E32" s="10">
        <v>72337829</v>
      </c>
      <c r="F32" s="4"/>
      <c r="G32" s="10">
        <v>130</v>
      </c>
      <c r="H32" s="4"/>
      <c r="I32" s="10">
        <v>0</v>
      </c>
      <c r="J32" s="4"/>
      <c r="K32" s="10">
        <v>0</v>
      </c>
      <c r="L32" s="4"/>
      <c r="M32" s="10">
        <v>0</v>
      </c>
      <c r="N32" s="4"/>
      <c r="O32" s="10">
        <v>9403917770</v>
      </c>
      <c r="P32" s="4"/>
      <c r="Q32" s="10">
        <v>0</v>
      </c>
      <c r="R32" s="4"/>
      <c r="S32" s="10">
        <f t="shared" si="0"/>
        <v>9403917770</v>
      </c>
    </row>
    <row r="33" spans="1:19">
      <c r="A33" s="1" t="s">
        <v>17</v>
      </c>
      <c r="C33" s="4" t="s">
        <v>137</v>
      </c>
      <c r="D33" s="4"/>
      <c r="E33" s="10">
        <v>51572424</v>
      </c>
      <c r="F33" s="4"/>
      <c r="G33" s="10">
        <v>58</v>
      </c>
      <c r="H33" s="4"/>
      <c r="I33" s="10">
        <v>0</v>
      </c>
      <c r="J33" s="4"/>
      <c r="K33" s="10">
        <v>0</v>
      </c>
      <c r="L33" s="4"/>
      <c r="M33" s="10">
        <v>0</v>
      </c>
      <c r="N33" s="4"/>
      <c r="O33" s="10">
        <v>2991200592</v>
      </c>
      <c r="P33" s="4"/>
      <c r="Q33" s="10">
        <v>0</v>
      </c>
      <c r="R33" s="4"/>
      <c r="S33" s="10">
        <f t="shared" si="0"/>
        <v>2991200592</v>
      </c>
    </row>
    <row r="34" spans="1:19">
      <c r="A34" s="1" t="s">
        <v>18</v>
      </c>
      <c r="C34" s="4" t="s">
        <v>137</v>
      </c>
      <c r="D34" s="4"/>
      <c r="E34" s="10">
        <v>30935774</v>
      </c>
      <c r="F34" s="4"/>
      <c r="G34" s="10">
        <v>3</v>
      </c>
      <c r="H34" s="4"/>
      <c r="I34" s="10">
        <v>0</v>
      </c>
      <c r="J34" s="4"/>
      <c r="K34" s="10">
        <v>0</v>
      </c>
      <c r="L34" s="4"/>
      <c r="M34" s="10">
        <v>0</v>
      </c>
      <c r="N34" s="4"/>
      <c r="O34" s="10">
        <v>92807322</v>
      </c>
      <c r="P34" s="4"/>
      <c r="Q34" s="10">
        <v>0</v>
      </c>
      <c r="R34" s="4"/>
      <c r="S34" s="10">
        <f t="shared" si="0"/>
        <v>92807322</v>
      </c>
    </row>
    <row r="35" spans="1:19">
      <c r="A35" s="1" t="s">
        <v>35</v>
      </c>
      <c r="C35" s="4" t="s">
        <v>4</v>
      </c>
      <c r="D35" s="4"/>
      <c r="E35" s="10">
        <v>11253492</v>
      </c>
      <c r="F35" s="4"/>
      <c r="G35" s="10">
        <v>160</v>
      </c>
      <c r="H35" s="4"/>
      <c r="I35" s="10">
        <v>0</v>
      </c>
      <c r="J35" s="4"/>
      <c r="K35" s="10">
        <v>0</v>
      </c>
      <c r="L35" s="4"/>
      <c r="M35" s="10">
        <v>0</v>
      </c>
      <c r="N35" s="4"/>
      <c r="O35" s="10">
        <v>1800558720</v>
      </c>
      <c r="P35" s="4"/>
      <c r="Q35" s="10">
        <v>0</v>
      </c>
      <c r="R35" s="4"/>
      <c r="S35" s="10">
        <f t="shared" si="0"/>
        <v>1800558720</v>
      </c>
    </row>
    <row r="36" spans="1:19">
      <c r="A36" s="1" t="s">
        <v>60</v>
      </c>
      <c r="C36" s="4" t="s">
        <v>138</v>
      </c>
      <c r="D36" s="4"/>
      <c r="E36" s="10">
        <v>1672492</v>
      </c>
      <c r="F36" s="4"/>
      <c r="G36" s="10">
        <v>1800</v>
      </c>
      <c r="H36" s="4"/>
      <c r="I36" s="10">
        <v>0</v>
      </c>
      <c r="J36" s="4"/>
      <c r="K36" s="10">
        <v>0</v>
      </c>
      <c r="L36" s="4"/>
      <c r="M36" s="10">
        <v>0</v>
      </c>
      <c r="N36" s="4"/>
      <c r="O36" s="10">
        <v>3010485600</v>
      </c>
      <c r="P36" s="4"/>
      <c r="Q36" s="10">
        <v>375408276</v>
      </c>
      <c r="R36" s="4"/>
      <c r="S36" s="10">
        <f t="shared" si="0"/>
        <v>2635077324</v>
      </c>
    </row>
    <row r="37" spans="1:19">
      <c r="A37" s="1" t="s">
        <v>23</v>
      </c>
      <c r="C37" s="4" t="s">
        <v>133</v>
      </c>
      <c r="D37" s="4"/>
      <c r="E37" s="10">
        <v>16601214</v>
      </c>
      <c r="F37" s="4"/>
      <c r="G37" s="10">
        <v>2000</v>
      </c>
      <c r="H37" s="4"/>
      <c r="I37" s="10">
        <v>0</v>
      </c>
      <c r="J37" s="4"/>
      <c r="K37" s="10">
        <v>0</v>
      </c>
      <c r="L37" s="4"/>
      <c r="M37" s="10">
        <v>0</v>
      </c>
      <c r="N37" s="4"/>
      <c r="O37" s="10">
        <v>33202428000</v>
      </c>
      <c r="P37" s="4"/>
      <c r="Q37" s="10">
        <v>0</v>
      </c>
      <c r="R37" s="4"/>
      <c r="S37" s="10">
        <f t="shared" si="0"/>
        <v>33202428000</v>
      </c>
    </row>
    <row r="38" spans="1:19">
      <c r="A38" s="1" t="s">
        <v>76</v>
      </c>
      <c r="C38" s="4" t="s">
        <v>133</v>
      </c>
      <c r="D38" s="4"/>
      <c r="E38" s="10">
        <v>973894</v>
      </c>
      <c r="F38" s="4"/>
      <c r="G38" s="10">
        <v>5000</v>
      </c>
      <c r="H38" s="4"/>
      <c r="I38" s="10">
        <v>0</v>
      </c>
      <c r="J38" s="4"/>
      <c r="K38" s="10">
        <v>0</v>
      </c>
      <c r="L38" s="4"/>
      <c r="M38" s="10">
        <v>0</v>
      </c>
      <c r="N38" s="4"/>
      <c r="O38" s="10">
        <v>4869470000</v>
      </c>
      <c r="P38" s="4"/>
      <c r="Q38" s="10">
        <v>609777849</v>
      </c>
      <c r="R38" s="4"/>
      <c r="S38" s="10">
        <f t="shared" si="0"/>
        <v>4259692151</v>
      </c>
    </row>
    <row r="39" spans="1:19">
      <c r="A39" s="1" t="s">
        <v>53</v>
      </c>
      <c r="C39" s="4" t="s">
        <v>139</v>
      </c>
      <c r="D39" s="4"/>
      <c r="E39" s="10">
        <v>8311860</v>
      </c>
      <c r="F39" s="4"/>
      <c r="G39" s="10">
        <v>449</v>
      </c>
      <c r="H39" s="4"/>
      <c r="I39" s="10">
        <v>0</v>
      </c>
      <c r="J39" s="4"/>
      <c r="K39" s="10">
        <v>0</v>
      </c>
      <c r="L39" s="4"/>
      <c r="M39" s="10">
        <v>0</v>
      </c>
      <c r="N39" s="4"/>
      <c r="O39" s="10">
        <v>3732025140</v>
      </c>
      <c r="P39" s="4"/>
      <c r="Q39" s="10">
        <v>0</v>
      </c>
      <c r="R39" s="4"/>
      <c r="S39" s="10">
        <f t="shared" si="0"/>
        <v>3732025140</v>
      </c>
    </row>
    <row r="40" spans="1:19">
      <c r="A40" s="1" t="s">
        <v>63</v>
      </c>
      <c r="C40" s="4" t="s">
        <v>137</v>
      </c>
      <c r="D40" s="4"/>
      <c r="E40" s="10">
        <v>5391855</v>
      </c>
      <c r="F40" s="4"/>
      <c r="G40" s="10">
        <v>690</v>
      </c>
      <c r="H40" s="4"/>
      <c r="I40" s="10">
        <v>0</v>
      </c>
      <c r="J40" s="4"/>
      <c r="K40" s="10">
        <v>0</v>
      </c>
      <c r="L40" s="4"/>
      <c r="M40" s="10">
        <v>0</v>
      </c>
      <c r="N40" s="4"/>
      <c r="O40" s="10">
        <v>3720379950</v>
      </c>
      <c r="P40" s="4"/>
      <c r="Q40" s="10">
        <v>0</v>
      </c>
      <c r="R40" s="4"/>
      <c r="S40" s="10">
        <f t="shared" si="0"/>
        <v>3720379950</v>
      </c>
    </row>
    <row r="41" spans="1:19">
      <c r="A41" s="1" t="s">
        <v>69</v>
      </c>
      <c r="C41" s="4" t="s">
        <v>127</v>
      </c>
      <c r="D41" s="4"/>
      <c r="E41" s="10">
        <v>2478948</v>
      </c>
      <c r="F41" s="4"/>
      <c r="G41" s="10">
        <v>4290</v>
      </c>
      <c r="H41" s="4"/>
      <c r="I41" s="10">
        <v>0</v>
      </c>
      <c r="J41" s="4"/>
      <c r="K41" s="10">
        <v>0</v>
      </c>
      <c r="L41" s="4"/>
      <c r="M41" s="10">
        <v>0</v>
      </c>
      <c r="N41" s="4"/>
      <c r="O41" s="10">
        <v>10634686920</v>
      </c>
      <c r="P41" s="4"/>
      <c r="Q41" s="10">
        <v>565528098</v>
      </c>
      <c r="R41" s="4"/>
      <c r="S41" s="10">
        <f t="shared" si="0"/>
        <v>10069158822</v>
      </c>
    </row>
    <row r="42" spans="1:19">
      <c r="A42" s="1" t="s">
        <v>30</v>
      </c>
      <c r="C42" s="4" t="s">
        <v>140</v>
      </c>
      <c r="D42" s="4"/>
      <c r="E42" s="10">
        <v>2099684</v>
      </c>
      <c r="F42" s="4"/>
      <c r="G42" s="10">
        <v>5300</v>
      </c>
      <c r="H42" s="4"/>
      <c r="I42" s="10">
        <v>0</v>
      </c>
      <c r="J42" s="4"/>
      <c r="K42" s="10">
        <v>0</v>
      </c>
      <c r="L42" s="4"/>
      <c r="M42" s="10">
        <v>0</v>
      </c>
      <c r="N42" s="4"/>
      <c r="O42" s="10">
        <v>11128325200</v>
      </c>
      <c r="P42" s="4"/>
      <c r="Q42" s="10">
        <v>0</v>
      </c>
      <c r="R42" s="4"/>
      <c r="S42" s="10">
        <f t="shared" si="0"/>
        <v>11128325200</v>
      </c>
    </row>
    <row r="43" spans="1:19">
      <c r="A43" s="1" t="s">
        <v>21</v>
      </c>
      <c r="C43" s="4" t="s">
        <v>141</v>
      </c>
      <c r="D43" s="4"/>
      <c r="E43" s="10">
        <v>35196551</v>
      </c>
      <c r="F43" s="4"/>
      <c r="G43" s="10">
        <v>427</v>
      </c>
      <c r="H43" s="4"/>
      <c r="I43" s="10">
        <v>0</v>
      </c>
      <c r="J43" s="4"/>
      <c r="K43" s="10">
        <v>0</v>
      </c>
      <c r="L43" s="4"/>
      <c r="M43" s="10">
        <v>0</v>
      </c>
      <c r="N43" s="4"/>
      <c r="O43" s="10">
        <f>15028927277-8344994651</f>
        <v>6683932626</v>
      </c>
      <c r="P43" s="4"/>
      <c r="Q43" s="10">
        <v>0</v>
      </c>
      <c r="R43" s="4"/>
      <c r="S43" s="10">
        <f t="shared" si="0"/>
        <v>6683932626</v>
      </c>
    </row>
    <row r="44" spans="1:19">
      <c r="A44" s="1" t="s">
        <v>56</v>
      </c>
      <c r="C44" s="4" t="s">
        <v>133</v>
      </c>
      <c r="D44" s="4"/>
      <c r="E44" s="10">
        <v>2476432</v>
      </c>
      <c r="F44" s="4"/>
      <c r="G44" s="10">
        <v>3300</v>
      </c>
      <c r="H44" s="4"/>
      <c r="I44" s="10">
        <v>0</v>
      </c>
      <c r="J44" s="4"/>
      <c r="K44" s="10">
        <v>0</v>
      </c>
      <c r="L44" s="4"/>
      <c r="M44" s="10">
        <v>0</v>
      </c>
      <c r="N44" s="4"/>
      <c r="O44" s="10">
        <v>8172225600</v>
      </c>
      <c r="P44" s="4"/>
      <c r="Q44" s="10">
        <v>0</v>
      </c>
      <c r="R44" s="4"/>
      <c r="S44" s="10">
        <f t="shared" si="0"/>
        <v>8172225600</v>
      </c>
    </row>
    <row r="45" spans="1:19">
      <c r="A45" s="1" t="s">
        <v>25</v>
      </c>
      <c r="C45" s="4" t="s">
        <v>142</v>
      </c>
      <c r="D45" s="4"/>
      <c r="E45" s="10">
        <v>37848251</v>
      </c>
      <c r="F45" s="4"/>
      <c r="G45" s="10">
        <v>600</v>
      </c>
      <c r="H45" s="4"/>
      <c r="I45" s="10">
        <v>22708950600</v>
      </c>
      <c r="J45" s="4"/>
      <c r="K45" s="10">
        <v>0</v>
      </c>
      <c r="L45" s="4"/>
      <c r="M45" s="10">
        <v>22708950600</v>
      </c>
      <c r="N45" s="4"/>
      <c r="O45" s="10">
        <v>22708950600</v>
      </c>
      <c r="P45" s="4"/>
      <c r="Q45" s="10">
        <v>0</v>
      </c>
      <c r="R45" s="4"/>
      <c r="S45" s="10">
        <f t="shared" si="0"/>
        <v>22708950600</v>
      </c>
    </row>
    <row r="46" spans="1:19">
      <c r="A46" s="1" t="s">
        <v>71</v>
      </c>
      <c r="C46" s="4" t="s">
        <v>120</v>
      </c>
      <c r="D46" s="4"/>
      <c r="E46" s="10">
        <v>8030842</v>
      </c>
      <c r="F46" s="4"/>
      <c r="G46" s="10">
        <v>750</v>
      </c>
      <c r="H46" s="4"/>
      <c r="I46" s="10">
        <v>0</v>
      </c>
      <c r="J46" s="4"/>
      <c r="K46" s="10">
        <v>0</v>
      </c>
      <c r="L46" s="4"/>
      <c r="M46" s="10">
        <v>0</v>
      </c>
      <c r="N46" s="4"/>
      <c r="O46" s="10">
        <v>6023131500</v>
      </c>
      <c r="P46" s="4"/>
      <c r="Q46" s="10">
        <v>460973379</v>
      </c>
      <c r="R46" s="4"/>
      <c r="S46" s="10">
        <f t="shared" si="0"/>
        <v>5562158121</v>
      </c>
    </row>
    <row r="47" spans="1:19">
      <c r="A47" s="1" t="s">
        <v>27</v>
      </c>
      <c r="C47" s="4" t="s">
        <v>127</v>
      </c>
      <c r="D47" s="4"/>
      <c r="E47" s="10">
        <v>31313946</v>
      </c>
      <c r="F47" s="4"/>
      <c r="G47" s="10">
        <v>260</v>
      </c>
      <c r="H47" s="4"/>
      <c r="I47" s="10">
        <v>0</v>
      </c>
      <c r="J47" s="4"/>
      <c r="K47" s="10">
        <v>0</v>
      </c>
      <c r="L47" s="4"/>
      <c r="M47" s="10">
        <v>0</v>
      </c>
      <c r="N47" s="4"/>
      <c r="O47" s="10">
        <v>8141625960</v>
      </c>
      <c r="P47" s="4"/>
      <c r="Q47" s="10">
        <v>0</v>
      </c>
      <c r="R47" s="4"/>
      <c r="S47" s="10">
        <f t="shared" si="0"/>
        <v>8141625960</v>
      </c>
    </row>
    <row r="48" spans="1:19">
      <c r="A48" s="1" t="s">
        <v>32</v>
      </c>
      <c r="C48" s="4" t="s">
        <v>121</v>
      </c>
      <c r="D48" s="4"/>
      <c r="E48" s="10">
        <v>1074111</v>
      </c>
      <c r="F48" s="4"/>
      <c r="G48" s="10">
        <v>13200</v>
      </c>
      <c r="H48" s="4"/>
      <c r="I48" s="10">
        <v>0</v>
      </c>
      <c r="J48" s="4"/>
      <c r="K48" s="10">
        <v>0</v>
      </c>
      <c r="L48" s="4"/>
      <c r="M48" s="10">
        <v>0</v>
      </c>
      <c r="N48" s="4"/>
      <c r="O48" s="10">
        <v>14178265200</v>
      </c>
      <c r="P48" s="4"/>
      <c r="Q48" s="10">
        <v>0</v>
      </c>
      <c r="R48" s="4"/>
      <c r="S48" s="10">
        <f t="shared" si="0"/>
        <v>14178265200</v>
      </c>
    </row>
    <row r="49" spans="1:19">
      <c r="A49" s="1" t="s">
        <v>36</v>
      </c>
      <c r="C49" s="4" t="s">
        <v>143</v>
      </c>
      <c r="D49" s="4"/>
      <c r="E49" s="10">
        <v>282518</v>
      </c>
      <c r="F49" s="4"/>
      <c r="G49" s="10">
        <v>21000</v>
      </c>
      <c r="H49" s="4"/>
      <c r="I49" s="10">
        <v>0</v>
      </c>
      <c r="J49" s="4"/>
      <c r="K49" s="10">
        <v>0</v>
      </c>
      <c r="L49" s="4"/>
      <c r="M49" s="10">
        <v>0</v>
      </c>
      <c r="N49" s="4"/>
      <c r="O49" s="10">
        <v>5932878000</v>
      </c>
      <c r="P49" s="4"/>
      <c r="Q49" s="10">
        <v>0</v>
      </c>
      <c r="R49" s="4"/>
      <c r="S49" s="10">
        <f t="shared" si="0"/>
        <v>5932878000</v>
      </c>
    </row>
    <row r="50" spans="1:19">
      <c r="A50" s="1" t="s">
        <v>29</v>
      </c>
      <c r="C50" s="4" t="s">
        <v>144</v>
      </c>
      <c r="D50" s="4"/>
      <c r="E50" s="10">
        <v>1322663</v>
      </c>
      <c r="F50" s="4"/>
      <c r="G50" s="10">
        <v>1300</v>
      </c>
      <c r="H50" s="4"/>
      <c r="I50" s="10">
        <v>0</v>
      </c>
      <c r="J50" s="4"/>
      <c r="K50" s="10">
        <v>0</v>
      </c>
      <c r="L50" s="4"/>
      <c r="M50" s="10">
        <v>0</v>
      </c>
      <c r="N50" s="4"/>
      <c r="O50" s="10">
        <v>1719461900</v>
      </c>
      <c r="P50" s="4"/>
      <c r="Q50" s="10">
        <v>0</v>
      </c>
      <c r="R50" s="4"/>
      <c r="S50" s="10">
        <f t="shared" si="0"/>
        <v>1719461900</v>
      </c>
    </row>
    <row r="51" spans="1:19">
      <c r="A51" s="1" t="s">
        <v>44</v>
      </c>
      <c r="C51" s="4" t="s">
        <v>135</v>
      </c>
      <c r="D51" s="4"/>
      <c r="E51" s="10">
        <v>4247710</v>
      </c>
      <c r="F51" s="4"/>
      <c r="G51" s="10">
        <v>1000</v>
      </c>
      <c r="H51" s="4"/>
      <c r="I51" s="10">
        <v>0</v>
      </c>
      <c r="J51" s="4"/>
      <c r="K51" s="10">
        <v>0</v>
      </c>
      <c r="L51" s="4"/>
      <c r="M51" s="10">
        <v>0</v>
      </c>
      <c r="N51" s="4"/>
      <c r="O51" s="10">
        <v>4247710000</v>
      </c>
      <c r="P51" s="4"/>
      <c r="Q51" s="10">
        <v>2907399</v>
      </c>
      <c r="R51" s="4"/>
      <c r="S51" s="10">
        <f t="shared" si="0"/>
        <v>4244802601</v>
      </c>
    </row>
    <row r="52" spans="1:19">
      <c r="A52" s="1" t="s">
        <v>57</v>
      </c>
      <c r="C52" s="4" t="s">
        <v>145</v>
      </c>
      <c r="D52" s="4"/>
      <c r="E52" s="10">
        <v>2791672</v>
      </c>
      <c r="F52" s="4"/>
      <c r="G52" s="10">
        <v>540</v>
      </c>
      <c r="H52" s="4"/>
      <c r="I52" s="10">
        <v>0</v>
      </c>
      <c r="J52" s="4"/>
      <c r="K52" s="10">
        <v>0</v>
      </c>
      <c r="L52" s="4"/>
      <c r="M52" s="10">
        <v>0</v>
      </c>
      <c r="N52" s="4"/>
      <c r="O52" s="10">
        <v>1507502880</v>
      </c>
      <c r="P52" s="4"/>
      <c r="Q52" s="10">
        <v>0</v>
      </c>
      <c r="R52" s="4"/>
      <c r="S52" s="10">
        <f t="shared" si="0"/>
        <v>1507502880</v>
      </c>
    </row>
    <row r="53" spans="1:19">
      <c r="A53" s="1" t="s">
        <v>26</v>
      </c>
      <c r="C53" s="4" t="s">
        <v>146</v>
      </c>
      <c r="D53" s="4"/>
      <c r="E53" s="10">
        <v>1849615</v>
      </c>
      <c r="F53" s="4"/>
      <c r="G53" s="10">
        <v>5600</v>
      </c>
      <c r="H53" s="4"/>
      <c r="I53" s="10">
        <v>0</v>
      </c>
      <c r="J53" s="4"/>
      <c r="K53" s="10">
        <v>0</v>
      </c>
      <c r="L53" s="4"/>
      <c r="M53" s="10">
        <v>0</v>
      </c>
      <c r="N53" s="4"/>
      <c r="O53" s="10">
        <v>10357844000</v>
      </c>
      <c r="P53" s="4"/>
      <c r="Q53" s="10">
        <v>0</v>
      </c>
      <c r="R53" s="4"/>
      <c r="S53" s="10">
        <f t="shared" si="0"/>
        <v>10357844000</v>
      </c>
    </row>
    <row r="54" spans="1:19">
      <c r="A54" s="1" t="s">
        <v>41</v>
      </c>
      <c r="C54" s="4" t="s">
        <v>139</v>
      </c>
      <c r="D54" s="4"/>
      <c r="E54" s="10">
        <v>8267184</v>
      </c>
      <c r="F54" s="4"/>
      <c r="G54" s="10">
        <v>2550</v>
      </c>
      <c r="H54" s="4"/>
      <c r="I54" s="10">
        <v>0</v>
      </c>
      <c r="J54" s="4"/>
      <c r="K54" s="10">
        <v>0</v>
      </c>
      <c r="L54" s="4"/>
      <c r="M54" s="10">
        <v>0</v>
      </c>
      <c r="N54" s="4"/>
      <c r="O54" s="10">
        <v>21081319200</v>
      </c>
      <c r="P54" s="4"/>
      <c r="Q54" s="10">
        <v>684549132</v>
      </c>
      <c r="R54" s="4"/>
      <c r="S54" s="10">
        <f t="shared" si="0"/>
        <v>20396770068</v>
      </c>
    </row>
    <row r="55" spans="1:19">
      <c r="A55" s="1" t="s">
        <v>58</v>
      </c>
      <c r="C55" s="4" t="s">
        <v>147</v>
      </c>
      <c r="D55" s="4"/>
      <c r="E55" s="10">
        <v>566708</v>
      </c>
      <c r="F55" s="4"/>
      <c r="G55" s="10">
        <v>800</v>
      </c>
      <c r="H55" s="4"/>
      <c r="I55" s="10">
        <v>0</v>
      </c>
      <c r="J55" s="4"/>
      <c r="K55" s="10">
        <v>0</v>
      </c>
      <c r="L55" s="4"/>
      <c r="M55" s="10">
        <v>0</v>
      </c>
      <c r="N55" s="4"/>
      <c r="O55" s="10">
        <v>453366400</v>
      </c>
      <c r="P55" s="4"/>
      <c r="Q55" s="10">
        <v>9723676</v>
      </c>
      <c r="R55" s="4"/>
      <c r="S55" s="10">
        <f t="shared" si="0"/>
        <v>443642724</v>
      </c>
    </row>
    <row r="56" spans="1:19">
      <c r="A56" s="1" t="s">
        <v>64</v>
      </c>
      <c r="C56" s="4" t="s">
        <v>148</v>
      </c>
      <c r="D56" s="4"/>
      <c r="E56" s="10">
        <v>3075000</v>
      </c>
      <c r="F56" s="4"/>
      <c r="G56" s="10">
        <v>2900</v>
      </c>
      <c r="H56" s="4"/>
      <c r="I56" s="10">
        <v>0</v>
      </c>
      <c r="J56" s="4"/>
      <c r="K56" s="10">
        <v>0</v>
      </c>
      <c r="L56" s="4"/>
      <c r="M56" s="10">
        <v>0</v>
      </c>
      <c r="N56" s="4"/>
      <c r="O56" s="10">
        <v>8917500000</v>
      </c>
      <c r="P56" s="4"/>
      <c r="Q56" s="10">
        <v>0</v>
      </c>
      <c r="R56" s="4"/>
      <c r="S56" s="10">
        <f t="shared" si="0"/>
        <v>8917500000</v>
      </c>
    </row>
    <row r="57" spans="1:19">
      <c r="A57" s="1" t="s">
        <v>55</v>
      </c>
      <c r="C57" s="4" t="s">
        <v>140</v>
      </c>
      <c r="D57" s="4"/>
      <c r="E57" s="10">
        <v>5180559</v>
      </c>
      <c r="F57" s="4"/>
      <c r="G57" s="10">
        <v>4327</v>
      </c>
      <c r="H57" s="4"/>
      <c r="I57" s="10">
        <v>0</v>
      </c>
      <c r="J57" s="4"/>
      <c r="K57" s="10">
        <v>0</v>
      </c>
      <c r="L57" s="4"/>
      <c r="M57" s="10">
        <v>0</v>
      </c>
      <c r="N57" s="4"/>
      <c r="O57" s="10">
        <v>22416278793</v>
      </c>
      <c r="P57" s="4"/>
      <c r="Q57" s="10">
        <v>1702502187</v>
      </c>
      <c r="R57" s="4"/>
      <c r="S57" s="10">
        <f t="shared" si="0"/>
        <v>20713776606</v>
      </c>
    </row>
    <row r="58" spans="1:19" ht="24.75" thickBot="1">
      <c r="C58" s="4"/>
      <c r="D58" s="4"/>
      <c r="E58" s="4"/>
      <c r="F58" s="4"/>
      <c r="G58" s="4"/>
      <c r="H58" s="4"/>
      <c r="I58" s="11">
        <f>SUM(I8:I57)</f>
        <v>22708950600</v>
      </c>
      <c r="J58" s="4"/>
      <c r="K58" s="11">
        <f>SUM(K8:K57)</f>
        <v>0</v>
      </c>
      <c r="L58" s="4"/>
      <c r="M58" s="11">
        <f>SUM(M8:M57)</f>
        <v>22708950600</v>
      </c>
      <c r="N58" s="4"/>
      <c r="O58" s="11">
        <f>SUM(O8:O57)</f>
        <v>524585863876</v>
      </c>
      <c r="P58" s="4"/>
      <c r="Q58" s="11">
        <f>SUM(Q8:Q57)</f>
        <v>10785828181</v>
      </c>
      <c r="R58" s="4"/>
      <c r="S58" s="11">
        <f>SUM(S8:S57)</f>
        <v>513800035695</v>
      </c>
    </row>
    <row r="59" spans="1:19" ht="24.75" thickTop="1">
      <c r="O59" s="3"/>
    </row>
    <row r="60" spans="1:19">
      <c r="O6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3"/>
  <sheetViews>
    <sheetView rightToLeft="1" topLeftCell="A43" workbookViewId="0">
      <selection activeCell="I73" sqref="I73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105</v>
      </c>
      <c r="D6" s="19" t="s">
        <v>105</v>
      </c>
      <c r="E6" s="19" t="s">
        <v>105</v>
      </c>
      <c r="F6" s="19" t="s">
        <v>105</v>
      </c>
      <c r="G6" s="19" t="s">
        <v>105</v>
      </c>
      <c r="H6" s="19" t="s">
        <v>105</v>
      </c>
      <c r="I6" s="19" t="s">
        <v>105</v>
      </c>
      <c r="K6" s="19" t="s">
        <v>106</v>
      </c>
      <c r="L6" s="19" t="s">
        <v>106</v>
      </c>
      <c r="M6" s="19" t="s">
        <v>106</v>
      </c>
      <c r="N6" s="19" t="s">
        <v>106</v>
      </c>
      <c r="O6" s="19" t="s">
        <v>106</v>
      </c>
      <c r="P6" s="19" t="s">
        <v>106</v>
      </c>
      <c r="Q6" s="19" t="s">
        <v>106</v>
      </c>
    </row>
    <row r="7" spans="1:17" ht="24.75">
      <c r="A7" s="19" t="s">
        <v>3</v>
      </c>
      <c r="C7" s="19" t="s">
        <v>7</v>
      </c>
      <c r="E7" s="19" t="s">
        <v>149</v>
      </c>
      <c r="G7" s="19" t="s">
        <v>150</v>
      </c>
      <c r="I7" s="19" t="s">
        <v>151</v>
      </c>
      <c r="K7" s="19" t="s">
        <v>7</v>
      </c>
      <c r="M7" s="19" t="s">
        <v>149</v>
      </c>
      <c r="O7" s="19" t="s">
        <v>150</v>
      </c>
      <c r="Q7" s="19" t="s">
        <v>151</v>
      </c>
    </row>
    <row r="8" spans="1:17">
      <c r="A8" s="1" t="s">
        <v>43</v>
      </c>
      <c r="C8" s="6">
        <v>26948471</v>
      </c>
      <c r="D8" s="6"/>
      <c r="E8" s="6">
        <v>57514109951</v>
      </c>
      <c r="F8" s="6"/>
      <c r="G8" s="6">
        <v>63675379299</v>
      </c>
      <c r="H8" s="6"/>
      <c r="I8" s="6">
        <f>E8-G8</f>
        <v>-6161269348</v>
      </c>
      <c r="J8" s="6"/>
      <c r="K8" s="6">
        <v>26948471</v>
      </c>
      <c r="L8" s="6"/>
      <c r="M8" s="6">
        <v>57514109951</v>
      </c>
      <c r="N8" s="6"/>
      <c r="O8" s="6">
        <v>66840036194</v>
      </c>
      <c r="P8" s="6"/>
      <c r="Q8" s="6">
        <f>M8-O8</f>
        <v>-9325926243</v>
      </c>
    </row>
    <row r="9" spans="1:17">
      <c r="A9" s="1" t="s">
        <v>70</v>
      </c>
      <c r="C9" s="6">
        <v>7200268</v>
      </c>
      <c r="D9" s="6"/>
      <c r="E9" s="6">
        <v>60408678861</v>
      </c>
      <c r="F9" s="6"/>
      <c r="G9" s="6">
        <v>68353422171</v>
      </c>
      <c r="H9" s="6"/>
      <c r="I9" s="6">
        <f t="shared" ref="I9:I71" si="0">E9-G9</f>
        <v>-7944743310</v>
      </c>
      <c r="J9" s="6"/>
      <c r="K9" s="6">
        <v>7200268</v>
      </c>
      <c r="L9" s="6"/>
      <c r="M9" s="6">
        <v>60408678861</v>
      </c>
      <c r="N9" s="6"/>
      <c r="O9" s="6">
        <v>60804935716</v>
      </c>
      <c r="P9" s="6"/>
      <c r="Q9" s="6">
        <f t="shared" ref="Q9:Q71" si="1">M9-O9</f>
        <v>-396256855</v>
      </c>
    </row>
    <row r="10" spans="1:17">
      <c r="A10" s="1" t="s">
        <v>20</v>
      </c>
      <c r="C10" s="6">
        <v>16095485</v>
      </c>
      <c r="D10" s="6"/>
      <c r="E10" s="6">
        <v>27135519801</v>
      </c>
      <c r="F10" s="6"/>
      <c r="G10" s="6">
        <v>31114873849</v>
      </c>
      <c r="H10" s="6"/>
      <c r="I10" s="6">
        <f t="shared" si="0"/>
        <v>-3979354048</v>
      </c>
      <c r="J10" s="6"/>
      <c r="K10" s="6">
        <v>16095485</v>
      </c>
      <c r="L10" s="6"/>
      <c r="M10" s="6">
        <v>27135519801</v>
      </c>
      <c r="N10" s="6"/>
      <c r="O10" s="6">
        <v>33519687317</v>
      </c>
      <c r="P10" s="6"/>
      <c r="Q10" s="6">
        <f t="shared" si="1"/>
        <v>-6384167516</v>
      </c>
    </row>
    <row r="11" spans="1:17">
      <c r="A11" s="1" t="s">
        <v>16</v>
      </c>
      <c r="C11" s="6">
        <v>37988566</v>
      </c>
      <c r="D11" s="6"/>
      <c r="E11" s="6">
        <v>91196519688</v>
      </c>
      <c r="F11" s="6"/>
      <c r="G11" s="6">
        <v>99693089845</v>
      </c>
      <c r="H11" s="6"/>
      <c r="I11" s="6">
        <f t="shared" si="0"/>
        <v>-8496570157</v>
      </c>
      <c r="J11" s="6"/>
      <c r="K11" s="6">
        <v>37988566</v>
      </c>
      <c r="L11" s="6"/>
      <c r="M11" s="6">
        <v>91196519688</v>
      </c>
      <c r="N11" s="6"/>
      <c r="O11" s="6">
        <v>127168789684</v>
      </c>
      <c r="P11" s="6"/>
      <c r="Q11" s="6">
        <f t="shared" si="1"/>
        <v>-35972269996</v>
      </c>
    </row>
    <row r="12" spans="1:17">
      <c r="A12" s="1" t="s">
        <v>65</v>
      </c>
      <c r="C12" s="6">
        <v>7544999</v>
      </c>
      <c r="D12" s="6"/>
      <c r="E12" s="6">
        <v>90751285696</v>
      </c>
      <c r="F12" s="6"/>
      <c r="G12" s="6">
        <v>89365604261</v>
      </c>
      <c r="H12" s="6"/>
      <c r="I12" s="6">
        <f t="shared" si="0"/>
        <v>1385681435</v>
      </c>
      <c r="J12" s="6"/>
      <c r="K12" s="6">
        <v>7544999</v>
      </c>
      <c r="L12" s="6"/>
      <c r="M12" s="6">
        <v>90751285696</v>
      </c>
      <c r="N12" s="6"/>
      <c r="O12" s="6">
        <v>94295711215</v>
      </c>
      <c r="P12" s="6"/>
      <c r="Q12" s="6">
        <f t="shared" si="1"/>
        <v>-3544425519</v>
      </c>
    </row>
    <row r="13" spans="1:17">
      <c r="A13" s="1" t="s">
        <v>48</v>
      </c>
      <c r="C13" s="6">
        <v>5357648</v>
      </c>
      <c r="D13" s="6"/>
      <c r="E13" s="6">
        <v>80472384615</v>
      </c>
      <c r="F13" s="6"/>
      <c r="G13" s="6">
        <v>85481259646</v>
      </c>
      <c r="H13" s="6"/>
      <c r="I13" s="6">
        <f t="shared" si="0"/>
        <v>-5008875031</v>
      </c>
      <c r="J13" s="6"/>
      <c r="K13" s="6">
        <v>5357648</v>
      </c>
      <c r="L13" s="6"/>
      <c r="M13" s="6">
        <v>80472384615</v>
      </c>
      <c r="N13" s="6"/>
      <c r="O13" s="6">
        <v>84838715535</v>
      </c>
      <c r="P13" s="6"/>
      <c r="Q13" s="6">
        <f t="shared" si="1"/>
        <v>-4366330920</v>
      </c>
    </row>
    <row r="14" spans="1:17">
      <c r="A14" s="1" t="s">
        <v>49</v>
      </c>
      <c r="C14" s="6">
        <v>7542501</v>
      </c>
      <c r="D14" s="6"/>
      <c r="E14" s="6">
        <v>134807263680</v>
      </c>
      <c r="F14" s="6"/>
      <c r="G14" s="6">
        <v>128275919181</v>
      </c>
      <c r="H14" s="6"/>
      <c r="I14" s="6">
        <f t="shared" si="0"/>
        <v>6531344499</v>
      </c>
      <c r="J14" s="6"/>
      <c r="K14" s="6">
        <v>7542501</v>
      </c>
      <c r="L14" s="6"/>
      <c r="M14" s="6">
        <v>134807263680</v>
      </c>
      <c r="N14" s="6"/>
      <c r="O14" s="6">
        <v>153275474344</v>
      </c>
      <c r="P14" s="6"/>
      <c r="Q14" s="6">
        <f t="shared" si="1"/>
        <v>-18468210664</v>
      </c>
    </row>
    <row r="15" spans="1:17">
      <c r="A15" s="1" t="s">
        <v>75</v>
      </c>
      <c r="C15" s="6">
        <v>75096179</v>
      </c>
      <c r="D15" s="6"/>
      <c r="E15" s="6">
        <v>495671728720</v>
      </c>
      <c r="F15" s="6"/>
      <c r="G15" s="6">
        <v>498104694959</v>
      </c>
      <c r="H15" s="6"/>
      <c r="I15" s="6">
        <f t="shared" si="0"/>
        <v>-2432966239</v>
      </c>
      <c r="J15" s="6"/>
      <c r="K15" s="6">
        <v>75096179</v>
      </c>
      <c r="L15" s="6"/>
      <c r="M15" s="6">
        <v>495671728720</v>
      </c>
      <c r="N15" s="6"/>
      <c r="O15" s="6">
        <v>443524573372</v>
      </c>
      <c r="P15" s="6"/>
      <c r="Q15" s="6">
        <f t="shared" si="1"/>
        <v>52147155348</v>
      </c>
    </row>
    <row r="16" spans="1:17">
      <c r="A16" s="1" t="s">
        <v>37</v>
      </c>
      <c r="C16" s="6">
        <v>13117439</v>
      </c>
      <c r="D16" s="6"/>
      <c r="E16" s="6">
        <v>103663152391</v>
      </c>
      <c r="F16" s="6"/>
      <c r="G16" s="6">
        <v>117385303733</v>
      </c>
      <c r="H16" s="6"/>
      <c r="I16" s="6">
        <f t="shared" si="0"/>
        <v>-13722151342</v>
      </c>
      <c r="J16" s="6"/>
      <c r="K16" s="6">
        <v>13117439</v>
      </c>
      <c r="L16" s="6"/>
      <c r="M16" s="6">
        <v>103663152391</v>
      </c>
      <c r="N16" s="6"/>
      <c r="O16" s="6">
        <v>101032942528</v>
      </c>
      <c r="P16" s="6"/>
      <c r="Q16" s="6">
        <f t="shared" si="1"/>
        <v>2630209863</v>
      </c>
    </row>
    <row r="17" spans="1:17">
      <c r="A17" s="1" t="s">
        <v>67</v>
      </c>
      <c r="C17" s="6">
        <v>41054419</v>
      </c>
      <c r="D17" s="6"/>
      <c r="E17" s="6">
        <v>70193449755</v>
      </c>
      <c r="F17" s="6"/>
      <c r="G17" s="6">
        <v>81276496526</v>
      </c>
      <c r="H17" s="6"/>
      <c r="I17" s="6">
        <f t="shared" si="0"/>
        <v>-11083046771</v>
      </c>
      <c r="J17" s="6"/>
      <c r="K17" s="6">
        <v>41054419</v>
      </c>
      <c r="L17" s="6"/>
      <c r="M17" s="6">
        <v>70193449755</v>
      </c>
      <c r="N17" s="6"/>
      <c r="O17" s="6">
        <v>112224415849</v>
      </c>
      <c r="P17" s="6"/>
      <c r="Q17" s="6">
        <f t="shared" si="1"/>
        <v>-42030966094</v>
      </c>
    </row>
    <row r="18" spans="1:17">
      <c r="A18" s="1" t="s">
        <v>66</v>
      </c>
      <c r="C18" s="6">
        <v>8777819</v>
      </c>
      <c r="D18" s="6"/>
      <c r="E18" s="6">
        <v>117708222279</v>
      </c>
      <c r="F18" s="6"/>
      <c r="G18" s="6">
        <v>125097103202</v>
      </c>
      <c r="H18" s="6"/>
      <c r="I18" s="6">
        <f t="shared" si="0"/>
        <v>-7388880923</v>
      </c>
      <c r="J18" s="6"/>
      <c r="K18" s="6">
        <v>8777819</v>
      </c>
      <c r="L18" s="6"/>
      <c r="M18" s="6">
        <v>117708222279</v>
      </c>
      <c r="N18" s="6"/>
      <c r="O18" s="6">
        <v>121348118781</v>
      </c>
      <c r="P18" s="6"/>
      <c r="Q18" s="6">
        <f t="shared" si="1"/>
        <v>-3639896502</v>
      </c>
    </row>
    <row r="19" spans="1:17">
      <c r="A19" s="1" t="s">
        <v>79</v>
      </c>
      <c r="C19" s="6">
        <v>5171394</v>
      </c>
      <c r="D19" s="6"/>
      <c r="E19" s="6">
        <v>62509990341</v>
      </c>
      <c r="F19" s="6"/>
      <c r="G19" s="6">
        <v>84844659922</v>
      </c>
      <c r="H19" s="6"/>
      <c r="I19" s="6">
        <f t="shared" si="0"/>
        <v>-22334669581</v>
      </c>
      <c r="J19" s="6"/>
      <c r="K19" s="6">
        <v>5171394</v>
      </c>
      <c r="L19" s="6"/>
      <c r="M19" s="6">
        <v>62509990341</v>
      </c>
      <c r="N19" s="6"/>
      <c r="O19" s="6">
        <v>59779141395</v>
      </c>
      <c r="P19" s="6"/>
      <c r="Q19" s="6">
        <f t="shared" si="1"/>
        <v>2730848946</v>
      </c>
    </row>
    <row r="20" spans="1:17">
      <c r="A20" s="1" t="s">
        <v>47</v>
      </c>
      <c r="C20" s="6">
        <v>2646345</v>
      </c>
      <c r="D20" s="6"/>
      <c r="E20" s="6">
        <v>24201513074</v>
      </c>
      <c r="F20" s="6"/>
      <c r="G20" s="6">
        <v>25474674993</v>
      </c>
      <c r="H20" s="6"/>
      <c r="I20" s="6">
        <f t="shared" si="0"/>
        <v>-1273161919</v>
      </c>
      <c r="J20" s="6"/>
      <c r="K20" s="6">
        <v>2646345</v>
      </c>
      <c r="L20" s="6"/>
      <c r="M20" s="6">
        <v>24201513074</v>
      </c>
      <c r="N20" s="6"/>
      <c r="O20" s="6">
        <v>29941498039</v>
      </c>
      <c r="P20" s="6"/>
      <c r="Q20" s="6">
        <f t="shared" si="1"/>
        <v>-5739984965</v>
      </c>
    </row>
    <row r="21" spans="1:17">
      <c r="A21" s="1" t="s">
        <v>38</v>
      </c>
      <c r="C21" s="6">
        <v>29940905</v>
      </c>
      <c r="D21" s="6"/>
      <c r="E21" s="6">
        <v>130985891863</v>
      </c>
      <c r="F21" s="6"/>
      <c r="G21" s="6">
        <v>144509587853</v>
      </c>
      <c r="H21" s="6"/>
      <c r="I21" s="6">
        <f t="shared" si="0"/>
        <v>-13523695990</v>
      </c>
      <c r="J21" s="6"/>
      <c r="K21" s="6">
        <v>29940905</v>
      </c>
      <c r="L21" s="6"/>
      <c r="M21" s="6">
        <v>130985891863</v>
      </c>
      <c r="N21" s="6"/>
      <c r="O21" s="6">
        <v>168743726925</v>
      </c>
      <c r="P21" s="6"/>
      <c r="Q21" s="6">
        <f t="shared" si="1"/>
        <v>-37757835062</v>
      </c>
    </row>
    <row r="22" spans="1:17">
      <c r="A22" s="1" t="s">
        <v>80</v>
      </c>
      <c r="C22" s="6">
        <v>1359690</v>
      </c>
      <c r="D22" s="6"/>
      <c r="E22" s="6">
        <v>42372655125</v>
      </c>
      <c r="F22" s="6"/>
      <c r="G22" s="6">
        <v>43142419659</v>
      </c>
      <c r="H22" s="6"/>
      <c r="I22" s="6">
        <f t="shared" si="0"/>
        <v>-769764534</v>
      </c>
      <c r="J22" s="6"/>
      <c r="K22" s="6">
        <v>1359690</v>
      </c>
      <c r="L22" s="6"/>
      <c r="M22" s="6">
        <v>42372655125</v>
      </c>
      <c r="N22" s="6"/>
      <c r="O22" s="6">
        <v>47659583841</v>
      </c>
      <c r="P22" s="6"/>
      <c r="Q22" s="6">
        <f t="shared" si="1"/>
        <v>-5286928716</v>
      </c>
    </row>
    <row r="23" spans="1:17">
      <c r="A23" s="1" t="s">
        <v>34</v>
      </c>
      <c r="C23" s="6">
        <v>1642137</v>
      </c>
      <c r="D23" s="6"/>
      <c r="E23" s="6">
        <v>34997933147</v>
      </c>
      <c r="F23" s="6"/>
      <c r="G23" s="6">
        <v>33640921890</v>
      </c>
      <c r="H23" s="6"/>
      <c r="I23" s="6">
        <f t="shared" si="0"/>
        <v>1357011257</v>
      </c>
      <c r="J23" s="6"/>
      <c r="K23" s="6">
        <v>1642137</v>
      </c>
      <c r="L23" s="6"/>
      <c r="M23" s="6">
        <v>34997933147</v>
      </c>
      <c r="N23" s="6"/>
      <c r="O23" s="6">
        <v>44979361910</v>
      </c>
      <c r="P23" s="6"/>
      <c r="Q23" s="6">
        <f t="shared" si="1"/>
        <v>-9981428763</v>
      </c>
    </row>
    <row r="24" spans="1:17">
      <c r="A24" s="1" t="s">
        <v>40</v>
      </c>
      <c r="C24" s="6">
        <v>5751922</v>
      </c>
      <c r="D24" s="6"/>
      <c r="E24" s="6">
        <v>78618348381</v>
      </c>
      <c r="F24" s="6"/>
      <c r="G24" s="6">
        <v>84343838783</v>
      </c>
      <c r="H24" s="6"/>
      <c r="I24" s="6">
        <f t="shared" si="0"/>
        <v>-5725490402</v>
      </c>
      <c r="J24" s="6"/>
      <c r="K24" s="6">
        <v>5751922</v>
      </c>
      <c r="L24" s="6"/>
      <c r="M24" s="6">
        <v>78618348381</v>
      </c>
      <c r="N24" s="6"/>
      <c r="O24" s="6">
        <v>83024188759</v>
      </c>
      <c r="P24" s="6"/>
      <c r="Q24" s="6">
        <f t="shared" si="1"/>
        <v>-4405840378</v>
      </c>
    </row>
    <row r="25" spans="1:17">
      <c r="A25" s="1" t="s">
        <v>77</v>
      </c>
      <c r="C25" s="6">
        <v>1828839</v>
      </c>
      <c r="D25" s="6"/>
      <c r="E25" s="6">
        <v>53447947793</v>
      </c>
      <c r="F25" s="6"/>
      <c r="G25" s="6">
        <v>56699492958</v>
      </c>
      <c r="H25" s="6"/>
      <c r="I25" s="6">
        <f t="shared" si="0"/>
        <v>-3251545165</v>
      </c>
      <c r="J25" s="6"/>
      <c r="K25" s="6">
        <v>1828839</v>
      </c>
      <c r="L25" s="6"/>
      <c r="M25" s="6">
        <v>53447947793</v>
      </c>
      <c r="N25" s="6"/>
      <c r="O25" s="6">
        <v>42233269193</v>
      </c>
      <c r="P25" s="6"/>
      <c r="Q25" s="6">
        <f t="shared" si="1"/>
        <v>11214678600</v>
      </c>
    </row>
    <row r="26" spans="1:17">
      <c r="A26" s="1" t="s">
        <v>51</v>
      </c>
      <c r="C26" s="6">
        <v>896457</v>
      </c>
      <c r="D26" s="6"/>
      <c r="E26" s="6">
        <v>15772878531</v>
      </c>
      <c r="F26" s="6"/>
      <c r="G26" s="6">
        <v>17892618869</v>
      </c>
      <c r="H26" s="6"/>
      <c r="I26" s="6">
        <f t="shared" si="0"/>
        <v>-2119740338</v>
      </c>
      <c r="J26" s="6"/>
      <c r="K26" s="6">
        <v>896457</v>
      </c>
      <c r="L26" s="6"/>
      <c r="M26" s="6">
        <v>15772878531</v>
      </c>
      <c r="N26" s="6"/>
      <c r="O26" s="6">
        <v>14765596322</v>
      </c>
      <c r="P26" s="6"/>
      <c r="Q26" s="6">
        <f t="shared" si="1"/>
        <v>1007282209</v>
      </c>
    </row>
    <row r="27" spans="1:17">
      <c r="A27" s="1" t="s">
        <v>78</v>
      </c>
      <c r="C27" s="6">
        <v>125031</v>
      </c>
      <c r="D27" s="6"/>
      <c r="E27" s="6">
        <v>1408172452</v>
      </c>
      <c r="F27" s="6"/>
      <c r="G27" s="6">
        <v>1350324060</v>
      </c>
      <c r="H27" s="6"/>
      <c r="I27" s="6">
        <f t="shared" si="0"/>
        <v>57848392</v>
      </c>
      <c r="J27" s="6"/>
      <c r="K27" s="6">
        <v>125031</v>
      </c>
      <c r="L27" s="6"/>
      <c r="M27" s="6">
        <v>1408172452</v>
      </c>
      <c r="N27" s="6"/>
      <c r="O27" s="6">
        <v>1298091780</v>
      </c>
      <c r="P27" s="6"/>
      <c r="Q27" s="6">
        <f t="shared" si="1"/>
        <v>110080672</v>
      </c>
    </row>
    <row r="28" spans="1:17">
      <c r="A28" s="1" t="s">
        <v>52</v>
      </c>
      <c r="C28" s="6">
        <v>4985206</v>
      </c>
      <c r="D28" s="6"/>
      <c r="E28" s="6">
        <v>141233004692</v>
      </c>
      <c r="F28" s="6"/>
      <c r="G28" s="6">
        <v>164637058126</v>
      </c>
      <c r="H28" s="6"/>
      <c r="I28" s="6">
        <f t="shared" si="0"/>
        <v>-23404053434</v>
      </c>
      <c r="J28" s="6"/>
      <c r="K28" s="6">
        <v>4985206</v>
      </c>
      <c r="L28" s="6"/>
      <c r="M28" s="6">
        <v>141233004692</v>
      </c>
      <c r="N28" s="6"/>
      <c r="O28" s="6">
        <v>132719176439</v>
      </c>
      <c r="P28" s="6"/>
      <c r="Q28" s="6">
        <f t="shared" si="1"/>
        <v>8513828253</v>
      </c>
    </row>
    <row r="29" spans="1:17">
      <c r="A29" s="1" t="s">
        <v>24</v>
      </c>
      <c r="C29" s="6">
        <v>2928952</v>
      </c>
      <c r="D29" s="6"/>
      <c r="E29" s="6">
        <v>31153314670</v>
      </c>
      <c r="F29" s="6"/>
      <c r="G29" s="6">
        <v>34410471130</v>
      </c>
      <c r="H29" s="6"/>
      <c r="I29" s="6">
        <f t="shared" si="0"/>
        <v>-3257156460</v>
      </c>
      <c r="J29" s="6"/>
      <c r="K29" s="6">
        <v>2928952</v>
      </c>
      <c r="L29" s="6"/>
      <c r="M29" s="6">
        <v>31153314670</v>
      </c>
      <c r="N29" s="6"/>
      <c r="O29" s="6">
        <v>50088163260</v>
      </c>
      <c r="P29" s="6"/>
      <c r="Q29" s="6">
        <f t="shared" si="1"/>
        <v>-18934848590</v>
      </c>
    </row>
    <row r="30" spans="1:17">
      <c r="A30" s="1" t="s">
        <v>22</v>
      </c>
      <c r="C30" s="6">
        <v>35651824</v>
      </c>
      <c r="D30" s="6"/>
      <c r="E30" s="6">
        <v>244179503009</v>
      </c>
      <c r="F30" s="6"/>
      <c r="G30" s="6">
        <v>236694284032</v>
      </c>
      <c r="H30" s="6"/>
      <c r="I30" s="6">
        <f t="shared" si="0"/>
        <v>7485218977</v>
      </c>
      <c r="J30" s="6"/>
      <c r="K30" s="6">
        <v>35651824</v>
      </c>
      <c r="L30" s="6"/>
      <c r="M30" s="6">
        <v>244179503009</v>
      </c>
      <c r="N30" s="6"/>
      <c r="O30" s="6">
        <v>249587309211</v>
      </c>
      <c r="P30" s="6"/>
      <c r="Q30" s="6">
        <f t="shared" si="1"/>
        <v>-5407806202</v>
      </c>
    </row>
    <row r="31" spans="1:17">
      <c r="A31" s="1" t="s">
        <v>73</v>
      </c>
      <c r="C31" s="6">
        <v>18759693</v>
      </c>
      <c r="D31" s="6"/>
      <c r="E31" s="6">
        <v>107412899481</v>
      </c>
      <c r="F31" s="6"/>
      <c r="G31" s="6">
        <v>108148426159</v>
      </c>
      <c r="H31" s="6"/>
      <c r="I31" s="6">
        <f t="shared" si="0"/>
        <v>-735526678</v>
      </c>
      <c r="J31" s="6"/>
      <c r="K31" s="6">
        <v>18759693</v>
      </c>
      <c r="L31" s="6"/>
      <c r="M31" s="6">
        <v>107412899481</v>
      </c>
      <c r="N31" s="6"/>
      <c r="O31" s="6">
        <v>111995960015</v>
      </c>
      <c r="P31" s="6"/>
      <c r="Q31" s="6">
        <f t="shared" si="1"/>
        <v>-4583060534</v>
      </c>
    </row>
    <row r="32" spans="1:17">
      <c r="A32" s="1" t="s">
        <v>72</v>
      </c>
      <c r="C32" s="6">
        <v>28878874</v>
      </c>
      <c r="D32" s="6"/>
      <c r="E32" s="6">
        <v>170232775069</v>
      </c>
      <c r="F32" s="6"/>
      <c r="G32" s="6">
        <v>165638476088</v>
      </c>
      <c r="H32" s="6"/>
      <c r="I32" s="6">
        <f t="shared" si="0"/>
        <v>4594298981</v>
      </c>
      <c r="J32" s="6"/>
      <c r="K32" s="6">
        <v>28878874</v>
      </c>
      <c r="L32" s="6"/>
      <c r="M32" s="6">
        <v>170232775069</v>
      </c>
      <c r="N32" s="6"/>
      <c r="O32" s="6">
        <v>166333067397</v>
      </c>
      <c r="P32" s="6"/>
      <c r="Q32" s="6">
        <f t="shared" si="1"/>
        <v>3899707672</v>
      </c>
    </row>
    <row r="33" spans="1:17">
      <c r="A33" s="1" t="s">
        <v>62</v>
      </c>
      <c r="C33" s="6">
        <v>112920910</v>
      </c>
      <c r="D33" s="6"/>
      <c r="E33" s="6">
        <v>560122662621</v>
      </c>
      <c r="F33" s="6"/>
      <c r="G33" s="6">
        <v>560369134328</v>
      </c>
      <c r="H33" s="6"/>
      <c r="I33" s="6">
        <f t="shared" si="0"/>
        <v>-246471707</v>
      </c>
      <c r="J33" s="6"/>
      <c r="K33" s="6">
        <v>112920910</v>
      </c>
      <c r="L33" s="6"/>
      <c r="M33" s="6">
        <v>560122662621</v>
      </c>
      <c r="N33" s="6"/>
      <c r="O33" s="6">
        <v>547848803871</v>
      </c>
      <c r="P33" s="6"/>
      <c r="Q33" s="6">
        <f t="shared" si="1"/>
        <v>12273858750</v>
      </c>
    </row>
    <row r="34" spans="1:17">
      <c r="A34" s="1" t="s">
        <v>59</v>
      </c>
      <c r="C34" s="6">
        <v>33691880</v>
      </c>
      <c r="D34" s="6"/>
      <c r="E34" s="6">
        <v>102919113113</v>
      </c>
      <c r="F34" s="6"/>
      <c r="G34" s="6">
        <v>104472641498</v>
      </c>
      <c r="H34" s="6"/>
      <c r="I34" s="6">
        <f t="shared" si="0"/>
        <v>-1553528385</v>
      </c>
      <c r="J34" s="6"/>
      <c r="K34" s="6">
        <v>33691880</v>
      </c>
      <c r="L34" s="6"/>
      <c r="M34" s="6">
        <v>102919113113</v>
      </c>
      <c r="N34" s="6"/>
      <c r="O34" s="6">
        <v>121584989822</v>
      </c>
      <c r="P34" s="6"/>
      <c r="Q34" s="6">
        <f t="shared" si="1"/>
        <v>-18665876709</v>
      </c>
    </row>
    <row r="35" spans="1:17">
      <c r="A35" s="1" t="s">
        <v>33</v>
      </c>
      <c r="C35" s="6">
        <v>703820</v>
      </c>
      <c r="D35" s="6"/>
      <c r="E35" s="6">
        <v>26593022620</v>
      </c>
      <c r="F35" s="6"/>
      <c r="G35" s="6">
        <v>25138743101</v>
      </c>
      <c r="H35" s="6"/>
      <c r="I35" s="6">
        <f t="shared" si="0"/>
        <v>1454279519</v>
      </c>
      <c r="J35" s="6"/>
      <c r="K35" s="6">
        <v>703820</v>
      </c>
      <c r="L35" s="6"/>
      <c r="M35" s="6">
        <v>26593022620</v>
      </c>
      <c r="N35" s="6"/>
      <c r="O35" s="6">
        <v>36087188283</v>
      </c>
      <c r="P35" s="6"/>
      <c r="Q35" s="6">
        <f t="shared" si="1"/>
        <v>-9494165663</v>
      </c>
    </row>
    <row r="36" spans="1:17">
      <c r="A36" s="1" t="s">
        <v>61</v>
      </c>
      <c r="C36" s="6">
        <v>1825571</v>
      </c>
      <c r="D36" s="6"/>
      <c r="E36" s="6">
        <v>20234003705</v>
      </c>
      <c r="F36" s="6"/>
      <c r="G36" s="6">
        <v>22355082378</v>
      </c>
      <c r="H36" s="6"/>
      <c r="I36" s="6">
        <f t="shared" si="0"/>
        <v>-2121078673</v>
      </c>
      <c r="J36" s="6"/>
      <c r="K36" s="6">
        <v>1825571</v>
      </c>
      <c r="L36" s="6"/>
      <c r="M36" s="6">
        <v>20234003705</v>
      </c>
      <c r="N36" s="6"/>
      <c r="O36" s="6">
        <v>24038217214</v>
      </c>
      <c r="P36" s="6"/>
      <c r="Q36" s="6">
        <f t="shared" si="1"/>
        <v>-3804213509</v>
      </c>
    </row>
    <row r="37" spans="1:17">
      <c r="A37" s="1" t="s">
        <v>31</v>
      </c>
      <c r="C37" s="6">
        <v>1201423</v>
      </c>
      <c r="D37" s="6"/>
      <c r="E37" s="6">
        <v>35911835211</v>
      </c>
      <c r="F37" s="6"/>
      <c r="G37" s="6">
        <v>40437619822</v>
      </c>
      <c r="H37" s="6"/>
      <c r="I37" s="6">
        <f t="shared" si="0"/>
        <v>-4525784611</v>
      </c>
      <c r="J37" s="6"/>
      <c r="K37" s="6">
        <v>1201423</v>
      </c>
      <c r="L37" s="6"/>
      <c r="M37" s="6">
        <v>35911835211</v>
      </c>
      <c r="N37" s="6"/>
      <c r="O37" s="6">
        <v>43756363610</v>
      </c>
      <c r="P37" s="6"/>
      <c r="Q37" s="6">
        <f t="shared" si="1"/>
        <v>-7844528399</v>
      </c>
    </row>
    <row r="38" spans="1:17">
      <c r="A38" s="1" t="s">
        <v>50</v>
      </c>
      <c r="C38" s="6">
        <v>2118302</v>
      </c>
      <c r="D38" s="6"/>
      <c r="E38" s="6">
        <v>42408759796</v>
      </c>
      <c r="F38" s="6"/>
      <c r="G38" s="6">
        <v>48063901995</v>
      </c>
      <c r="H38" s="6"/>
      <c r="I38" s="6">
        <f t="shared" si="0"/>
        <v>-5655142199</v>
      </c>
      <c r="J38" s="6"/>
      <c r="K38" s="6">
        <v>2118302</v>
      </c>
      <c r="L38" s="6"/>
      <c r="M38" s="6">
        <v>42408759796</v>
      </c>
      <c r="N38" s="6"/>
      <c r="O38" s="6">
        <v>48671406698</v>
      </c>
      <c r="P38" s="6"/>
      <c r="Q38" s="6">
        <f t="shared" si="1"/>
        <v>-6262646902</v>
      </c>
    </row>
    <row r="39" spans="1:17">
      <c r="A39" s="1" t="s">
        <v>19</v>
      </c>
      <c r="C39" s="6">
        <v>83922327</v>
      </c>
      <c r="D39" s="6"/>
      <c r="E39" s="6">
        <v>362389464886</v>
      </c>
      <c r="F39" s="6"/>
      <c r="G39" s="6">
        <v>364782794819</v>
      </c>
      <c r="H39" s="6"/>
      <c r="I39" s="6">
        <f t="shared" si="0"/>
        <v>-2393329933</v>
      </c>
      <c r="J39" s="6"/>
      <c r="K39" s="6">
        <v>83922327</v>
      </c>
      <c r="L39" s="6"/>
      <c r="M39" s="6">
        <v>362389464886</v>
      </c>
      <c r="N39" s="6"/>
      <c r="O39" s="6">
        <v>298412054903</v>
      </c>
      <c r="P39" s="6"/>
      <c r="Q39" s="6">
        <f t="shared" si="1"/>
        <v>63977409983</v>
      </c>
    </row>
    <row r="40" spans="1:17">
      <c r="A40" s="1" t="s">
        <v>17</v>
      </c>
      <c r="C40" s="6">
        <v>39995577</v>
      </c>
      <c r="D40" s="6"/>
      <c r="E40" s="6">
        <v>78600781757</v>
      </c>
      <c r="F40" s="6"/>
      <c r="G40" s="6">
        <v>84230988495</v>
      </c>
      <c r="H40" s="6"/>
      <c r="I40" s="6">
        <f t="shared" si="0"/>
        <v>-5630206738</v>
      </c>
      <c r="J40" s="6"/>
      <c r="K40" s="6">
        <v>39995577</v>
      </c>
      <c r="L40" s="6"/>
      <c r="M40" s="6">
        <v>78600781757</v>
      </c>
      <c r="N40" s="6"/>
      <c r="O40" s="6">
        <v>98291302337</v>
      </c>
      <c r="P40" s="6"/>
      <c r="Q40" s="6">
        <f t="shared" si="1"/>
        <v>-19690520580</v>
      </c>
    </row>
    <row r="41" spans="1:17">
      <c r="A41" s="1" t="s">
        <v>18</v>
      </c>
      <c r="C41" s="6">
        <v>30564888</v>
      </c>
      <c r="D41" s="6"/>
      <c r="E41" s="6">
        <v>59672264863</v>
      </c>
      <c r="F41" s="6"/>
      <c r="G41" s="6">
        <v>60583604237</v>
      </c>
      <c r="H41" s="6"/>
      <c r="I41" s="6">
        <f t="shared" si="0"/>
        <v>-911339374</v>
      </c>
      <c r="J41" s="6"/>
      <c r="K41" s="6">
        <v>30564888</v>
      </c>
      <c r="L41" s="6"/>
      <c r="M41" s="6">
        <v>59672264863</v>
      </c>
      <c r="N41" s="6"/>
      <c r="O41" s="6">
        <v>60658982578</v>
      </c>
      <c r="P41" s="6"/>
      <c r="Q41" s="6">
        <f t="shared" si="1"/>
        <v>-986717715</v>
      </c>
    </row>
    <row r="42" spans="1:17">
      <c r="A42" s="1" t="s">
        <v>35</v>
      </c>
      <c r="C42" s="6">
        <v>11190057</v>
      </c>
      <c r="D42" s="6"/>
      <c r="E42" s="6">
        <v>97886590215</v>
      </c>
      <c r="F42" s="6"/>
      <c r="G42" s="6">
        <v>99394827509</v>
      </c>
      <c r="H42" s="6"/>
      <c r="I42" s="6">
        <f t="shared" si="0"/>
        <v>-1508237294</v>
      </c>
      <c r="J42" s="6"/>
      <c r="K42" s="6">
        <v>11190057</v>
      </c>
      <c r="L42" s="6"/>
      <c r="M42" s="6">
        <v>97886590215</v>
      </c>
      <c r="N42" s="6"/>
      <c r="O42" s="6">
        <v>108096280796</v>
      </c>
      <c r="P42" s="6"/>
      <c r="Q42" s="6">
        <f t="shared" si="1"/>
        <v>-10209690581</v>
      </c>
    </row>
    <row r="43" spans="1:17">
      <c r="A43" s="1" t="s">
        <v>60</v>
      </c>
      <c r="C43" s="6">
        <v>1656710</v>
      </c>
      <c r="D43" s="6"/>
      <c r="E43" s="6">
        <v>24291075488</v>
      </c>
      <c r="F43" s="6"/>
      <c r="G43" s="6">
        <v>25006566225</v>
      </c>
      <c r="H43" s="6"/>
      <c r="I43" s="6">
        <f t="shared" si="0"/>
        <v>-715490737</v>
      </c>
      <c r="J43" s="6"/>
      <c r="K43" s="6">
        <v>1656710</v>
      </c>
      <c r="L43" s="6"/>
      <c r="M43" s="6">
        <v>24291075488</v>
      </c>
      <c r="N43" s="6"/>
      <c r="O43" s="6">
        <v>25973520885</v>
      </c>
      <c r="P43" s="6"/>
      <c r="Q43" s="6">
        <f t="shared" si="1"/>
        <v>-1682445397</v>
      </c>
    </row>
    <row r="44" spans="1:17">
      <c r="A44" s="1" t="s">
        <v>23</v>
      </c>
      <c r="C44" s="6">
        <v>16477555</v>
      </c>
      <c r="D44" s="6"/>
      <c r="E44" s="6">
        <v>153639837077</v>
      </c>
      <c r="F44" s="6"/>
      <c r="G44" s="6">
        <v>171203173372</v>
      </c>
      <c r="H44" s="6"/>
      <c r="I44" s="6">
        <f t="shared" si="0"/>
        <v>-17563336295</v>
      </c>
      <c r="J44" s="6"/>
      <c r="K44" s="6">
        <v>16477555</v>
      </c>
      <c r="L44" s="6"/>
      <c r="M44" s="6">
        <v>153639837077</v>
      </c>
      <c r="N44" s="6"/>
      <c r="O44" s="6">
        <v>166201452577</v>
      </c>
      <c r="P44" s="6"/>
      <c r="Q44" s="6">
        <f t="shared" si="1"/>
        <v>-12561615500</v>
      </c>
    </row>
    <row r="45" spans="1:17">
      <c r="A45" s="1" t="s">
        <v>68</v>
      </c>
      <c r="C45" s="6">
        <v>10434731</v>
      </c>
      <c r="D45" s="6"/>
      <c r="E45" s="6">
        <v>325701032607</v>
      </c>
      <c r="F45" s="6"/>
      <c r="G45" s="6">
        <v>311616783294</v>
      </c>
      <c r="H45" s="6"/>
      <c r="I45" s="6">
        <f t="shared" si="0"/>
        <v>14084249313</v>
      </c>
      <c r="J45" s="6"/>
      <c r="K45" s="6">
        <v>10434731</v>
      </c>
      <c r="L45" s="6"/>
      <c r="M45" s="6">
        <v>325701032607</v>
      </c>
      <c r="N45" s="6"/>
      <c r="O45" s="6">
        <v>342363507846</v>
      </c>
      <c r="P45" s="6"/>
      <c r="Q45" s="6">
        <f t="shared" si="1"/>
        <v>-16662475239</v>
      </c>
    </row>
    <row r="46" spans="1:17">
      <c r="A46" s="1" t="s">
        <v>28</v>
      </c>
      <c r="C46" s="6">
        <v>782996</v>
      </c>
      <c r="D46" s="6"/>
      <c r="E46" s="6">
        <v>109348589547</v>
      </c>
      <c r="F46" s="6"/>
      <c r="G46" s="6">
        <v>105497624742</v>
      </c>
      <c r="H46" s="6"/>
      <c r="I46" s="6">
        <f t="shared" si="0"/>
        <v>3850964805</v>
      </c>
      <c r="J46" s="6"/>
      <c r="K46" s="6">
        <v>782996</v>
      </c>
      <c r="L46" s="6"/>
      <c r="M46" s="6">
        <v>109348589547</v>
      </c>
      <c r="N46" s="6"/>
      <c r="O46" s="6">
        <v>126658034392</v>
      </c>
      <c r="P46" s="6"/>
      <c r="Q46" s="6">
        <f t="shared" si="1"/>
        <v>-17309444845</v>
      </c>
    </row>
    <row r="47" spans="1:17">
      <c r="A47" s="1" t="s">
        <v>54</v>
      </c>
      <c r="C47" s="6">
        <v>20480504</v>
      </c>
      <c r="D47" s="6"/>
      <c r="E47" s="6">
        <v>238196146514</v>
      </c>
      <c r="F47" s="6"/>
      <c r="G47" s="6">
        <v>255457660802</v>
      </c>
      <c r="H47" s="6"/>
      <c r="I47" s="6">
        <f t="shared" si="0"/>
        <v>-17261514288</v>
      </c>
      <c r="J47" s="6"/>
      <c r="K47" s="6">
        <v>20480504</v>
      </c>
      <c r="L47" s="6"/>
      <c r="M47" s="6">
        <v>238196146514</v>
      </c>
      <c r="N47" s="6"/>
      <c r="O47" s="6">
        <v>204798289950</v>
      </c>
      <c r="P47" s="6"/>
      <c r="Q47" s="6">
        <f t="shared" si="1"/>
        <v>33397856564</v>
      </c>
    </row>
    <row r="48" spans="1:17">
      <c r="A48" s="1" t="s">
        <v>42</v>
      </c>
      <c r="C48" s="6">
        <v>8629051</v>
      </c>
      <c r="D48" s="6"/>
      <c r="E48" s="6">
        <v>155513848696</v>
      </c>
      <c r="F48" s="6"/>
      <c r="G48" s="6">
        <v>135269940777</v>
      </c>
      <c r="H48" s="6"/>
      <c r="I48" s="6">
        <f t="shared" si="0"/>
        <v>20243907919</v>
      </c>
      <c r="J48" s="6"/>
      <c r="K48" s="6">
        <v>8629051</v>
      </c>
      <c r="L48" s="6"/>
      <c r="M48" s="6">
        <v>155513848696</v>
      </c>
      <c r="N48" s="6"/>
      <c r="O48" s="6">
        <v>119892939417</v>
      </c>
      <c r="P48" s="6"/>
      <c r="Q48" s="6">
        <f t="shared" si="1"/>
        <v>35620909279</v>
      </c>
    </row>
    <row r="49" spans="1:17">
      <c r="A49" s="1" t="s">
        <v>53</v>
      </c>
      <c r="C49" s="6">
        <v>8186370</v>
      </c>
      <c r="D49" s="6"/>
      <c r="E49" s="6">
        <v>38092391602</v>
      </c>
      <c r="F49" s="6"/>
      <c r="G49" s="6">
        <v>40912985272</v>
      </c>
      <c r="H49" s="6"/>
      <c r="I49" s="6">
        <f t="shared" si="0"/>
        <v>-2820593670</v>
      </c>
      <c r="J49" s="6"/>
      <c r="K49" s="6">
        <v>8186370</v>
      </c>
      <c r="L49" s="6"/>
      <c r="M49" s="6">
        <v>38092391602</v>
      </c>
      <c r="N49" s="6"/>
      <c r="O49" s="6">
        <v>44690319414</v>
      </c>
      <c r="P49" s="6"/>
      <c r="Q49" s="6">
        <f t="shared" si="1"/>
        <v>-6597927812</v>
      </c>
    </row>
    <row r="50" spans="1:17">
      <c r="A50" s="1" t="s">
        <v>63</v>
      </c>
      <c r="C50" s="6">
        <v>5289687</v>
      </c>
      <c r="D50" s="6"/>
      <c r="E50" s="6">
        <v>54369926166</v>
      </c>
      <c r="F50" s="6"/>
      <c r="G50" s="6">
        <v>58382856519</v>
      </c>
      <c r="H50" s="6"/>
      <c r="I50" s="6">
        <f t="shared" si="0"/>
        <v>-4012930353</v>
      </c>
      <c r="J50" s="6"/>
      <c r="K50" s="6">
        <v>5289687</v>
      </c>
      <c r="L50" s="6"/>
      <c r="M50" s="6">
        <v>54369926166</v>
      </c>
      <c r="N50" s="6"/>
      <c r="O50" s="6">
        <v>50719265792</v>
      </c>
      <c r="P50" s="6"/>
      <c r="Q50" s="6">
        <f t="shared" si="1"/>
        <v>3650660374</v>
      </c>
    </row>
    <row r="51" spans="1:17">
      <c r="A51" s="1" t="s">
        <v>69</v>
      </c>
      <c r="C51" s="6">
        <v>2261010</v>
      </c>
      <c r="D51" s="6"/>
      <c r="E51" s="6">
        <v>55402279815</v>
      </c>
      <c r="F51" s="6"/>
      <c r="G51" s="6">
        <v>63385675947</v>
      </c>
      <c r="H51" s="6"/>
      <c r="I51" s="6">
        <f t="shared" si="0"/>
        <v>-7983396132</v>
      </c>
      <c r="J51" s="6"/>
      <c r="K51" s="6">
        <v>2261010</v>
      </c>
      <c r="L51" s="6"/>
      <c r="M51" s="6">
        <v>55402279815</v>
      </c>
      <c r="N51" s="6"/>
      <c r="O51" s="6">
        <v>76883137922</v>
      </c>
      <c r="P51" s="6"/>
      <c r="Q51" s="6">
        <f t="shared" si="1"/>
        <v>-21480858107</v>
      </c>
    </row>
    <row r="52" spans="1:17">
      <c r="A52" s="1" t="s">
        <v>81</v>
      </c>
      <c r="C52" s="6">
        <v>10122989</v>
      </c>
      <c r="D52" s="6"/>
      <c r="E52" s="6">
        <v>61584074158</v>
      </c>
      <c r="F52" s="6"/>
      <c r="G52" s="6">
        <v>70674903879</v>
      </c>
      <c r="H52" s="6"/>
      <c r="I52" s="6">
        <f t="shared" si="0"/>
        <v>-9090829721</v>
      </c>
      <c r="J52" s="6"/>
      <c r="K52" s="6">
        <v>10122989</v>
      </c>
      <c r="L52" s="6"/>
      <c r="M52" s="6">
        <v>61584074158</v>
      </c>
      <c r="N52" s="6"/>
      <c r="O52" s="6">
        <v>70674903879</v>
      </c>
      <c r="P52" s="6"/>
      <c r="Q52" s="6">
        <f t="shared" si="1"/>
        <v>-9090829721</v>
      </c>
    </row>
    <row r="53" spans="1:17">
      <c r="A53" s="1" t="s">
        <v>30</v>
      </c>
      <c r="C53" s="6">
        <v>2095497</v>
      </c>
      <c r="D53" s="6"/>
      <c r="E53" s="6">
        <v>89320274637</v>
      </c>
      <c r="F53" s="6"/>
      <c r="G53" s="6">
        <v>93495409575</v>
      </c>
      <c r="H53" s="6"/>
      <c r="I53" s="6">
        <f t="shared" si="0"/>
        <v>-4175134938</v>
      </c>
      <c r="J53" s="6"/>
      <c r="K53" s="6">
        <v>2095497</v>
      </c>
      <c r="L53" s="6"/>
      <c r="M53" s="6">
        <v>89320274637</v>
      </c>
      <c r="N53" s="6"/>
      <c r="O53" s="6">
        <v>88943322737</v>
      </c>
      <c r="P53" s="6"/>
      <c r="Q53" s="6">
        <f t="shared" si="1"/>
        <v>376951900</v>
      </c>
    </row>
    <row r="54" spans="1:17">
      <c r="A54" s="1" t="s">
        <v>21</v>
      </c>
      <c r="C54" s="6">
        <v>38122628</v>
      </c>
      <c r="D54" s="6"/>
      <c r="E54" s="6">
        <v>113422124501</v>
      </c>
      <c r="F54" s="6"/>
      <c r="G54" s="6">
        <v>124892677720</v>
      </c>
      <c r="H54" s="6"/>
      <c r="I54" s="6">
        <f t="shared" si="0"/>
        <v>-11470553219</v>
      </c>
      <c r="J54" s="6"/>
      <c r="K54" s="6">
        <v>38122628</v>
      </c>
      <c r="L54" s="6"/>
      <c r="M54" s="6">
        <v>113422124501</v>
      </c>
      <c r="N54" s="6"/>
      <c r="O54" s="6">
        <v>144071025198</v>
      </c>
      <c r="P54" s="6"/>
      <c r="Q54" s="6">
        <f t="shared" si="1"/>
        <v>-30648900697</v>
      </c>
    </row>
    <row r="55" spans="1:17">
      <c r="A55" s="1" t="s">
        <v>56</v>
      </c>
      <c r="C55" s="6">
        <v>2453148</v>
      </c>
      <c r="D55" s="6"/>
      <c r="E55" s="6">
        <v>43211137353</v>
      </c>
      <c r="F55" s="6"/>
      <c r="G55" s="6">
        <v>45484491733</v>
      </c>
      <c r="H55" s="6"/>
      <c r="I55" s="6">
        <f t="shared" si="0"/>
        <v>-2273354380</v>
      </c>
      <c r="J55" s="6"/>
      <c r="K55" s="6">
        <v>2453148</v>
      </c>
      <c r="L55" s="6"/>
      <c r="M55" s="6">
        <v>43211137353</v>
      </c>
      <c r="N55" s="6"/>
      <c r="O55" s="6">
        <v>55273740713</v>
      </c>
      <c r="P55" s="6"/>
      <c r="Q55" s="6">
        <f t="shared" si="1"/>
        <v>-12062603360</v>
      </c>
    </row>
    <row r="56" spans="1:17">
      <c r="A56" s="1" t="s">
        <v>25</v>
      </c>
      <c r="C56" s="6">
        <v>37702462</v>
      </c>
      <c r="D56" s="6"/>
      <c r="E56" s="6">
        <v>145565066051</v>
      </c>
      <c r="F56" s="6"/>
      <c r="G56" s="6">
        <v>161367632718</v>
      </c>
      <c r="H56" s="6"/>
      <c r="I56" s="6">
        <f t="shared" si="0"/>
        <v>-15802566667</v>
      </c>
      <c r="J56" s="6"/>
      <c r="K56" s="6">
        <v>37702462</v>
      </c>
      <c r="L56" s="6"/>
      <c r="M56" s="6">
        <v>145565066051</v>
      </c>
      <c r="N56" s="6"/>
      <c r="O56" s="6">
        <v>164795832419</v>
      </c>
      <c r="P56" s="6"/>
      <c r="Q56" s="6">
        <f t="shared" si="1"/>
        <v>-19230766368</v>
      </c>
    </row>
    <row r="57" spans="1:17">
      <c r="A57" s="1" t="s">
        <v>71</v>
      </c>
      <c r="C57" s="6">
        <v>7702163</v>
      </c>
      <c r="D57" s="6"/>
      <c r="E57" s="6">
        <v>139268736017</v>
      </c>
      <c r="F57" s="6"/>
      <c r="G57" s="6">
        <v>144353529176</v>
      </c>
      <c r="H57" s="6"/>
      <c r="I57" s="6">
        <f t="shared" si="0"/>
        <v>-5084793159</v>
      </c>
      <c r="J57" s="6"/>
      <c r="K57" s="6">
        <v>7702163</v>
      </c>
      <c r="L57" s="6"/>
      <c r="M57" s="6">
        <v>139268736017</v>
      </c>
      <c r="N57" s="6"/>
      <c r="O57" s="6">
        <v>155919100055</v>
      </c>
      <c r="P57" s="6"/>
      <c r="Q57" s="6">
        <f t="shared" si="1"/>
        <v>-16650364038</v>
      </c>
    </row>
    <row r="58" spans="1:17">
      <c r="A58" s="1" t="s">
        <v>27</v>
      </c>
      <c r="C58" s="6">
        <v>31221310</v>
      </c>
      <c r="D58" s="6"/>
      <c r="E58" s="6">
        <v>80754483420</v>
      </c>
      <c r="F58" s="6"/>
      <c r="G58" s="6">
        <v>82807054227</v>
      </c>
      <c r="H58" s="6"/>
      <c r="I58" s="6">
        <f t="shared" si="0"/>
        <v>-2052570807</v>
      </c>
      <c r="J58" s="6"/>
      <c r="K58" s="6">
        <v>31221310</v>
      </c>
      <c r="L58" s="6"/>
      <c r="M58" s="6">
        <v>80754483420</v>
      </c>
      <c r="N58" s="6"/>
      <c r="O58" s="6">
        <v>81378879865</v>
      </c>
      <c r="P58" s="6"/>
      <c r="Q58" s="6">
        <f t="shared" si="1"/>
        <v>-624396445</v>
      </c>
    </row>
    <row r="59" spans="1:17">
      <c r="A59" s="1" t="s">
        <v>32</v>
      </c>
      <c r="C59" s="6">
        <v>1062290</v>
      </c>
      <c r="D59" s="6"/>
      <c r="E59" s="6">
        <v>125871549440</v>
      </c>
      <c r="F59" s="6"/>
      <c r="G59" s="6">
        <v>116192120934</v>
      </c>
      <c r="H59" s="6"/>
      <c r="I59" s="6">
        <f t="shared" si="0"/>
        <v>9679428506</v>
      </c>
      <c r="J59" s="6"/>
      <c r="K59" s="6">
        <v>1062290</v>
      </c>
      <c r="L59" s="6"/>
      <c r="M59" s="6">
        <v>125871549440</v>
      </c>
      <c r="N59" s="6"/>
      <c r="O59" s="6">
        <v>125440895306</v>
      </c>
      <c r="P59" s="6"/>
      <c r="Q59" s="6">
        <f t="shared" si="1"/>
        <v>430654134</v>
      </c>
    </row>
    <row r="60" spans="1:17">
      <c r="A60" s="1" t="s">
        <v>36</v>
      </c>
      <c r="C60" s="6">
        <v>276129</v>
      </c>
      <c r="D60" s="6"/>
      <c r="E60" s="6">
        <v>49105551205</v>
      </c>
      <c r="F60" s="6"/>
      <c r="G60" s="6">
        <v>47094280280</v>
      </c>
      <c r="H60" s="6"/>
      <c r="I60" s="6">
        <f t="shared" si="0"/>
        <v>2011270925</v>
      </c>
      <c r="J60" s="6"/>
      <c r="K60" s="6">
        <v>276129</v>
      </c>
      <c r="L60" s="6"/>
      <c r="M60" s="6">
        <v>49105551205</v>
      </c>
      <c r="N60" s="6"/>
      <c r="O60" s="6">
        <v>45530131330</v>
      </c>
      <c r="P60" s="6"/>
      <c r="Q60" s="6">
        <f t="shared" si="1"/>
        <v>3575419875</v>
      </c>
    </row>
    <row r="61" spans="1:17">
      <c r="A61" s="1" t="s">
        <v>46</v>
      </c>
      <c r="C61" s="6">
        <v>6764308</v>
      </c>
      <c r="D61" s="6"/>
      <c r="E61" s="6">
        <v>58835528214</v>
      </c>
      <c r="F61" s="6"/>
      <c r="G61" s="6">
        <v>45439422629</v>
      </c>
      <c r="H61" s="6"/>
      <c r="I61" s="6">
        <f t="shared" si="0"/>
        <v>13396105585</v>
      </c>
      <c r="J61" s="6"/>
      <c r="K61" s="6">
        <v>6764308</v>
      </c>
      <c r="L61" s="6"/>
      <c r="M61" s="6">
        <v>58835528214</v>
      </c>
      <c r="N61" s="6"/>
      <c r="O61" s="6">
        <v>41092886096</v>
      </c>
      <c r="P61" s="6"/>
      <c r="Q61" s="6">
        <f t="shared" si="1"/>
        <v>17742642118</v>
      </c>
    </row>
    <row r="62" spans="1:17">
      <c r="A62" s="1" t="s">
        <v>29</v>
      </c>
      <c r="C62" s="6">
        <v>1290159</v>
      </c>
      <c r="D62" s="6"/>
      <c r="E62" s="6">
        <v>18454923951</v>
      </c>
      <c r="F62" s="6"/>
      <c r="G62" s="6">
        <v>20726535159</v>
      </c>
      <c r="H62" s="6"/>
      <c r="I62" s="6">
        <f t="shared" si="0"/>
        <v>-2271611208</v>
      </c>
      <c r="J62" s="6"/>
      <c r="K62" s="6">
        <v>1290159</v>
      </c>
      <c r="L62" s="6"/>
      <c r="M62" s="6">
        <v>18454923951</v>
      </c>
      <c r="N62" s="6"/>
      <c r="O62" s="6">
        <v>17132063851</v>
      </c>
      <c r="P62" s="6"/>
      <c r="Q62" s="6">
        <f t="shared" si="1"/>
        <v>1322860100</v>
      </c>
    </row>
    <row r="63" spans="1:17">
      <c r="A63" s="1" t="s">
        <v>45</v>
      </c>
      <c r="C63" s="6">
        <v>196430056</v>
      </c>
      <c r="D63" s="6"/>
      <c r="E63" s="6">
        <v>226503104713</v>
      </c>
      <c r="F63" s="6"/>
      <c r="G63" s="6">
        <v>232283559868</v>
      </c>
      <c r="H63" s="6"/>
      <c r="I63" s="6">
        <f t="shared" si="0"/>
        <v>-5780455155</v>
      </c>
      <c r="J63" s="6"/>
      <c r="K63" s="6">
        <v>196430056</v>
      </c>
      <c r="L63" s="6"/>
      <c r="M63" s="6">
        <v>226503104713</v>
      </c>
      <c r="N63" s="6"/>
      <c r="O63" s="6">
        <v>224269996947</v>
      </c>
      <c r="P63" s="6"/>
      <c r="Q63" s="6">
        <f t="shared" si="1"/>
        <v>2233107766</v>
      </c>
    </row>
    <row r="64" spans="1:17">
      <c r="A64" s="1" t="s">
        <v>44</v>
      </c>
      <c r="C64" s="6">
        <v>4515115</v>
      </c>
      <c r="D64" s="6"/>
      <c r="E64" s="6">
        <v>119611864252</v>
      </c>
      <c r="F64" s="6"/>
      <c r="G64" s="6">
        <v>122524283584</v>
      </c>
      <c r="H64" s="6"/>
      <c r="I64" s="6">
        <f t="shared" si="0"/>
        <v>-2912419332</v>
      </c>
      <c r="J64" s="6"/>
      <c r="K64" s="6">
        <v>4515115</v>
      </c>
      <c r="L64" s="6"/>
      <c r="M64" s="6">
        <v>119611864252</v>
      </c>
      <c r="N64" s="6"/>
      <c r="O64" s="6">
        <v>123453147931</v>
      </c>
      <c r="P64" s="6"/>
      <c r="Q64" s="6">
        <f t="shared" si="1"/>
        <v>-3841283679</v>
      </c>
    </row>
    <row r="65" spans="1:17">
      <c r="A65" s="1" t="s">
        <v>57</v>
      </c>
      <c r="C65" s="6">
        <v>2637169</v>
      </c>
      <c r="D65" s="6"/>
      <c r="E65" s="6">
        <v>34446218876</v>
      </c>
      <c r="F65" s="6"/>
      <c r="G65" s="6">
        <v>36184655137</v>
      </c>
      <c r="H65" s="6"/>
      <c r="I65" s="6">
        <f t="shared" si="0"/>
        <v>-1738436261</v>
      </c>
      <c r="J65" s="6"/>
      <c r="K65" s="6">
        <v>2637169</v>
      </c>
      <c r="L65" s="6"/>
      <c r="M65" s="6">
        <v>34446218876</v>
      </c>
      <c r="N65" s="6"/>
      <c r="O65" s="6">
        <v>45161860865</v>
      </c>
      <c r="P65" s="6"/>
      <c r="Q65" s="6">
        <f t="shared" si="1"/>
        <v>-10715641989</v>
      </c>
    </row>
    <row r="66" spans="1:17">
      <c r="A66" s="1" t="s">
        <v>26</v>
      </c>
      <c r="C66" s="6">
        <v>1848389</v>
      </c>
      <c r="D66" s="6"/>
      <c r="E66" s="6">
        <v>82682598845</v>
      </c>
      <c r="F66" s="6"/>
      <c r="G66" s="6">
        <v>80484424444</v>
      </c>
      <c r="H66" s="6"/>
      <c r="I66" s="6">
        <f t="shared" si="0"/>
        <v>2198174401</v>
      </c>
      <c r="J66" s="6"/>
      <c r="K66" s="6">
        <v>1848389</v>
      </c>
      <c r="L66" s="6"/>
      <c r="M66" s="6">
        <v>82682598845</v>
      </c>
      <c r="N66" s="6"/>
      <c r="O66" s="6">
        <v>70384105501</v>
      </c>
      <c r="P66" s="6"/>
      <c r="Q66" s="6">
        <f t="shared" si="1"/>
        <v>12298493344</v>
      </c>
    </row>
    <row r="67" spans="1:17">
      <c r="A67" s="1" t="s">
        <v>41</v>
      </c>
      <c r="C67" s="6">
        <v>6775911</v>
      </c>
      <c r="D67" s="6"/>
      <c r="E67" s="6">
        <v>126965953112</v>
      </c>
      <c r="F67" s="6"/>
      <c r="G67" s="6">
        <v>151290789714</v>
      </c>
      <c r="H67" s="6"/>
      <c r="I67" s="6">
        <f t="shared" si="0"/>
        <v>-24324836602</v>
      </c>
      <c r="J67" s="6"/>
      <c r="K67" s="6">
        <v>6775911</v>
      </c>
      <c r="L67" s="6"/>
      <c r="M67" s="6">
        <v>126965953112</v>
      </c>
      <c r="N67" s="6"/>
      <c r="O67" s="6">
        <v>172370163005</v>
      </c>
      <c r="P67" s="6"/>
      <c r="Q67" s="6">
        <f t="shared" si="1"/>
        <v>-45404209893</v>
      </c>
    </row>
    <row r="68" spans="1:17">
      <c r="A68" s="1" t="s">
        <v>58</v>
      </c>
      <c r="C68" s="6">
        <v>757729</v>
      </c>
      <c r="D68" s="6"/>
      <c r="E68" s="6">
        <v>9656286969</v>
      </c>
      <c r="F68" s="6"/>
      <c r="G68" s="6">
        <v>10665619185</v>
      </c>
      <c r="H68" s="6"/>
      <c r="I68" s="6">
        <f t="shared" si="0"/>
        <v>-1009332216</v>
      </c>
      <c r="J68" s="6"/>
      <c r="K68" s="6">
        <v>757729</v>
      </c>
      <c r="L68" s="6"/>
      <c r="M68" s="6">
        <v>9656286969</v>
      </c>
      <c r="N68" s="6"/>
      <c r="O68" s="6">
        <v>14523196295</v>
      </c>
      <c r="P68" s="6"/>
      <c r="Q68" s="6">
        <f t="shared" si="1"/>
        <v>-4866909326</v>
      </c>
    </row>
    <row r="69" spans="1:17">
      <c r="A69" s="1" t="s">
        <v>64</v>
      </c>
      <c r="C69" s="6">
        <v>498620</v>
      </c>
      <c r="D69" s="6"/>
      <c r="E69" s="6">
        <v>13878289908</v>
      </c>
      <c r="F69" s="6"/>
      <c r="G69" s="6">
        <v>26337053200</v>
      </c>
      <c r="H69" s="6"/>
      <c r="I69" s="6">
        <f t="shared" si="0"/>
        <v>-12458763292</v>
      </c>
      <c r="J69" s="6"/>
      <c r="K69" s="6">
        <v>498620</v>
      </c>
      <c r="L69" s="6"/>
      <c r="M69" s="6">
        <v>13878289908</v>
      </c>
      <c r="N69" s="6"/>
      <c r="O69" s="6">
        <v>9269655262</v>
      </c>
      <c r="P69" s="6"/>
      <c r="Q69" s="6">
        <f t="shared" si="1"/>
        <v>4608634646</v>
      </c>
    </row>
    <row r="70" spans="1:17">
      <c r="A70" s="1" t="s">
        <v>55</v>
      </c>
      <c r="C70" s="6">
        <v>4299566</v>
      </c>
      <c r="D70" s="6"/>
      <c r="E70" s="6">
        <v>186131985009</v>
      </c>
      <c r="F70" s="6"/>
      <c r="G70" s="6">
        <v>164849750563</v>
      </c>
      <c r="H70" s="6"/>
      <c r="I70" s="6">
        <f t="shared" si="0"/>
        <v>21282234446</v>
      </c>
      <c r="J70" s="6"/>
      <c r="K70" s="6">
        <v>4299566</v>
      </c>
      <c r="L70" s="6"/>
      <c r="M70" s="6">
        <v>186131985009</v>
      </c>
      <c r="N70" s="6"/>
      <c r="O70" s="6">
        <v>251041529408</v>
      </c>
      <c r="P70" s="6"/>
      <c r="Q70" s="6">
        <f t="shared" si="1"/>
        <v>-64909544399</v>
      </c>
    </row>
    <row r="71" spans="1:17">
      <c r="A71" s="1" t="s">
        <v>15</v>
      </c>
      <c r="C71" s="6">
        <v>25860192</v>
      </c>
      <c r="D71" s="6"/>
      <c r="E71" s="6">
        <v>86373248161</v>
      </c>
      <c r="F71" s="6"/>
      <c r="G71" s="6">
        <v>109073588713</v>
      </c>
      <c r="H71" s="6"/>
      <c r="I71" s="6">
        <f t="shared" si="0"/>
        <v>-22700340552</v>
      </c>
      <c r="J71" s="6"/>
      <c r="K71" s="6">
        <v>25860192</v>
      </c>
      <c r="L71" s="6"/>
      <c r="M71" s="6">
        <v>86373248161</v>
      </c>
      <c r="N71" s="6"/>
      <c r="O71" s="6">
        <v>107200003316</v>
      </c>
      <c r="P71" s="6"/>
      <c r="Q71" s="6">
        <f t="shared" si="1"/>
        <v>-20826755155</v>
      </c>
    </row>
    <row r="72" spans="1:17" ht="24.75" thickBot="1">
      <c r="C72" s="6"/>
      <c r="D72" s="6"/>
      <c r="E72" s="7">
        <f>SUM(E8:E71)</f>
        <v>6820985768156</v>
      </c>
      <c r="F72" s="6"/>
      <c r="G72" s="7">
        <f>SUM(G8:G71)</f>
        <v>7052034788764</v>
      </c>
      <c r="H72" s="6"/>
      <c r="I72" s="7">
        <f>SUM(I8:I71)</f>
        <v>-231049020608</v>
      </c>
      <c r="J72" s="6"/>
      <c r="K72" s="6"/>
      <c r="L72" s="6"/>
      <c r="M72" s="7">
        <f>SUM(M8:M71)</f>
        <v>6820985768156</v>
      </c>
      <c r="N72" s="6"/>
      <c r="O72" s="7">
        <f>SUM(O8:O71)</f>
        <v>7155574033307</v>
      </c>
      <c r="P72" s="6"/>
      <c r="Q72" s="7">
        <f>SUM(Q8:Q71)</f>
        <v>-334588265151</v>
      </c>
    </row>
    <row r="73" spans="1:17" ht="24.75" thickTop="1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4"/>
  <sheetViews>
    <sheetView rightToLeft="1" topLeftCell="A76" workbookViewId="0">
      <selection activeCell="G98" sqref="G98"/>
    </sheetView>
  </sheetViews>
  <sheetFormatPr defaultRowHeight="24"/>
  <cols>
    <col min="1" max="1" width="3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105</v>
      </c>
      <c r="D6" s="19" t="s">
        <v>105</v>
      </c>
      <c r="E6" s="19" t="s">
        <v>105</v>
      </c>
      <c r="F6" s="19" t="s">
        <v>105</v>
      </c>
      <c r="G6" s="19" t="s">
        <v>105</v>
      </c>
      <c r="H6" s="19" t="s">
        <v>105</v>
      </c>
      <c r="I6" s="19" t="s">
        <v>105</v>
      </c>
      <c r="K6" s="19" t="s">
        <v>106</v>
      </c>
      <c r="L6" s="19" t="s">
        <v>106</v>
      </c>
      <c r="M6" s="19" t="s">
        <v>106</v>
      </c>
      <c r="N6" s="19" t="s">
        <v>106</v>
      </c>
      <c r="O6" s="19" t="s">
        <v>106</v>
      </c>
      <c r="P6" s="19" t="s">
        <v>106</v>
      </c>
      <c r="Q6" s="19" t="s">
        <v>106</v>
      </c>
    </row>
    <row r="7" spans="1:17" ht="24.75">
      <c r="A7" s="19" t="s">
        <v>3</v>
      </c>
      <c r="C7" s="19" t="s">
        <v>7</v>
      </c>
      <c r="E7" s="19" t="s">
        <v>149</v>
      </c>
      <c r="G7" s="19" t="s">
        <v>150</v>
      </c>
      <c r="I7" s="19" t="s">
        <v>152</v>
      </c>
      <c r="K7" s="19" t="s">
        <v>7</v>
      </c>
      <c r="M7" s="19" t="s">
        <v>149</v>
      </c>
      <c r="O7" s="19" t="s">
        <v>150</v>
      </c>
      <c r="Q7" s="19" t="s">
        <v>152</v>
      </c>
    </row>
    <row r="8" spans="1:17">
      <c r="A8" s="1" t="s">
        <v>44</v>
      </c>
      <c r="C8" s="6">
        <v>24157</v>
      </c>
      <c r="D8" s="6"/>
      <c r="E8" s="6">
        <v>652548608</v>
      </c>
      <c r="F8" s="6"/>
      <c r="G8" s="6">
        <v>660505368</v>
      </c>
      <c r="H8" s="6"/>
      <c r="I8" s="6">
        <f>E8-G8</f>
        <v>-7956760</v>
      </c>
      <c r="J8" s="6"/>
      <c r="K8" s="6">
        <v>40317</v>
      </c>
      <c r="L8" s="6"/>
      <c r="M8" s="6">
        <v>1095509244</v>
      </c>
      <c r="N8" s="6"/>
      <c r="O8" s="6">
        <v>1152387905</v>
      </c>
      <c r="P8" s="6"/>
      <c r="Q8" s="6">
        <f>M8-O8</f>
        <v>-56878661</v>
      </c>
    </row>
    <row r="9" spans="1:17">
      <c r="A9" s="1" t="s">
        <v>41</v>
      </c>
      <c r="C9" s="6">
        <v>1408601</v>
      </c>
      <c r="D9" s="6"/>
      <c r="E9" s="6">
        <v>30357125441</v>
      </c>
      <c r="F9" s="6"/>
      <c r="G9" s="6">
        <v>35832935818</v>
      </c>
      <c r="H9" s="6"/>
      <c r="I9" s="6">
        <f t="shared" ref="I9:I72" si="0">E9-G9</f>
        <v>-5475810377</v>
      </c>
      <c r="J9" s="6"/>
      <c r="K9" s="6">
        <v>2058415</v>
      </c>
      <c r="L9" s="6"/>
      <c r="M9" s="6">
        <v>47868023547</v>
      </c>
      <c r="N9" s="6"/>
      <c r="O9" s="6">
        <v>50727142420</v>
      </c>
      <c r="P9" s="6"/>
      <c r="Q9" s="6">
        <f t="shared" ref="Q9:Q72" si="1">M9-O9</f>
        <v>-2859118873</v>
      </c>
    </row>
    <row r="10" spans="1:17">
      <c r="A10" s="1" t="s">
        <v>57</v>
      </c>
      <c r="C10" s="6">
        <v>126586</v>
      </c>
      <c r="D10" s="6"/>
      <c r="E10" s="6">
        <v>1743124520</v>
      </c>
      <c r="F10" s="6"/>
      <c r="G10" s="6">
        <v>2167801645</v>
      </c>
      <c r="H10" s="6"/>
      <c r="I10" s="6">
        <f t="shared" si="0"/>
        <v>-424677125</v>
      </c>
      <c r="J10" s="6"/>
      <c r="K10" s="6">
        <v>384978</v>
      </c>
      <c r="L10" s="6"/>
      <c r="M10" s="6">
        <v>6549513043</v>
      </c>
      <c r="N10" s="6"/>
      <c r="O10" s="6">
        <v>6572424683</v>
      </c>
      <c r="P10" s="6"/>
      <c r="Q10" s="6">
        <f t="shared" si="1"/>
        <v>-22911640</v>
      </c>
    </row>
    <row r="11" spans="1:17">
      <c r="A11" s="1" t="s">
        <v>39</v>
      </c>
      <c r="C11" s="6">
        <v>3549297</v>
      </c>
      <c r="D11" s="6"/>
      <c r="E11" s="6">
        <v>15361357416</v>
      </c>
      <c r="F11" s="6"/>
      <c r="G11" s="6">
        <v>15361357416</v>
      </c>
      <c r="H11" s="6"/>
      <c r="I11" s="6">
        <f t="shared" si="0"/>
        <v>0</v>
      </c>
      <c r="J11" s="6"/>
      <c r="K11" s="6">
        <v>3585149</v>
      </c>
      <c r="L11" s="6"/>
      <c r="M11" s="6">
        <v>15561752190</v>
      </c>
      <c r="N11" s="6"/>
      <c r="O11" s="6">
        <v>15516524872</v>
      </c>
      <c r="P11" s="6"/>
      <c r="Q11" s="6">
        <f t="shared" si="1"/>
        <v>45227318</v>
      </c>
    </row>
    <row r="12" spans="1:17">
      <c r="A12" s="1" t="s">
        <v>46</v>
      </c>
      <c r="C12" s="6">
        <v>31018</v>
      </c>
      <c r="D12" s="6"/>
      <c r="E12" s="6">
        <v>263934282</v>
      </c>
      <c r="F12" s="6"/>
      <c r="G12" s="6">
        <v>188433042</v>
      </c>
      <c r="H12" s="6"/>
      <c r="I12" s="6">
        <f t="shared" si="0"/>
        <v>75501240</v>
      </c>
      <c r="J12" s="6"/>
      <c r="K12" s="6">
        <v>8095079</v>
      </c>
      <c r="L12" s="6"/>
      <c r="M12" s="6">
        <v>78433635980</v>
      </c>
      <c r="N12" s="6"/>
      <c r="O12" s="6">
        <v>71012564268</v>
      </c>
      <c r="P12" s="6"/>
      <c r="Q12" s="6">
        <f t="shared" si="1"/>
        <v>7421071712</v>
      </c>
    </row>
    <row r="13" spans="1:17">
      <c r="A13" s="1" t="s">
        <v>38</v>
      </c>
      <c r="C13" s="6">
        <v>2152737</v>
      </c>
      <c r="D13" s="6"/>
      <c r="E13" s="6">
        <v>9926784022</v>
      </c>
      <c r="F13" s="6"/>
      <c r="G13" s="6">
        <v>12132594662</v>
      </c>
      <c r="H13" s="6"/>
      <c r="I13" s="6">
        <f t="shared" si="0"/>
        <v>-2205810640</v>
      </c>
      <c r="J13" s="6"/>
      <c r="K13" s="6">
        <v>6563938</v>
      </c>
      <c r="L13" s="6"/>
      <c r="M13" s="6">
        <v>37294158347</v>
      </c>
      <c r="N13" s="6"/>
      <c r="O13" s="6">
        <v>36480125390</v>
      </c>
      <c r="P13" s="6"/>
      <c r="Q13" s="6">
        <f t="shared" si="1"/>
        <v>814032957</v>
      </c>
    </row>
    <row r="14" spans="1:17">
      <c r="A14" s="1" t="s">
        <v>73</v>
      </c>
      <c r="C14" s="6">
        <v>50827</v>
      </c>
      <c r="D14" s="6"/>
      <c r="E14" s="6">
        <v>289805868</v>
      </c>
      <c r="F14" s="6"/>
      <c r="G14" s="6">
        <v>303438795</v>
      </c>
      <c r="H14" s="6"/>
      <c r="I14" s="6">
        <f t="shared" si="0"/>
        <v>-13632927</v>
      </c>
      <c r="J14" s="6"/>
      <c r="K14" s="6">
        <v>7334828</v>
      </c>
      <c r="L14" s="6"/>
      <c r="M14" s="6">
        <v>75082206011</v>
      </c>
      <c r="N14" s="6"/>
      <c r="O14" s="6">
        <v>58291164309</v>
      </c>
      <c r="P14" s="6"/>
      <c r="Q14" s="6">
        <f t="shared" si="1"/>
        <v>16791041702</v>
      </c>
    </row>
    <row r="15" spans="1:17">
      <c r="A15" s="1" t="s">
        <v>72</v>
      </c>
      <c r="C15" s="6">
        <v>48803</v>
      </c>
      <c r="D15" s="6"/>
      <c r="E15" s="6">
        <v>286720544</v>
      </c>
      <c r="F15" s="6"/>
      <c r="G15" s="6">
        <v>281089659</v>
      </c>
      <c r="H15" s="6"/>
      <c r="I15" s="6">
        <f t="shared" si="0"/>
        <v>5630885</v>
      </c>
      <c r="J15" s="6"/>
      <c r="K15" s="6">
        <v>9033512</v>
      </c>
      <c r="L15" s="6"/>
      <c r="M15" s="6">
        <v>64732464322</v>
      </c>
      <c r="N15" s="6"/>
      <c r="O15" s="6">
        <v>49964112352</v>
      </c>
      <c r="P15" s="6"/>
      <c r="Q15" s="6">
        <f t="shared" si="1"/>
        <v>14768351970</v>
      </c>
    </row>
    <row r="16" spans="1:17">
      <c r="A16" s="1" t="s">
        <v>24</v>
      </c>
      <c r="C16" s="6">
        <v>33721</v>
      </c>
      <c r="D16" s="6"/>
      <c r="E16" s="6">
        <v>371789712</v>
      </c>
      <c r="F16" s="6"/>
      <c r="G16" s="6">
        <v>576664606</v>
      </c>
      <c r="H16" s="6"/>
      <c r="I16" s="6">
        <f t="shared" si="0"/>
        <v>-204874894</v>
      </c>
      <c r="J16" s="6"/>
      <c r="K16" s="6">
        <v>161315</v>
      </c>
      <c r="L16" s="6"/>
      <c r="M16" s="6">
        <v>2663055454</v>
      </c>
      <c r="N16" s="6"/>
      <c r="O16" s="6">
        <v>2757990487</v>
      </c>
      <c r="P16" s="6"/>
      <c r="Q16" s="6">
        <f t="shared" si="1"/>
        <v>-94935033</v>
      </c>
    </row>
    <row r="17" spans="1:17">
      <c r="A17" s="1" t="s">
        <v>22</v>
      </c>
      <c r="C17" s="6">
        <v>214309</v>
      </c>
      <c r="D17" s="6"/>
      <c r="E17" s="6">
        <v>1407779974</v>
      </c>
      <c r="F17" s="6"/>
      <c r="G17" s="6">
        <v>1500310513</v>
      </c>
      <c r="H17" s="6"/>
      <c r="I17" s="6">
        <f t="shared" si="0"/>
        <v>-92530539</v>
      </c>
      <c r="J17" s="6"/>
      <c r="K17" s="6">
        <v>1724600</v>
      </c>
      <c r="L17" s="6"/>
      <c r="M17" s="6">
        <v>14283152640</v>
      </c>
      <c r="N17" s="6"/>
      <c r="O17" s="6">
        <v>12338138161</v>
      </c>
      <c r="P17" s="6"/>
      <c r="Q17" s="6">
        <f t="shared" si="1"/>
        <v>1945014479</v>
      </c>
    </row>
    <row r="18" spans="1:17">
      <c r="A18" s="1" t="s">
        <v>76</v>
      </c>
      <c r="C18" s="6">
        <v>973894</v>
      </c>
      <c r="D18" s="6"/>
      <c r="E18" s="6">
        <v>31839630791</v>
      </c>
      <c r="F18" s="6"/>
      <c r="G18" s="6">
        <v>19332904489</v>
      </c>
      <c r="H18" s="6"/>
      <c r="I18" s="6">
        <f t="shared" si="0"/>
        <v>12506726302</v>
      </c>
      <c r="J18" s="6"/>
      <c r="K18" s="6">
        <v>2809741</v>
      </c>
      <c r="L18" s="6"/>
      <c r="M18" s="6">
        <v>92070004055</v>
      </c>
      <c r="N18" s="6"/>
      <c r="O18" s="6">
        <v>55751127972</v>
      </c>
      <c r="P18" s="6"/>
      <c r="Q18" s="6">
        <f t="shared" si="1"/>
        <v>36318876083</v>
      </c>
    </row>
    <row r="19" spans="1:17">
      <c r="A19" s="1" t="s">
        <v>23</v>
      </c>
      <c r="C19" s="6">
        <v>123659</v>
      </c>
      <c r="D19" s="6"/>
      <c r="E19" s="6">
        <v>1118842925</v>
      </c>
      <c r="F19" s="6"/>
      <c r="G19" s="6">
        <v>1247290944</v>
      </c>
      <c r="H19" s="6"/>
      <c r="I19" s="6">
        <f t="shared" si="0"/>
        <v>-128448019</v>
      </c>
      <c r="J19" s="6"/>
      <c r="K19" s="6">
        <v>916797</v>
      </c>
      <c r="L19" s="6"/>
      <c r="M19" s="6">
        <v>10584484683</v>
      </c>
      <c r="N19" s="6"/>
      <c r="O19" s="6">
        <v>9190394825</v>
      </c>
      <c r="P19" s="6"/>
      <c r="Q19" s="6">
        <f t="shared" si="1"/>
        <v>1394089858</v>
      </c>
    </row>
    <row r="20" spans="1:17">
      <c r="A20" s="1" t="s">
        <v>25</v>
      </c>
      <c r="C20" s="6">
        <v>145789</v>
      </c>
      <c r="D20" s="6"/>
      <c r="E20" s="6">
        <v>556498808</v>
      </c>
      <c r="F20" s="6"/>
      <c r="G20" s="6">
        <v>637237403</v>
      </c>
      <c r="H20" s="6"/>
      <c r="I20" s="6">
        <f t="shared" si="0"/>
        <v>-80738595</v>
      </c>
      <c r="J20" s="6"/>
      <c r="K20" s="6">
        <v>2254589</v>
      </c>
      <c r="L20" s="6"/>
      <c r="M20" s="6">
        <v>11643149753</v>
      </c>
      <c r="N20" s="6"/>
      <c r="O20" s="6">
        <v>9807076804</v>
      </c>
      <c r="P20" s="6"/>
      <c r="Q20" s="6">
        <f t="shared" si="1"/>
        <v>1836072949</v>
      </c>
    </row>
    <row r="21" spans="1:17">
      <c r="A21" s="1" t="s">
        <v>81</v>
      </c>
      <c r="C21" s="6">
        <v>26637</v>
      </c>
      <c r="D21" s="6"/>
      <c r="E21" s="6">
        <v>162217694</v>
      </c>
      <c r="F21" s="6"/>
      <c r="G21" s="6">
        <v>185969520</v>
      </c>
      <c r="H21" s="6"/>
      <c r="I21" s="6">
        <f t="shared" si="0"/>
        <v>-23751826</v>
      </c>
      <c r="J21" s="6"/>
      <c r="K21" s="6">
        <v>26637</v>
      </c>
      <c r="L21" s="6"/>
      <c r="M21" s="6">
        <v>162217694</v>
      </c>
      <c r="N21" s="6"/>
      <c r="O21" s="6">
        <v>185969520</v>
      </c>
      <c r="P21" s="6"/>
      <c r="Q21" s="6">
        <f t="shared" si="1"/>
        <v>-23751826</v>
      </c>
    </row>
    <row r="22" spans="1:17">
      <c r="A22" s="1" t="s">
        <v>60</v>
      </c>
      <c r="C22" s="6">
        <v>15782</v>
      </c>
      <c r="D22" s="6"/>
      <c r="E22" s="6">
        <v>234158817</v>
      </c>
      <c r="F22" s="6"/>
      <c r="G22" s="6">
        <v>247426591</v>
      </c>
      <c r="H22" s="6"/>
      <c r="I22" s="6">
        <f t="shared" si="0"/>
        <v>-13267774</v>
      </c>
      <c r="J22" s="6"/>
      <c r="K22" s="6">
        <v>84228</v>
      </c>
      <c r="L22" s="6"/>
      <c r="M22" s="6">
        <v>1458547420</v>
      </c>
      <c r="N22" s="6"/>
      <c r="O22" s="6">
        <v>1318589195</v>
      </c>
      <c r="P22" s="6"/>
      <c r="Q22" s="6">
        <f t="shared" si="1"/>
        <v>139958225</v>
      </c>
    </row>
    <row r="23" spans="1:17">
      <c r="A23" s="1" t="s">
        <v>63</v>
      </c>
      <c r="C23" s="6">
        <v>48249</v>
      </c>
      <c r="D23" s="6"/>
      <c r="E23" s="6">
        <v>509068669</v>
      </c>
      <c r="F23" s="6"/>
      <c r="G23" s="6">
        <v>462627345</v>
      </c>
      <c r="H23" s="6"/>
      <c r="I23" s="6">
        <f t="shared" si="0"/>
        <v>46441324</v>
      </c>
      <c r="J23" s="6"/>
      <c r="K23" s="6">
        <v>596778</v>
      </c>
      <c r="L23" s="6"/>
      <c r="M23" s="6">
        <v>6540313207</v>
      </c>
      <c r="N23" s="6"/>
      <c r="O23" s="6">
        <v>5372409449</v>
      </c>
      <c r="P23" s="6"/>
      <c r="Q23" s="6">
        <f t="shared" si="1"/>
        <v>1167903758</v>
      </c>
    </row>
    <row r="24" spans="1:17">
      <c r="A24" s="1" t="s">
        <v>55</v>
      </c>
      <c r="C24" s="6">
        <v>880993</v>
      </c>
      <c r="D24" s="6"/>
      <c r="E24" s="6">
        <v>38470215076</v>
      </c>
      <c r="F24" s="6"/>
      <c r="G24" s="6">
        <v>51439105742</v>
      </c>
      <c r="H24" s="6"/>
      <c r="I24" s="6">
        <f t="shared" si="0"/>
        <v>-12968890666</v>
      </c>
      <c r="J24" s="6"/>
      <c r="K24" s="6">
        <v>2195262</v>
      </c>
      <c r="L24" s="6"/>
      <c r="M24" s="6">
        <v>118603137028</v>
      </c>
      <c r="N24" s="6"/>
      <c r="O24" s="6">
        <v>128079999992</v>
      </c>
      <c r="P24" s="6"/>
      <c r="Q24" s="6">
        <f t="shared" si="1"/>
        <v>-9476862964</v>
      </c>
    </row>
    <row r="25" spans="1:17">
      <c r="A25" s="1" t="s">
        <v>58</v>
      </c>
      <c r="C25" s="6">
        <v>8979</v>
      </c>
      <c r="D25" s="6"/>
      <c r="E25" s="6">
        <v>125672108</v>
      </c>
      <c r="F25" s="6"/>
      <c r="G25" s="6">
        <v>172098177</v>
      </c>
      <c r="H25" s="6"/>
      <c r="I25" s="6">
        <f t="shared" si="0"/>
        <v>-46426069</v>
      </c>
      <c r="J25" s="6"/>
      <c r="K25" s="6">
        <v>9321</v>
      </c>
      <c r="L25" s="6"/>
      <c r="M25" s="6">
        <v>132318429</v>
      </c>
      <c r="N25" s="6"/>
      <c r="O25" s="6">
        <v>180125359</v>
      </c>
      <c r="P25" s="6"/>
      <c r="Q25" s="6">
        <f t="shared" si="1"/>
        <v>-47806930</v>
      </c>
    </row>
    <row r="26" spans="1:17">
      <c r="A26" s="1" t="s">
        <v>62</v>
      </c>
      <c r="C26" s="6">
        <v>2267568</v>
      </c>
      <c r="D26" s="6"/>
      <c r="E26" s="6">
        <v>11629312058</v>
      </c>
      <c r="F26" s="6"/>
      <c r="G26" s="6">
        <v>11001367385</v>
      </c>
      <c r="H26" s="6"/>
      <c r="I26" s="6">
        <f t="shared" si="0"/>
        <v>627944673</v>
      </c>
      <c r="J26" s="6"/>
      <c r="K26" s="6">
        <v>6607325</v>
      </c>
      <c r="L26" s="6"/>
      <c r="M26" s="6">
        <v>37221726745</v>
      </c>
      <c r="N26" s="6"/>
      <c r="O26" s="6">
        <v>32534864856</v>
      </c>
      <c r="P26" s="6"/>
      <c r="Q26" s="6">
        <f t="shared" si="1"/>
        <v>4686861889</v>
      </c>
    </row>
    <row r="27" spans="1:17">
      <c r="A27" s="1" t="s">
        <v>59</v>
      </c>
      <c r="C27" s="6">
        <v>106773</v>
      </c>
      <c r="D27" s="6"/>
      <c r="E27" s="6">
        <v>330719120</v>
      </c>
      <c r="F27" s="6"/>
      <c r="G27" s="6">
        <v>385315218</v>
      </c>
      <c r="H27" s="6"/>
      <c r="I27" s="6">
        <f t="shared" si="0"/>
        <v>-54596098</v>
      </c>
      <c r="J27" s="6"/>
      <c r="K27" s="6">
        <v>2876599</v>
      </c>
      <c r="L27" s="6"/>
      <c r="M27" s="6">
        <v>10843439814</v>
      </c>
      <c r="N27" s="6"/>
      <c r="O27" s="6">
        <v>10099732834</v>
      </c>
      <c r="P27" s="6"/>
      <c r="Q27" s="6">
        <f t="shared" si="1"/>
        <v>743706980</v>
      </c>
    </row>
    <row r="28" spans="1:17">
      <c r="A28" s="1" t="s">
        <v>61</v>
      </c>
      <c r="C28" s="6">
        <v>22262</v>
      </c>
      <c r="D28" s="6"/>
      <c r="E28" s="6">
        <v>255514072</v>
      </c>
      <c r="F28" s="6"/>
      <c r="G28" s="6">
        <v>293135015</v>
      </c>
      <c r="H28" s="6"/>
      <c r="I28" s="6">
        <f t="shared" si="0"/>
        <v>-37620943</v>
      </c>
      <c r="J28" s="6"/>
      <c r="K28" s="6">
        <v>986521</v>
      </c>
      <c r="L28" s="6"/>
      <c r="M28" s="6">
        <v>12169165499</v>
      </c>
      <c r="N28" s="6"/>
      <c r="O28" s="6">
        <v>11368873374</v>
      </c>
      <c r="P28" s="6"/>
      <c r="Q28" s="6">
        <f t="shared" si="1"/>
        <v>800292125</v>
      </c>
    </row>
    <row r="29" spans="1:17">
      <c r="A29" s="1" t="s">
        <v>75</v>
      </c>
      <c r="C29" s="6">
        <v>2394383</v>
      </c>
      <c r="D29" s="6"/>
      <c r="E29" s="6">
        <v>16306334687</v>
      </c>
      <c r="F29" s="6"/>
      <c r="G29" s="6">
        <v>14141434529</v>
      </c>
      <c r="H29" s="6"/>
      <c r="I29" s="6">
        <f t="shared" si="0"/>
        <v>2164900158</v>
      </c>
      <c r="J29" s="6"/>
      <c r="K29" s="6">
        <v>12227749</v>
      </c>
      <c r="L29" s="6"/>
      <c r="M29" s="6">
        <v>90041260208</v>
      </c>
      <c r="N29" s="6"/>
      <c r="O29" s="6">
        <v>76833732979</v>
      </c>
      <c r="P29" s="6"/>
      <c r="Q29" s="6">
        <f t="shared" si="1"/>
        <v>13207527229</v>
      </c>
    </row>
    <row r="30" spans="1:17">
      <c r="A30" s="1" t="s">
        <v>37</v>
      </c>
      <c r="C30" s="6">
        <v>130586</v>
      </c>
      <c r="D30" s="6"/>
      <c r="E30" s="6">
        <v>1134108767</v>
      </c>
      <c r="F30" s="6"/>
      <c r="G30" s="6">
        <v>1005797535</v>
      </c>
      <c r="H30" s="6"/>
      <c r="I30" s="6">
        <f t="shared" si="0"/>
        <v>128311232</v>
      </c>
      <c r="J30" s="6"/>
      <c r="K30" s="6">
        <v>822299</v>
      </c>
      <c r="L30" s="6"/>
      <c r="M30" s="6">
        <v>25313558033</v>
      </c>
      <c r="N30" s="6"/>
      <c r="O30" s="6">
        <v>18955733735</v>
      </c>
      <c r="P30" s="6"/>
      <c r="Q30" s="6">
        <f t="shared" si="1"/>
        <v>6357824298</v>
      </c>
    </row>
    <row r="31" spans="1:17">
      <c r="A31" s="1" t="s">
        <v>64</v>
      </c>
      <c r="C31" s="6">
        <v>1106296</v>
      </c>
      <c r="D31" s="6"/>
      <c r="E31" s="6">
        <v>32337883110</v>
      </c>
      <c r="F31" s="6"/>
      <c r="G31" s="6">
        <v>20566729244</v>
      </c>
      <c r="H31" s="6"/>
      <c r="I31" s="6">
        <f t="shared" si="0"/>
        <v>11771153866</v>
      </c>
      <c r="J31" s="6"/>
      <c r="K31" s="6">
        <v>2672138</v>
      </c>
      <c r="L31" s="6"/>
      <c r="M31" s="6">
        <v>71461453824</v>
      </c>
      <c r="N31" s="6"/>
      <c r="O31" s="6">
        <v>48771479002</v>
      </c>
      <c r="P31" s="6"/>
      <c r="Q31" s="6">
        <f t="shared" si="1"/>
        <v>22689974822</v>
      </c>
    </row>
    <row r="32" spans="1:17">
      <c r="A32" s="1" t="s">
        <v>67</v>
      </c>
      <c r="C32" s="6">
        <v>80021</v>
      </c>
      <c r="D32" s="6"/>
      <c r="E32" s="6">
        <v>152027196</v>
      </c>
      <c r="F32" s="6"/>
      <c r="G32" s="6">
        <v>218741617</v>
      </c>
      <c r="H32" s="6"/>
      <c r="I32" s="6">
        <f t="shared" si="0"/>
        <v>-66714421</v>
      </c>
      <c r="J32" s="6"/>
      <c r="K32" s="6">
        <v>13740267</v>
      </c>
      <c r="L32" s="6"/>
      <c r="M32" s="6">
        <v>26975118098</v>
      </c>
      <c r="N32" s="6"/>
      <c r="O32" s="6">
        <v>32923878524</v>
      </c>
      <c r="P32" s="6"/>
      <c r="Q32" s="6">
        <f t="shared" si="1"/>
        <v>-5948760426</v>
      </c>
    </row>
    <row r="33" spans="1:17">
      <c r="A33" s="1" t="s">
        <v>15</v>
      </c>
      <c r="C33" s="6">
        <v>88394</v>
      </c>
      <c r="D33" s="6"/>
      <c r="E33" s="6">
        <v>344270334</v>
      </c>
      <c r="F33" s="6"/>
      <c r="G33" s="6">
        <v>373549218</v>
      </c>
      <c r="H33" s="6"/>
      <c r="I33" s="6">
        <f t="shared" si="0"/>
        <v>-29278884</v>
      </c>
      <c r="J33" s="6"/>
      <c r="K33" s="6">
        <v>88394</v>
      </c>
      <c r="L33" s="6"/>
      <c r="M33" s="6">
        <v>344270334</v>
      </c>
      <c r="N33" s="6"/>
      <c r="O33" s="6">
        <v>373549218</v>
      </c>
      <c r="P33" s="6"/>
      <c r="Q33" s="6">
        <f t="shared" si="1"/>
        <v>-29278884</v>
      </c>
    </row>
    <row r="34" spans="1:17">
      <c r="A34" s="1" t="s">
        <v>66</v>
      </c>
      <c r="C34" s="6">
        <v>1910701</v>
      </c>
      <c r="D34" s="6"/>
      <c r="E34" s="6">
        <v>26506845710</v>
      </c>
      <c r="F34" s="6"/>
      <c r="G34" s="6">
        <v>26414303141</v>
      </c>
      <c r="H34" s="6"/>
      <c r="I34" s="6">
        <f t="shared" si="0"/>
        <v>92542569</v>
      </c>
      <c r="J34" s="6"/>
      <c r="K34" s="6">
        <v>5054310</v>
      </c>
      <c r="L34" s="6"/>
      <c r="M34" s="6">
        <v>80452934882</v>
      </c>
      <c r="N34" s="6"/>
      <c r="O34" s="6">
        <v>69449842940</v>
      </c>
      <c r="P34" s="6"/>
      <c r="Q34" s="6">
        <f t="shared" si="1"/>
        <v>11003091942</v>
      </c>
    </row>
    <row r="35" spans="1:17">
      <c r="A35" s="1" t="s">
        <v>48</v>
      </c>
      <c r="C35" s="6">
        <v>22198</v>
      </c>
      <c r="D35" s="6"/>
      <c r="E35" s="6">
        <v>336089477</v>
      </c>
      <c r="F35" s="6"/>
      <c r="G35" s="6">
        <v>351506810</v>
      </c>
      <c r="H35" s="6"/>
      <c r="I35" s="6">
        <f t="shared" si="0"/>
        <v>-15417333</v>
      </c>
      <c r="J35" s="6"/>
      <c r="K35" s="6">
        <v>1634351</v>
      </c>
      <c r="L35" s="6"/>
      <c r="M35" s="6">
        <v>23925567711</v>
      </c>
      <c r="N35" s="6"/>
      <c r="O35" s="6">
        <v>24341944067</v>
      </c>
      <c r="P35" s="6"/>
      <c r="Q35" s="6">
        <f t="shared" si="1"/>
        <v>-416376356</v>
      </c>
    </row>
    <row r="36" spans="1:17">
      <c r="A36" s="1" t="s">
        <v>49</v>
      </c>
      <c r="C36" s="6">
        <v>25243</v>
      </c>
      <c r="D36" s="6"/>
      <c r="E36" s="6">
        <v>454028594</v>
      </c>
      <c r="F36" s="6"/>
      <c r="G36" s="6">
        <v>512977424</v>
      </c>
      <c r="H36" s="6"/>
      <c r="I36" s="6">
        <f t="shared" si="0"/>
        <v>-58948830</v>
      </c>
      <c r="J36" s="6"/>
      <c r="K36" s="6">
        <v>2890341</v>
      </c>
      <c r="L36" s="6"/>
      <c r="M36" s="6">
        <v>62424949897</v>
      </c>
      <c r="N36" s="6"/>
      <c r="O36" s="6">
        <v>55579792274</v>
      </c>
      <c r="P36" s="6"/>
      <c r="Q36" s="6">
        <f t="shared" si="1"/>
        <v>6845157623</v>
      </c>
    </row>
    <row r="37" spans="1:17">
      <c r="A37" s="1" t="s">
        <v>47</v>
      </c>
      <c r="C37" s="6">
        <v>25202</v>
      </c>
      <c r="D37" s="6"/>
      <c r="E37" s="6">
        <v>232984058</v>
      </c>
      <c r="F37" s="6"/>
      <c r="G37" s="6">
        <v>285142571</v>
      </c>
      <c r="H37" s="6"/>
      <c r="I37" s="6">
        <f t="shared" si="0"/>
        <v>-52158513</v>
      </c>
      <c r="J37" s="6"/>
      <c r="K37" s="6">
        <v>861441</v>
      </c>
      <c r="L37" s="6"/>
      <c r="M37" s="6">
        <v>8991509595</v>
      </c>
      <c r="N37" s="6"/>
      <c r="O37" s="6">
        <v>9474285440</v>
      </c>
      <c r="P37" s="6"/>
      <c r="Q37" s="6">
        <f t="shared" si="1"/>
        <v>-482775845</v>
      </c>
    </row>
    <row r="38" spans="1:17">
      <c r="A38" s="1" t="s">
        <v>45</v>
      </c>
      <c r="C38" s="6">
        <v>44669538</v>
      </c>
      <c r="D38" s="6"/>
      <c r="E38" s="6">
        <v>53872700428</v>
      </c>
      <c r="F38" s="6"/>
      <c r="G38" s="6">
        <v>51000530905</v>
      </c>
      <c r="H38" s="6"/>
      <c r="I38" s="6">
        <f t="shared" si="0"/>
        <v>2872169523</v>
      </c>
      <c r="J38" s="6"/>
      <c r="K38" s="6">
        <v>64882079</v>
      </c>
      <c r="L38" s="6"/>
      <c r="M38" s="6">
        <v>78532113003</v>
      </c>
      <c r="N38" s="6"/>
      <c r="O38" s="6">
        <v>73733190944</v>
      </c>
      <c r="P38" s="6"/>
      <c r="Q38" s="6">
        <f t="shared" si="1"/>
        <v>4798922059</v>
      </c>
    </row>
    <row r="39" spans="1:17">
      <c r="A39" s="1" t="s">
        <v>56</v>
      </c>
      <c r="C39" s="6">
        <v>23284</v>
      </c>
      <c r="D39" s="6"/>
      <c r="E39" s="6">
        <v>416308247</v>
      </c>
      <c r="F39" s="6"/>
      <c r="G39" s="6">
        <v>524629488</v>
      </c>
      <c r="H39" s="6"/>
      <c r="I39" s="6">
        <f t="shared" si="0"/>
        <v>-108321241</v>
      </c>
      <c r="J39" s="6"/>
      <c r="K39" s="6">
        <v>1312125</v>
      </c>
      <c r="L39" s="6"/>
      <c r="M39" s="6">
        <v>28407807493</v>
      </c>
      <c r="N39" s="6"/>
      <c r="O39" s="6">
        <v>28195780490</v>
      </c>
      <c r="P39" s="6"/>
      <c r="Q39" s="6">
        <f t="shared" si="1"/>
        <v>212027003</v>
      </c>
    </row>
    <row r="40" spans="1:17">
      <c r="A40" s="1" t="s">
        <v>69</v>
      </c>
      <c r="C40" s="6">
        <v>217938</v>
      </c>
      <c r="D40" s="6"/>
      <c r="E40" s="6">
        <v>5676539594</v>
      </c>
      <c r="F40" s="6"/>
      <c r="G40" s="6">
        <v>7410740045</v>
      </c>
      <c r="H40" s="6"/>
      <c r="I40" s="6">
        <f t="shared" si="0"/>
        <v>-1734200451</v>
      </c>
      <c r="J40" s="6"/>
      <c r="K40" s="6">
        <v>949695</v>
      </c>
      <c r="L40" s="6"/>
      <c r="M40" s="6">
        <v>30057978890</v>
      </c>
      <c r="N40" s="6"/>
      <c r="O40" s="6">
        <v>31723558495</v>
      </c>
      <c r="P40" s="6"/>
      <c r="Q40" s="6">
        <f t="shared" si="1"/>
        <v>-1665579605</v>
      </c>
    </row>
    <row r="41" spans="1:17">
      <c r="A41" s="1" t="s">
        <v>80</v>
      </c>
      <c r="C41" s="6">
        <v>5707</v>
      </c>
      <c r="D41" s="6"/>
      <c r="E41" s="6">
        <v>187901158</v>
      </c>
      <c r="F41" s="6"/>
      <c r="G41" s="6">
        <v>200040631</v>
      </c>
      <c r="H41" s="6"/>
      <c r="I41" s="6">
        <f t="shared" si="0"/>
        <v>-12139473</v>
      </c>
      <c r="J41" s="6"/>
      <c r="K41" s="6">
        <v>43199</v>
      </c>
      <c r="L41" s="6"/>
      <c r="M41" s="6">
        <v>1646759217</v>
      </c>
      <c r="N41" s="6"/>
      <c r="O41" s="6">
        <v>1551389338</v>
      </c>
      <c r="P41" s="6"/>
      <c r="Q41" s="6">
        <f t="shared" si="1"/>
        <v>95369879</v>
      </c>
    </row>
    <row r="42" spans="1:17">
      <c r="A42" s="1" t="s">
        <v>40</v>
      </c>
      <c r="C42" s="6">
        <v>34166</v>
      </c>
      <c r="D42" s="6"/>
      <c r="E42" s="6">
        <v>478670169</v>
      </c>
      <c r="F42" s="6"/>
      <c r="G42" s="6">
        <v>493157668</v>
      </c>
      <c r="H42" s="6"/>
      <c r="I42" s="6">
        <f t="shared" si="0"/>
        <v>-14487499</v>
      </c>
      <c r="J42" s="6"/>
      <c r="K42" s="6">
        <v>256320</v>
      </c>
      <c r="L42" s="6"/>
      <c r="M42" s="6">
        <v>3952301602</v>
      </c>
      <c r="N42" s="6"/>
      <c r="O42" s="6">
        <v>3660744673</v>
      </c>
      <c r="P42" s="6"/>
      <c r="Q42" s="6">
        <f t="shared" si="1"/>
        <v>291556929</v>
      </c>
    </row>
    <row r="43" spans="1:17">
      <c r="A43" s="1" t="s">
        <v>77</v>
      </c>
      <c r="C43" s="6">
        <v>6590</v>
      </c>
      <c r="D43" s="6"/>
      <c r="E43" s="6">
        <v>196523691</v>
      </c>
      <c r="F43" s="6"/>
      <c r="G43" s="6">
        <v>152182474</v>
      </c>
      <c r="H43" s="6"/>
      <c r="I43" s="6">
        <f t="shared" si="0"/>
        <v>44341217</v>
      </c>
      <c r="J43" s="6"/>
      <c r="K43" s="6">
        <v>93864</v>
      </c>
      <c r="L43" s="6"/>
      <c r="M43" s="6">
        <v>2706084887</v>
      </c>
      <c r="N43" s="6"/>
      <c r="O43" s="6">
        <v>2151466363</v>
      </c>
      <c r="P43" s="6"/>
      <c r="Q43" s="6">
        <f t="shared" si="1"/>
        <v>554618524</v>
      </c>
    </row>
    <row r="44" spans="1:17">
      <c r="A44" s="1" t="s">
        <v>34</v>
      </c>
      <c r="C44" s="6">
        <v>9826</v>
      </c>
      <c r="D44" s="6"/>
      <c r="E44" s="6">
        <v>220082256</v>
      </c>
      <c r="F44" s="6"/>
      <c r="G44" s="6">
        <v>269141496</v>
      </c>
      <c r="H44" s="6"/>
      <c r="I44" s="6">
        <f t="shared" si="0"/>
        <v>-49059240</v>
      </c>
      <c r="J44" s="6"/>
      <c r="K44" s="6">
        <v>372617</v>
      </c>
      <c r="L44" s="6"/>
      <c r="M44" s="6">
        <v>16313490971</v>
      </c>
      <c r="N44" s="6"/>
      <c r="O44" s="6">
        <v>13715225053</v>
      </c>
      <c r="P44" s="6"/>
      <c r="Q44" s="6">
        <f t="shared" si="1"/>
        <v>2598265918</v>
      </c>
    </row>
    <row r="45" spans="1:17">
      <c r="A45" s="1" t="s">
        <v>31</v>
      </c>
      <c r="C45" s="6">
        <v>8899</v>
      </c>
      <c r="D45" s="6"/>
      <c r="E45" s="6">
        <v>278650616</v>
      </c>
      <c r="F45" s="6"/>
      <c r="G45" s="6">
        <v>324105567</v>
      </c>
      <c r="H45" s="6"/>
      <c r="I45" s="6">
        <f t="shared" si="0"/>
        <v>-45454951</v>
      </c>
      <c r="J45" s="6"/>
      <c r="K45" s="6">
        <v>62778</v>
      </c>
      <c r="L45" s="6"/>
      <c r="M45" s="6">
        <v>2347191677</v>
      </c>
      <c r="N45" s="6"/>
      <c r="O45" s="6">
        <v>2255319372</v>
      </c>
      <c r="P45" s="6"/>
      <c r="Q45" s="6">
        <f t="shared" si="1"/>
        <v>91872305</v>
      </c>
    </row>
    <row r="46" spans="1:17">
      <c r="A46" s="1" t="s">
        <v>33</v>
      </c>
      <c r="C46" s="6">
        <v>220930</v>
      </c>
      <c r="D46" s="6"/>
      <c r="E46" s="6">
        <v>8490891205</v>
      </c>
      <c r="F46" s="6"/>
      <c r="G46" s="6">
        <v>11327814645</v>
      </c>
      <c r="H46" s="6"/>
      <c r="I46" s="6">
        <f t="shared" si="0"/>
        <v>-2836923440</v>
      </c>
      <c r="J46" s="6"/>
      <c r="K46" s="6">
        <v>891156</v>
      </c>
      <c r="L46" s="6"/>
      <c r="M46" s="6">
        <v>50807075421</v>
      </c>
      <c r="N46" s="6"/>
      <c r="O46" s="6">
        <v>45647028876</v>
      </c>
      <c r="P46" s="6"/>
      <c r="Q46" s="6">
        <f t="shared" si="1"/>
        <v>5160046545</v>
      </c>
    </row>
    <row r="47" spans="1:17">
      <c r="A47" s="1" t="s">
        <v>28</v>
      </c>
      <c r="C47" s="6">
        <v>6320</v>
      </c>
      <c r="D47" s="6"/>
      <c r="E47" s="6">
        <v>935460845</v>
      </c>
      <c r="F47" s="6"/>
      <c r="G47" s="6">
        <v>1022328054</v>
      </c>
      <c r="H47" s="6"/>
      <c r="I47" s="6">
        <f t="shared" si="0"/>
        <v>-86867209</v>
      </c>
      <c r="J47" s="6"/>
      <c r="K47" s="6">
        <v>137356</v>
      </c>
      <c r="L47" s="6"/>
      <c r="M47" s="6">
        <v>21726069542</v>
      </c>
      <c r="N47" s="6"/>
      <c r="O47" s="6">
        <v>21748533366</v>
      </c>
      <c r="P47" s="6"/>
      <c r="Q47" s="6">
        <f t="shared" si="1"/>
        <v>-22463824</v>
      </c>
    </row>
    <row r="48" spans="1:17">
      <c r="A48" s="1" t="s">
        <v>54</v>
      </c>
      <c r="C48" s="6">
        <v>10027337</v>
      </c>
      <c r="D48" s="6"/>
      <c r="E48" s="6">
        <v>116770253590</v>
      </c>
      <c r="F48" s="6"/>
      <c r="G48" s="6">
        <v>100270065127</v>
      </c>
      <c r="H48" s="6"/>
      <c r="I48" s="6">
        <f t="shared" si="0"/>
        <v>16500188463</v>
      </c>
      <c r="J48" s="6"/>
      <c r="K48" s="6">
        <v>47076384</v>
      </c>
      <c r="L48" s="6"/>
      <c r="M48" s="6">
        <v>579631843358</v>
      </c>
      <c r="N48" s="6"/>
      <c r="O48" s="6">
        <v>465773401838</v>
      </c>
      <c r="P48" s="6"/>
      <c r="Q48" s="6">
        <f t="shared" si="1"/>
        <v>113858441520</v>
      </c>
    </row>
    <row r="49" spans="1:17">
      <c r="A49" s="1" t="s">
        <v>42</v>
      </c>
      <c r="C49" s="6">
        <v>48112</v>
      </c>
      <c r="D49" s="6"/>
      <c r="E49" s="6">
        <v>865962038</v>
      </c>
      <c r="F49" s="6"/>
      <c r="G49" s="6">
        <v>668473174</v>
      </c>
      <c r="H49" s="6"/>
      <c r="I49" s="6">
        <f t="shared" si="0"/>
        <v>197488864</v>
      </c>
      <c r="J49" s="6"/>
      <c r="K49" s="6">
        <v>414176</v>
      </c>
      <c r="L49" s="6"/>
      <c r="M49" s="6">
        <v>7399992661</v>
      </c>
      <c r="N49" s="6"/>
      <c r="O49" s="6">
        <v>5703821203</v>
      </c>
      <c r="P49" s="6"/>
      <c r="Q49" s="6">
        <f t="shared" si="1"/>
        <v>1696171458</v>
      </c>
    </row>
    <row r="50" spans="1:17">
      <c r="A50" s="1" t="s">
        <v>30</v>
      </c>
      <c r="C50" s="6">
        <v>4187</v>
      </c>
      <c r="D50" s="6"/>
      <c r="E50" s="6">
        <v>178856980</v>
      </c>
      <c r="F50" s="6"/>
      <c r="G50" s="6">
        <v>177717128</v>
      </c>
      <c r="H50" s="6"/>
      <c r="I50" s="6">
        <f t="shared" si="0"/>
        <v>1139852</v>
      </c>
      <c r="J50" s="6"/>
      <c r="K50" s="6">
        <v>103804</v>
      </c>
      <c r="L50" s="6"/>
      <c r="M50" s="6">
        <v>5560328505</v>
      </c>
      <c r="N50" s="6"/>
      <c r="O50" s="6">
        <v>4328008164</v>
      </c>
      <c r="P50" s="6"/>
      <c r="Q50" s="6">
        <f t="shared" si="1"/>
        <v>1232320341</v>
      </c>
    </row>
    <row r="51" spans="1:17">
      <c r="A51" s="1" t="s">
        <v>29</v>
      </c>
      <c r="C51" s="6">
        <v>19277</v>
      </c>
      <c r="D51" s="6"/>
      <c r="E51" s="6">
        <v>284758793</v>
      </c>
      <c r="F51" s="6"/>
      <c r="G51" s="6">
        <v>255979916</v>
      </c>
      <c r="H51" s="6"/>
      <c r="I51" s="6">
        <f t="shared" si="0"/>
        <v>28778877</v>
      </c>
      <c r="J51" s="6"/>
      <c r="K51" s="6">
        <v>3145516</v>
      </c>
      <c r="L51" s="6"/>
      <c r="M51" s="6">
        <v>43573483546</v>
      </c>
      <c r="N51" s="6"/>
      <c r="O51" s="6">
        <v>40232241941</v>
      </c>
      <c r="P51" s="6"/>
      <c r="Q51" s="6">
        <f t="shared" si="1"/>
        <v>3341241605</v>
      </c>
    </row>
    <row r="52" spans="1:17">
      <c r="A52" s="1" t="s">
        <v>32</v>
      </c>
      <c r="C52" s="6">
        <v>11821</v>
      </c>
      <c r="D52" s="6"/>
      <c r="E52" s="6">
        <v>1404314613</v>
      </c>
      <c r="F52" s="6"/>
      <c r="G52" s="6">
        <v>1395887021</v>
      </c>
      <c r="H52" s="6"/>
      <c r="I52" s="6">
        <f t="shared" si="0"/>
        <v>8427592</v>
      </c>
      <c r="J52" s="6"/>
      <c r="K52" s="6">
        <v>198912</v>
      </c>
      <c r="L52" s="6"/>
      <c r="M52" s="6">
        <v>25849769377</v>
      </c>
      <c r="N52" s="6"/>
      <c r="O52" s="6">
        <v>23203803510</v>
      </c>
      <c r="P52" s="6"/>
      <c r="Q52" s="6">
        <f t="shared" si="1"/>
        <v>2645965867</v>
      </c>
    </row>
    <row r="53" spans="1:17">
      <c r="A53" s="1" t="s">
        <v>36</v>
      </c>
      <c r="C53" s="6">
        <v>3563</v>
      </c>
      <c r="D53" s="6"/>
      <c r="E53" s="6">
        <v>627351328</v>
      </c>
      <c r="F53" s="6"/>
      <c r="G53" s="6">
        <v>587493010</v>
      </c>
      <c r="H53" s="6"/>
      <c r="I53" s="6">
        <f t="shared" si="0"/>
        <v>39858318</v>
      </c>
      <c r="J53" s="6"/>
      <c r="K53" s="6">
        <v>123793</v>
      </c>
      <c r="L53" s="6"/>
      <c r="M53" s="6">
        <v>21141768815</v>
      </c>
      <c r="N53" s="6"/>
      <c r="O53" s="6">
        <v>19642762166</v>
      </c>
      <c r="P53" s="6"/>
      <c r="Q53" s="6">
        <f t="shared" si="1"/>
        <v>1499006649</v>
      </c>
    </row>
    <row r="54" spans="1:17">
      <c r="A54" s="1" t="s">
        <v>71</v>
      </c>
      <c r="C54" s="6">
        <v>187348</v>
      </c>
      <c r="D54" s="6"/>
      <c r="E54" s="6">
        <v>3631489139</v>
      </c>
      <c r="F54" s="6"/>
      <c r="G54" s="6">
        <v>3792588080</v>
      </c>
      <c r="H54" s="6"/>
      <c r="I54" s="6">
        <f t="shared" si="0"/>
        <v>-161098941</v>
      </c>
      <c r="J54" s="6"/>
      <c r="K54" s="6">
        <v>820374</v>
      </c>
      <c r="L54" s="6"/>
      <c r="M54" s="6">
        <v>21490920929</v>
      </c>
      <c r="N54" s="6"/>
      <c r="O54" s="6">
        <v>16486583399</v>
      </c>
      <c r="P54" s="6"/>
      <c r="Q54" s="6">
        <f t="shared" si="1"/>
        <v>5004337530</v>
      </c>
    </row>
    <row r="55" spans="1:17">
      <c r="A55" s="1" t="s">
        <v>27</v>
      </c>
      <c r="C55" s="6">
        <v>92636</v>
      </c>
      <c r="D55" s="6"/>
      <c r="E55" s="6">
        <v>240432650</v>
      </c>
      <c r="F55" s="6"/>
      <c r="G55" s="6">
        <v>241457333</v>
      </c>
      <c r="H55" s="6"/>
      <c r="I55" s="6">
        <f t="shared" si="0"/>
        <v>-1024683</v>
      </c>
      <c r="J55" s="6"/>
      <c r="K55" s="6">
        <v>10643101</v>
      </c>
      <c r="L55" s="6"/>
      <c r="M55" s="6">
        <v>34548479188</v>
      </c>
      <c r="N55" s="6"/>
      <c r="O55" s="6">
        <v>27257210357</v>
      </c>
      <c r="P55" s="6"/>
      <c r="Q55" s="6">
        <f t="shared" si="1"/>
        <v>7291268831</v>
      </c>
    </row>
    <row r="56" spans="1:17">
      <c r="A56" s="1" t="s">
        <v>26</v>
      </c>
      <c r="C56" s="6">
        <v>1226</v>
      </c>
      <c r="D56" s="6"/>
      <c r="E56" s="6">
        <v>56377310</v>
      </c>
      <c r="F56" s="6"/>
      <c r="G56" s="6">
        <v>46684390</v>
      </c>
      <c r="H56" s="6"/>
      <c r="I56" s="6">
        <f t="shared" si="0"/>
        <v>9692920</v>
      </c>
      <c r="J56" s="6"/>
      <c r="K56" s="6">
        <v>89365</v>
      </c>
      <c r="L56" s="6"/>
      <c r="M56" s="6">
        <v>4535380914</v>
      </c>
      <c r="N56" s="6"/>
      <c r="O56" s="6">
        <v>3338644254</v>
      </c>
      <c r="P56" s="6"/>
      <c r="Q56" s="6">
        <f t="shared" si="1"/>
        <v>1196736660</v>
      </c>
    </row>
    <row r="57" spans="1:17">
      <c r="A57" s="1" t="s">
        <v>74</v>
      </c>
      <c r="C57" s="6">
        <v>3880799</v>
      </c>
      <c r="D57" s="6"/>
      <c r="E57" s="6">
        <v>28752445632</v>
      </c>
      <c r="F57" s="6"/>
      <c r="G57" s="6">
        <v>14910805278</v>
      </c>
      <c r="H57" s="6"/>
      <c r="I57" s="6">
        <f t="shared" si="0"/>
        <v>13841640354</v>
      </c>
      <c r="J57" s="6"/>
      <c r="K57" s="6">
        <v>10500000</v>
      </c>
      <c r="L57" s="6"/>
      <c r="M57" s="6">
        <v>81533579328</v>
      </c>
      <c r="N57" s="6"/>
      <c r="O57" s="6">
        <v>40343098301</v>
      </c>
      <c r="P57" s="6"/>
      <c r="Q57" s="6">
        <f t="shared" si="1"/>
        <v>41190481027</v>
      </c>
    </row>
    <row r="58" spans="1:17">
      <c r="A58" s="1" t="s">
        <v>78</v>
      </c>
      <c r="C58" s="6">
        <v>1371</v>
      </c>
      <c r="D58" s="6"/>
      <c r="E58" s="6">
        <v>14936758</v>
      </c>
      <c r="F58" s="6"/>
      <c r="G58" s="6">
        <v>14233941</v>
      </c>
      <c r="H58" s="6"/>
      <c r="I58" s="6">
        <f t="shared" si="0"/>
        <v>702817</v>
      </c>
      <c r="J58" s="6"/>
      <c r="K58" s="6">
        <v>1371</v>
      </c>
      <c r="L58" s="6"/>
      <c r="M58" s="6">
        <v>14936758</v>
      </c>
      <c r="N58" s="6"/>
      <c r="O58" s="6">
        <v>14233941</v>
      </c>
      <c r="P58" s="6"/>
      <c r="Q58" s="6">
        <f t="shared" si="1"/>
        <v>702817</v>
      </c>
    </row>
    <row r="59" spans="1:17">
      <c r="A59" s="1" t="s">
        <v>52</v>
      </c>
      <c r="C59" s="6">
        <v>640004</v>
      </c>
      <c r="D59" s="6"/>
      <c r="E59" s="6">
        <v>18882391903</v>
      </c>
      <c r="F59" s="6"/>
      <c r="G59" s="6">
        <v>17038574490</v>
      </c>
      <c r="H59" s="6"/>
      <c r="I59" s="6">
        <f t="shared" si="0"/>
        <v>1843817413</v>
      </c>
      <c r="J59" s="6"/>
      <c r="K59" s="6">
        <v>3707932</v>
      </c>
      <c r="L59" s="6"/>
      <c r="M59" s="6">
        <v>137378401731</v>
      </c>
      <c r="N59" s="6"/>
      <c r="O59" s="6">
        <v>98410862970</v>
      </c>
      <c r="P59" s="6"/>
      <c r="Q59" s="6">
        <f t="shared" si="1"/>
        <v>38967538761</v>
      </c>
    </row>
    <row r="60" spans="1:17">
      <c r="A60" s="1" t="s">
        <v>50</v>
      </c>
      <c r="C60" s="6">
        <v>384909</v>
      </c>
      <c r="D60" s="6"/>
      <c r="E60" s="6">
        <v>8148339714</v>
      </c>
      <c r="F60" s="6"/>
      <c r="G60" s="6">
        <v>8843905383</v>
      </c>
      <c r="H60" s="6"/>
      <c r="I60" s="6">
        <f t="shared" si="0"/>
        <v>-695565669</v>
      </c>
      <c r="J60" s="6"/>
      <c r="K60" s="6">
        <v>863155</v>
      </c>
      <c r="L60" s="6"/>
      <c r="M60" s="6">
        <v>18983344917</v>
      </c>
      <c r="N60" s="6"/>
      <c r="O60" s="6">
        <v>19832378974</v>
      </c>
      <c r="P60" s="6"/>
      <c r="Q60" s="6">
        <f t="shared" si="1"/>
        <v>-849034057</v>
      </c>
    </row>
    <row r="61" spans="1:17">
      <c r="A61" s="1" t="s">
        <v>51</v>
      </c>
      <c r="C61" s="6">
        <v>12624</v>
      </c>
      <c r="D61" s="6"/>
      <c r="E61" s="6">
        <v>234987532</v>
      </c>
      <c r="F61" s="6"/>
      <c r="G61" s="6">
        <v>207930651</v>
      </c>
      <c r="H61" s="6"/>
      <c r="I61" s="6">
        <f t="shared" si="0"/>
        <v>27056881</v>
      </c>
      <c r="J61" s="6"/>
      <c r="K61" s="6">
        <v>1242075</v>
      </c>
      <c r="L61" s="6"/>
      <c r="M61" s="6">
        <v>46329059396</v>
      </c>
      <c r="N61" s="6"/>
      <c r="O61" s="6">
        <v>36888963063</v>
      </c>
      <c r="P61" s="6"/>
      <c r="Q61" s="6">
        <f t="shared" si="1"/>
        <v>9440096333</v>
      </c>
    </row>
    <row r="62" spans="1:17">
      <c r="A62" s="1" t="s">
        <v>20</v>
      </c>
      <c r="C62" s="6">
        <v>30682</v>
      </c>
      <c r="D62" s="6"/>
      <c r="E62" s="6">
        <v>56423972</v>
      </c>
      <c r="F62" s="6"/>
      <c r="G62" s="6">
        <v>63896866</v>
      </c>
      <c r="H62" s="6"/>
      <c r="I62" s="6">
        <f t="shared" si="0"/>
        <v>-7472894</v>
      </c>
      <c r="J62" s="6"/>
      <c r="K62" s="6">
        <v>813000</v>
      </c>
      <c r="L62" s="6"/>
      <c r="M62" s="6">
        <v>1999088469</v>
      </c>
      <c r="N62" s="6"/>
      <c r="O62" s="6">
        <v>1688835091</v>
      </c>
      <c r="P62" s="6"/>
      <c r="Q62" s="6">
        <f t="shared" si="1"/>
        <v>310253378</v>
      </c>
    </row>
    <row r="63" spans="1:17">
      <c r="A63" s="1" t="s">
        <v>19</v>
      </c>
      <c r="C63" s="6">
        <v>378690</v>
      </c>
      <c r="D63" s="6"/>
      <c r="E63" s="6">
        <v>1672379691</v>
      </c>
      <c r="F63" s="6"/>
      <c r="G63" s="6">
        <v>1346550616</v>
      </c>
      <c r="H63" s="6"/>
      <c r="I63" s="6">
        <f t="shared" si="0"/>
        <v>325829075</v>
      </c>
      <c r="J63" s="6"/>
      <c r="K63" s="6">
        <v>2402184</v>
      </c>
      <c r="L63" s="6"/>
      <c r="M63" s="6">
        <v>9052150951</v>
      </c>
      <c r="N63" s="6"/>
      <c r="O63" s="6">
        <v>7438468075</v>
      </c>
      <c r="P63" s="6"/>
      <c r="Q63" s="6">
        <f t="shared" si="1"/>
        <v>1613682876</v>
      </c>
    </row>
    <row r="64" spans="1:17">
      <c r="A64" s="1" t="s">
        <v>17</v>
      </c>
      <c r="C64" s="6">
        <v>11576847</v>
      </c>
      <c r="D64" s="6"/>
      <c r="E64" s="6">
        <v>24466241924</v>
      </c>
      <c r="F64" s="6"/>
      <c r="G64" s="6">
        <v>28450730138</v>
      </c>
      <c r="H64" s="6"/>
      <c r="I64" s="6">
        <f t="shared" si="0"/>
        <v>-3984488214</v>
      </c>
      <c r="J64" s="6"/>
      <c r="K64" s="6">
        <v>12612235</v>
      </c>
      <c r="L64" s="6"/>
      <c r="M64" s="6">
        <v>26795721224</v>
      </c>
      <c r="N64" s="6"/>
      <c r="O64" s="6">
        <v>30462751024</v>
      </c>
      <c r="P64" s="6"/>
      <c r="Q64" s="6">
        <f t="shared" si="1"/>
        <v>-3667029800</v>
      </c>
    </row>
    <row r="65" spans="1:17">
      <c r="A65" s="1" t="s">
        <v>18</v>
      </c>
      <c r="C65" s="6">
        <v>61528</v>
      </c>
      <c r="D65" s="6"/>
      <c r="E65" s="6">
        <v>121217370</v>
      </c>
      <c r="F65" s="6"/>
      <c r="G65" s="6">
        <v>122108279</v>
      </c>
      <c r="H65" s="6"/>
      <c r="I65" s="6">
        <f t="shared" si="0"/>
        <v>-890909</v>
      </c>
      <c r="J65" s="6"/>
      <c r="K65" s="6">
        <v>1389862</v>
      </c>
      <c r="L65" s="6"/>
      <c r="M65" s="6">
        <v>3436152765</v>
      </c>
      <c r="N65" s="6"/>
      <c r="O65" s="6">
        <v>2747124015</v>
      </c>
      <c r="P65" s="6"/>
      <c r="Q65" s="6">
        <f t="shared" si="1"/>
        <v>689028750</v>
      </c>
    </row>
    <row r="66" spans="1:17">
      <c r="A66" s="1" t="s">
        <v>35</v>
      </c>
      <c r="C66" s="6">
        <v>63435</v>
      </c>
      <c r="D66" s="6"/>
      <c r="E66" s="6">
        <v>570051117</v>
      </c>
      <c r="F66" s="6"/>
      <c r="G66" s="6">
        <v>612783971</v>
      </c>
      <c r="H66" s="6"/>
      <c r="I66" s="6">
        <f t="shared" si="0"/>
        <v>-42732854</v>
      </c>
      <c r="J66" s="6"/>
      <c r="K66" s="6">
        <v>87127</v>
      </c>
      <c r="L66" s="6"/>
      <c r="M66" s="6">
        <v>786054905</v>
      </c>
      <c r="N66" s="6"/>
      <c r="O66" s="6">
        <v>842165599</v>
      </c>
      <c r="P66" s="6"/>
      <c r="Q66" s="6">
        <f t="shared" si="1"/>
        <v>-56110694</v>
      </c>
    </row>
    <row r="67" spans="1:17">
      <c r="A67" s="1" t="s">
        <v>79</v>
      </c>
      <c r="C67" s="6">
        <v>1292095</v>
      </c>
      <c r="D67" s="6"/>
      <c r="E67" s="6">
        <v>17016806723</v>
      </c>
      <c r="F67" s="6"/>
      <c r="G67" s="6">
        <v>14936075242</v>
      </c>
      <c r="H67" s="6"/>
      <c r="I67" s="6">
        <f t="shared" si="0"/>
        <v>2080731481</v>
      </c>
      <c r="J67" s="6"/>
      <c r="K67" s="6">
        <v>1574731</v>
      </c>
      <c r="L67" s="6"/>
      <c r="M67" s="6">
        <v>21694345216</v>
      </c>
      <c r="N67" s="6"/>
      <c r="O67" s="6">
        <v>18534027939</v>
      </c>
      <c r="P67" s="6"/>
      <c r="Q67" s="6">
        <f t="shared" si="1"/>
        <v>3160317277</v>
      </c>
    </row>
    <row r="68" spans="1:17">
      <c r="A68" s="1" t="s">
        <v>53</v>
      </c>
      <c r="C68" s="6">
        <v>42371</v>
      </c>
      <c r="D68" s="6"/>
      <c r="E68" s="6">
        <v>210536472</v>
      </c>
      <c r="F68" s="6"/>
      <c r="G68" s="6">
        <v>231308082</v>
      </c>
      <c r="H68" s="6"/>
      <c r="I68" s="6">
        <f t="shared" si="0"/>
        <v>-20771610</v>
      </c>
      <c r="J68" s="6"/>
      <c r="K68" s="6">
        <v>419186</v>
      </c>
      <c r="L68" s="6"/>
      <c r="M68" s="6">
        <v>2752405175</v>
      </c>
      <c r="N68" s="6"/>
      <c r="O68" s="6">
        <v>2411622464</v>
      </c>
      <c r="P68" s="6"/>
      <c r="Q68" s="6">
        <f t="shared" si="1"/>
        <v>340782711</v>
      </c>
    </row>
    <row r="69" spans="1:17">
      <c r="A69" s="1" t="s">
        <v>21</v>
      </c>
      <c r="C69" s="6">
        <v>73923</v>
      </c>
      <c r="D69" s="6"/>
      <c r="E69" s="6">
        <v>235398271</v>
      </c>
      <c r="F69" s="6"/>
      <c r="G69" s="6">
        <v>279365903</v>
      </c>
      <c r="H69" s="6"/>
      <c r="I69" s="6">
        <f t="shared" si="0"/>
        <v>-43967632</v>
      </c>
      <c r="J69" s="6"/>
      <c r="K69" s="6">
        <v>232037</v>
      </c>
      <c r="L69" s="6"/>
      <c r="M69" s="6">
        <v>836194407</v>
      </c>
      <c r="N69" s="6"/>
      <c r="O69" s="6">
        <v>879949040</v>
      </c>
      <c r="P69" s="6"/>
      <c r="Q69" s="6">
        <f t="shared" si="1"/>
        <v>-43754633</v>
      </c>
    </row>
    <row r="70" spans="1:17">
      <c r="A70" s="1" t="s">
        <v>65</v>
      </c>
      <c r="C70" s="6">
        <v>54975</v>
      </c>
      <c r="D70" s="6"/>
      <c r="E70" s="6">
        <v>681317712</v>
      </c>
      <c r="F70" s="6"/>
      <c r="G70" s="6">
        <v>687065263</v>
      </c>
      <c r="H70" s="6"/>
      <c r="I70" s="6">
        <f t="shared" si="0"/>
        <v>-5747551</v>
      </c>
      <c r="J70" s="6"/>
      <c r="K70" s="6">
        <v>1102112</v>
      </c>
      <c r="L70" s="6"/>
      <c r="M70" s="6">
        <v>15076857526</v>
      </c>
      <c r="N70" s="6"/>
      <c r="O70" s="6">
        <v>13252669746</v>
      </c>
      <c r="P70" s="6"/>
      <c r="Q70" s="6">
        <f t="shared" si="1"/>
        <v>1824187780</v>
      </c>
    </row>
    <row r="71" spans="1:17">
      <c r="A71" s="1" t="s">
        <v>153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625000</v>
      </c>
      <c r="L71" s="6"/>
      <c r="M71" s="6">
        <v>15314583040</v>
      </c>
      <c r="N71" s="6"/>
      <c r="O71" s="6">
        <v>8445161250</v>
      </c>
      <c r="P71" s="6"/>
      <c r="Q71" s="6">
        <f t="shared" si="1"/>
        <v>6869421790</v>
      </c>
    </row>
    <row r="72" spans="1:17">
      <c r="A72" s="1" t="s">
        <v>154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1099073</v>
      </c>
      <c r="L72" s="6"/>
      <c r="M72" s="6">
        <v>17571894064</v>
      </c>
      <c r="N72" s="6"/>
      <c r="O72" s="6">
        <v>19042859177</v>
      </c>
      <c r="P72" s="6"/>
      <c r="Q72" s="6">
        <f t="shared" si="1"/>
        <v>-1470965113</v>
      </c>
    </row>
    <row r="73" spans="1:17">
      <c r="A73" s="1" t="s">
        <v>155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9" si="2">E73-G73</f>
        <v>0</v>
      </c>
      <c r="J73" s="6"/>
      <c r="K73" s="6">
        <v>5552143</v>
      </c>
      <c r="L73" s="6"/>
      <c r="M73" s="6">
        <v>34328900169</v>
      </c>
      <c r="N73" s="6"/>
      <c r="O73" s="6">
        <v>34328900169</v>
      </c>
      <c r="P73" s="6"/>
      <c r="Q73" s="6">
        <f t="shared" ref="Q73:Q89" si="3">M73-O73</f>
        <v>0</v>
      </c>
    </row>
    <row r="74" spans="1:17">
      <c r="A74" s="1" t="s">
        <v>156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5431247</v>
      </c>
      <c r="L74" s="6"/>
      <c r="M74" s="6">
        <v>31550108015</v>
      </c>
      <c r="N74" s="6"/>
      <c r="O74" s="6">
        <v>31550113823</v>
      </c>
      <c r="P74" s="6"/>
      <c r="Q74" s="6">
        <f t="shared" si="3"/>
        <v>-5808</v>
      </c>
    </row>
    <row r="75" spans="1:17">
      <c r="A75" s="1" t="s">
        <v>157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2000000</v>
      </c>
      <c r="L75" s="6"/>
      <c r="M75" s="6">
        <v>12107529075</v>
      </c>
      <c r="N75" s="6"/>
      <c r="O75" s="6">
        <v>11325950281</v>
      </c>
      <c r="P75" s="6"/>
      <c r="Q75" s="6">
        <f t="shared" si="3"/>
        <v>781578794</v>
      </c>
    </row>
    <row r="76" spans="1:17">
      <c r="A76" s="1" t="s">
        <v>158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33939435</v>
      </c>
      <c r="L76" s="6"/>
      <c r="M76" s="6">
        <v>255529469096</v>
      </c>
      <c r="N76" s="6"/>
      <c r="O76" s="6">
        <v>149794094670</v>
      </c>
      <c r="P76" s="6"/>
      <c r="Q76" s="6">
        <f t="shared" si="3"/>
        <v>105735374426</v>
      </c>
    </row>
    <row r="77" spans="1:17">
      <c r="A77" s="1" t="s">
        <v>159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2715563</v>
      </c>
      <c r="L77" s="6"/>
      <c r="M77" s="6">
        <v>15301314044</v>
      </c>
      <c r="N77" s="6"/>
      <c r="O77" s="6">
        <v>6374345625</v>
      </c>
      <c r="P77" s="6"/>
      <c r="Q77" s="6">
        <f t="shared" si="3"/>
        <v>8926968419</v>
      </c>
    </row>
    <row r="78" spans="1:17">
      <c r="A78" s="1" t="s">
        <v>160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832644</v>
      </c>
      <c r="L78" s="6"/>
      <c r="M78" s="6">
        <v>8749588823</v>
      </c>
      <c r="N78" s="6"/>
      <c r="O78" s="6">
        <v>8218959398</v>
      </c>
      <c r="P78" s="6"/>
      <c r="Q78" s="6">
        <f t="shared" si="3"/>
        <v>530629425</v>
      </c>
    </row>
    <row r="79" spans="1:17">
      <c r="A79" s="1" t="s">
        <v>161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7490000</v>
      </c>
      <c r="L79" s="6"/>
      <c r="M79" s="6">
        <v>79697420171</v>
      </c>
      <c r="N79" s="6"/>
      <c r="O79" s="6">
        <v>70020094260</v>
      </c>
      <c r="P79" s="6"/>
      <c r="Q79" s="6">
        <f t="shared" si="3"/>
        <v>9677325911</v>
      </c>
    </row>
    <row r="80" spans="1:17">
      <c r="A80" s="1" t="s">
        <v>43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1257916</v>
      </c>
      <c r="L80" s="6"/>
      <c r="M80" s="6">
        <v>3851092148</v>
      </c>
      <c r="N80" s="6"/>
      <c r="O80" s="6">
        <v>3116576929</v>
      </c>
      <c r="P80" s="6"/>
      <c r="Q80" s="6">
        <f t="shared" si="3"/>
        <v>734515219</v>
      </c>
    </row>
    <row r="81" spans="1:19">
      <c r="A81" s="1" t="s">
        <v>16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1796822</v>
      </c>
      <c r="L81" s="6"/>
      <c r="M81" s="6">
        <v>6379914438</v>
      </c>
      <c r="N81" s="6"/>
      <c r="O81" s="6">
        <v>6012113791</v>
      </c>
      <c r="P81" s="6"/>
      <c r="Q81" s="6">
        <f t="shared" si="3"/>
        <v>367800647</v>
      </c>
    </row>
    <row r="82" spans="1:19">
      <c r="A82" s="1" t="s">
        <v>162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1125000</v>
      </c>
      <c r="L82" s="6"/>
      <c r="M82" s="6">
        <v>14188121786</v>
      </c>
      <c r="N82" s="6"/>
      <c r="O82" s="6">
        <v>12398622736</v>
      </c>
      <c r="P82" s="6"/>
      <c r="Q82" s="6">
        <f t="shared" si="3"/>
        <v>1789499050</v>
      </c>
    </row>
    <row r="83" spans="1:19">
      <c r="A83" s="1" t="s">
        <v>163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6027396</v>
      </c>
      <c r="L83" s="6"/>
      <c r="M83" s="6">
        <v>48160158850</v>
      </c>
      <c r="N83" s="6"/>
      <c r="O83" s="6">
        <v>42209846838</v>
      </c>
      <c r="P83" s="6"/>
      <c r="Q83" s="6">
        <f t="shared" si="3"/>
        <v>5950312012</v>
      </c>
    </row>
    <row r="84" spans="1:19">
      <c r="A84" s="1" t="s">
        <v>68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2266138</v>
      </c>
      <c r="L84" s="6"/>
      <c r="M84" s="6">
        <v>79802154563</v>
      </c>
      <c r="N84" s="6"/>
      <c r="O84" s="6">
        <v>78368038244</v>
      </c>
      <c r="P84" s="6"/>
      <c r="Q84" s="6">
        <f t="shared" si="3"/>
        <v>1434116319</v>
      </c>
    </row>
    <row r="85" spans="1:19">
      <c r="A85" s="1" t="s">
        <v>164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2176239</v>
      </c>
      <c r="L85" s="6"/>
      <c r="M85" s="6">
        <v>394699217940</v>
      </c>
      <c r="N85" s="6"/>
      <c r="O85" s="6">
        <v>366917066733</v>
      </c>
      <c r="P85" s="6"/>
      <c r="Q85" s="6">
        <f t="shared" si="3"/>
        <v>27782151207</v>
      </c>
    </row>
    <row r="86" spans="1:19">
      <c r="A86" s="1" t="s">
        <v>165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34621</v>
      </c>
      <c r="L86" s="6"/>
      <c r="M86" s="6">
        <v>482552972</v>
      </c>
      <c r="N86" s="6"/>
      <c r="O86" s="6">
        <v>426746062</v>
      </c>
      <c r="P86" s="6"/>
      <c r="Q86" s="6">
        <f t="shared" si="3"/>
        <v>55806910</v>
      </c>
    </row>
    <row r="87" spans="1:19">
      <c r="A87" s="1" t="s">
        <v>166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5512447</v>
      </c>
      <c r="L87" s="6"/>
      <c r="M87" s="6">
        <v>98262426368</v>
      </c>
      <c r="N87" s="6"/>
      <c r="O87" s="6">
        <v>64229070053</v>
      </c>
      <c r="P87" s="6"/>
      <c r="Q87" s="6">
        <f t="shared" si="3"/>
        <v>34033356315</v>
      </c>
    </row>
    <row r="88" spans="1:19">
      <c r="A88" s="1" t="s">
        <v>70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346651</v>
      </c>
      <c r="L88" s="6"/>
      <c r="M88" s="6">
        <v>3927523559</v>
      </c>
      <c r="N88" s="6"/>
      <c r="O88" s="6">
        <v>2908938785</v>
      </c>
      <c r="P88" s="6"/>
      <c r="Q88" s="6">
        <f t="shared" si="3"/>
        <v>1018584774</v>
      </c>
    </row>
    <row r="89" spans="1:19">
      <c r="A89" s="1" t="s">
        <v>167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19942157</v>
      </c>
      <c r="L89" s="6"/>
      <c r="M89" s="6">
        <v>52830099119</v>
      </c>
      <c r="N89" s="6"/>
      <c r="O89" s="6">
        <v>52991528962</v>
      </c>
      <c r="P89" s="6"/>
      <c r="Q89" s="6">
        <f t="shared" si="3"/>
        <v>-161429843</v>
      </c>
    </row>
    <row r="90" spans="1:19" ht="24.75" thickBot="1">
      <c r="C90" s="6"/>
      <c r="D90" s="6"/>
      <c r="E90" s="7">
        <f>SUM(SUM(E8:E89))</f>
        <v>519574391899</v>
      </c>
      <c r="F90" s="6"/>
      <c r="G90" s="7">
        <f>SUM(G8:G89)</f>
        <v>486186141697</v>
      </c>
      <c r="H90" s="6"/>
      <c r="I90" s="7">
        <f>SUM(I8:I89)</f>
        <v>33388250202</v>
      </c>
      <c r="J90" s="6"/>
      <c r="K90" s="6"/>
      <c r="L90" s="6"/>
      <c r="M90" s="7">
        <f>SUM(M8:M89)</f>
        <v>3554553798691</v>
      </c>
      <c r="N90" s="6"/>
      <c r="O90" s="7">
        <f>SUM(O8:O89)</f>
        <v>2978180869036</v>
      </c>
      <c r="P90" s="6"/>
      <c r="Q90" s="7">
        <f>SUM(Q8:Q89)</f>
        <v>576372929655</v>
      </c>
      <c r="S90" s="3"/>
    </row>
    <row r="91" spans="1:19" ht="24.75" thickTop="1">
      <c r="I91" s="3"/>
      <c r="S91" s="3"/>
    </row>
    <row r="92" spans="1:19">
      <c r="I92" s="3"/>
      <c r="S92" s="3"/>
    </row>
    <row r="93" spans="1:19">
      <c r="I93" s="3"/>
      <c r="S93" s="3"/>
    </row>
    <row r="94" spans="1:19">
      <c r="I9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0"/>
  <sheetViews>
    <sheetView rightToLeft="1" topLeftCell="A82" workbookViewId="0">
      <selection activeCell="K18" sqref="K18"/>
    </sheetView>
  </sheetViews>
  <sheetFormatPr defaultRowHeight="24"/>
  <cols>
    <col min="1" max="1" width="32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105</v>
      </c>
      <c r="D6" s="19" t="s">
        <v>105</v>
      </c>
      <c r="E6" s="19" t="s">
        <v>105</v>
      </c>
      <c r="F6" s="19" t="s">
        <v>105</v>
      </c>
      <c r="G6" s="19" t="s">
        <v>105</v>
      </c>
      <c r="H6" s="19" t="s">
        <v>105</v>
      </c>
      <c r="I6" s="19" t="s">
        <v>105</v>
      </c>
      <c r="J6" s="19" t="s">
        <v>105</v>
      </c>
      <c r="K6" s="19" t="s">
        <v>105</v>
      </c>
      <c r="M6" s="19" t="s">
        <v>106</v>
      </c>
      <c r="N6" s="19" t="s">
        <v>106</v>
      </c>
      <c r="O6" s="19" t="s">
        <v>106</v>
      </c>
      <c r="P6" s="19" t="s">
        <v>106</v>
      </c>
      <c r="Q6" s="19" t="s">
        <v>106</v>
      </c>
      <c r="R6" s="19" t="s">
        <v>106</v>
      </c>
      <c r="S6" s="19" t="s">
        <v>106</v>
      </c>
      <c r="T6" s="19" t="s">
        <v>106</v>
      </c>
      <c r="U6" s="19" t="s">
        <v>106</v>
      </c>
    </row>
    <row r="7" spans="1:21" ht="24.75">
      <c r="A7" s="19" t="s">
        <v>3</v>
      </c>
      <c r="C7" s="19" t="s">
        <v>168</v>
      </c>
      <c r="E7" s="19" t="s">
        <v>169</v>
      </c>
      <c r="G7" s="19" t="s">
        <v>170</v>
      </c>
      <c r="I7" s="19" t="s">
        <v>90</v>
      </c>
      <c r="K7" s="19" t="s">
        <v>171</v>
      </c>
      <c r="M7" s="19" t="s">
        <v>168</v>
      </c>
      <c r="O7" s="19" t="s">
        <v>169</v>
      </c>
      <c r="Q7" s="19" t="s">
        <v>170</v>
      </c>
      <c r="S7" s="19" t="s">
        <v>90</v>
      </c>
      <c r="U7" s="19" t="s">
        <v>171</v>
      </c>
    </row>
    <row r="8" spans="1:21">
      <c r="A8" s="1" t="s">
        <v>44</v>
      </c>
      <c r="C8" s="6">
        <v>0</v>
      </c>
      <c r="D8" s="6"/>
      <c r="E8" s="6">
        <v>-2912419331</v>
      </c>
      <c r="F8" s="6"/>
      <c r="G8" s="6">
        <v>-7956760</v>
      </c>
      <c r="H8" s="6"/>
      <c r="I8" s="6">
        <f>C8+E8+G8</f>
        <v>-2920376091</v>
      </c>
      <c r="J8" s="6"/>
      <c r="K8" s="8">
        <f t="shared" ref="K8:K39" si="0">I8/$I$89</f>
        <v>1.6692459068092788E-2</v>
      </c>
      <c r="L8" s="6"/>
      <c r="M8" s="6">
        <v>4244802601</v>
      </c>
      <c r="N8" s="6"/>
      <c r="O8" s="6">
        <v>-3841283678</v>
      </c>
      <c r="P8" s="6"/>
      <c r="Q8" s="6">
        <v>-56878661</v>
      </c>
      <c r="R8" s="6"/>
      <c r="S8" s="6">
        <f>M8+O8+Q8</f>
        <v>346640262</v>
      </c>
      <c r="T8" s="6"/>
      <c r="U8" s="8">
        <f t="shared" ref="U8:U39" si="1">S8/$S$89</f>
        <v>4.5877088552574529E-4</v>
      </c>
    </row>
    <row r="9" spans="1:21">
      <c r="A9" s="1" t="s">
        <v>41</v>
      </c>
      <c r="C9" s="6">
        <v>0</v>
      </c>
      <c r="D9" s="6"/>
      <c r="E9" s="6">
        <v>-24324836601</v>
      </c>
      <c r="F9" s="6"/>
      <c r="G9" s="6">
        <v>-5475810377</v>
      </c>
      <c r="H9" s="6"/>
      <c r="I9" s="6">
        <f t="shared" ref="I9:I72" si="2">C9+E9+G9</f>
        <v>-29800646978</v>
      </c>
      <c r="J9" s="6"/>
      <c r="K9" s="8">
        <f t="shared" si="0"/>
        <v>0.17033630751052056</v>
      </c>
      <c r="L9" s="6"/>
      <c r="M9" s="6">
        <v>20396770068</v>
      </c>
      <c r="N9" s="6"/>
      <c r="O9" s="6">
        <v>-45404209892</v>
      </c>
      <c r="P9" s="6"/>
      <c r="Q9" s="6">
        <v>-2859118873</v>
      </c>
      <c r="R9" s="6"/>
      <c r="S9" s="6">
        <f t="shared" ref="S9:S72" si="3">M9+O9+Q9</f>
        <v>-27866558697</v>
      </c>
      <c r="T9" s="6"/>
      <c r="U9" s="8">
        <f t="shared" si="1"/>
        <v>-3.6880787408295486E-2</v>
      </c>
    </row>
    <row r="10" spans="1:21">
      <c r="A10" s="1" t="s">
        <v>57</v>
      </c>
      <c r="C10" s="6">
        <v>0</v>
      </c>
      <c r="D10" s="6"/>
      <c r="E10" s="6">
        <v>-1738436260</v>
      </c>
      <c r="F10" s="6"/>
      <c r="G10" s="6">
        <v>-424677125</v>
      </c>
      <c r="H10" s="6"/>
      <c r="I10" s="6">
        <f t="shared" si="2"/>
        <v>-2163113385</v>
      </c>
      <c r="J10" s="6"/>
      <c r="K10" s="8">
        <f t="shared" si="0"/>
        <v>1.2364051928117273E-2</v>
      </c>
      <c r="L10" s="6"/>
      <c r="M10" s="6">
        <v>1507502880</v>
      </c>
      <c r="N10" s="6"/>
      <c r="O10" s="6">
        <v>-10715641988</v>
      </c>
      <c r="P10" s="6"/>
      <c r="Q10" s="6">
        <v>-22911640</v>
      </c>
      <c r="R10" s="6"/>
      <c r="S10" s="6">
        <f t="shared" si="3"/>
        <v>-9231050748</v>
      </c>
      <c r="T10" s="6"/>
      <c r="U10" s="8">
        <f t="shared" si="1"/>
        <v>-1.2217095906744536E-2</v>
      </c>
    </row>
    <row r="11" spans="1:21">
      <c r="A11" s="1" t="s">
        <v>39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2"/>
        <v>0</v>
      </c>
      <c r="J11" s="6"/>
      <c r="K11" s="8">
        <f t="shared" si="0"/>
        <v>0</v>
      </c>
      <c r="L11" s="6"/>
      <c r="M11" s="6">
        <v>0</v>
      </c>
      <c r="N11" s="6"/>
      <c r="O11" s="6">
        <v>0</v>
      </c>
      <c r="P11" s="6"/>
      <c r="Q11" s="6">
        <v>45227318</v>
      </c>
      <c r="R11" s="6"/>
      <c r="S11" s="6">
        <f t="shared" si="3"/>
        <v>45227318</v>
      </c>
      <c r="T11" s="6"/>
      <c r="U11" s="8">
        <f t="shared" si="1"/>
        <v>5.9857376662190729E-5</v>
      </c>
    </row>
    <row r="12" spans="1:21">
      <c r="A12" s="1" t="s">
        <v>46</v>
      </c>
      <c r="C12" s="6">
        <v>0</v>
      </c>
      <c r="D12" s="6"/>
      <c r="E12" s="6">
        <v>13396105585</v>
      </c>
      <c r="F12" s="6"/>
      <c r="G12" s="6">
        <v>75501240</v>
      </c>
      <c r="H12" s="6"/>
      <c r="I12" s="6">
        <f t="shared" si="2"/>
        <v>13471606825</v>
      </c>
      <c r="J12" s="6"/>
      <c r="K12" s="8">
        <f t="shared" si="0"/>
        <v>-7.7001810212310742E-2</v>
      </c>
      <c r="L12" s="6"/>
      <c r="M12" s="6">
        <v>0</v>
      </c>
      <c r="N12" s="6"/>
      <c r="O12" s="6">
        <v>17742642118</v>
      </c>
      <c r="P12" s="6"/>
      <c r="Q12" s="6">
        <v>7421071712</v>
      </c>
      <c r="R12" s="6"/>
      <c r="S12" s="6">
        <f t="shared" si="3"/>
        <v>25163713830</v>
      </c>
      <c r="T12" s="6"/>
      <c r="U12" s="8">
        <f t="shared" si="1"/>
        <v>3.3303630715884769E-2</v>
      </c>
    </row>
    <row r="13" spans="1:21">
      <c r="A13" s="1" t="s">
        <v>38</v>
      </c>
      <c r="C13" s="6">
        <v>0</v>
      </c>
      <c r="D13" s="6"/>
      <c r="E13" s="6">
        <v>-13523695989</v>
      </c>
      <c r="F13" s="6"/>
      <c r="G13" s="6">
        <v>-2205810640</v>
      </c>
      <c r="H13" s="6"/>
      <c r="I13" s="6">
        <f t="shared" si="2"/>
        <v>-15729506629</v>
      </c>
      <c r="J13" s="6"/>
      <c r="K13" s="8">
        <f t="shared" si="0"/>
        <v>8.9907647982410716E-2</v>
      </c>
      <c r="L13" s="6"/>
      <c r="M13" s="6">
        <v>12322608105</v>
      </c>
      <c r="N13" s="6"/>
      <c r="O13" s="6">
        <v>-37757835061</v>
      </c>
      <c r="P13" s="6"/>
      <c r="Q13" s="6">
        <v>814032957</v>
      </c>
      <c r="R13" s="6"/>
      <c r="S13" s="6">
        <f t="shared" si="3"/>
        <v>-24621193999</v>
      </c>
      <c r="T13" s="6"/>
      <c r="U13" s="8">
        <f t="shared" si="1"/>
        <v>-3.2585617459585221E-2</v>
      </c>
    </row>
    <row r="14" spans="1:21">
      <c r="A14" s="1" t="s">
        <v>73</v>
      </c>
      <c r="C14" s="6">
        <v>0</v>
      </c>
      <c r="D14" s="6"/>
      <c r="E14" s="6">
        <v>-735526677</v>
      </c>
      <c r="F14" s="6"/>
      <c r="G14" s="6">
        <v>-13632927</v>
      </c>
      <c r="H14" s="6"/>
      <c r="I14" s="6">
        <f t="shared" si="2"/>
        <v>-749159604</v>
      </c>
      <c r="J14" s="6"/>
      <c r="K14" s="8">
        <f t="shared" si="0"/>
        <v>4.282090948414973E-3</v>
      </c>
      <c r="L14" s="6"/>
      <c r="M14" s="6">
        <v>11799955530</v>
      </c>
      <c r="N14" s="6"/>
      <c r="O14" s="6">
        <v>-4583060533</v>
      </c>
      <c r="P14" s="6"/>
      <c r="Q14" s="6">
        <v>16791041702</v>
      </c>
      <c r="R14" s="6"/>
      <c r="S14" s="6">
        <f t="shared" si="3"/>
        <v>24007936699</v>
      </c>
      <c r="T14" s="6"/>
      <c r="U14" s="8">
        <f t="shared" si="1"/>
        <v>3.1773984693809945E-2</v>
      </c>
    </row>
    <row r="15" spans="1:21">
      <c r="A15" s="1" t="s">
        <v>72</v>
      </c>
      <c r="C15" s="6">
        <v>0</v>
      </c>
      <c r="D15" s="6"/>
      <c r="E15" s="6">
        <v>4594298981</v>
      </c>
      <c r="F15" s="6"/>
      <c r="G15" s="6">
        <v>5630885</v>
      </c>
      <c r="H15" s="6"/>
      <c r="I15" s="6">
        <f t="shared" si="2"/>
        <v>4599929866</v>
      </c>
      <c r="J15" s="6"/>
      <c r="K15" s="8">
        <f t="shared" si="0"/>
        <v>-2.6292552264393448E-2</v>
      </c>
      <c r="L15" s="6"/>
      <c r="M15" s="6">
        <v>9163608090</v>
      </c>
      <c r="N15" s="6"/>
      <c r="O15" s="6">
        <v>3899707672</v>
      </c>
      <c r="P15" s="6"/>
      <c r="Q15" s="6">
        <v>14768351970</v>
      </c>
      <c r="R15" s="6"/>
      <c r="S15" s="6">
        <f t="shared" si="3"/>
        <v>27831667732</v>
      </c>
      <c r="T15" s="6"/>
      <c r="U15" s="8">
        <f t="shared" si="1"/>
        <v>3.6834609971152024E-2</v>
      </c>
    </row>
    <row r="16" spans="1:21">
      <c r="A16" s="1" t="s">
        <v>24</v>
      </c>
      <c r="C16" s="6">
        <v>0</v>
      </c>
      <c r="D16" s="6"/>
      <c r="E16" s="6">
        <v>-3257156459</v>
      </c>
      <c r="F16" s="6"/>
      <c r="G16" s="6">
        <v>-204874894</v>
      </c>
      <c r="H16" s="6"/>
      <c r="I16" s="6">
        <f t="shared" si="2"/>
        <v>-3462031353</v>
      </c>
      <c r="J16" s="6"/>
      <c r="K16" s="8">
        <f t="shared" si="0"/>
        <v>1.9788484377235779E-2</v>
      </c>
      <c r="L16" s="6"/>
      <c r="M16" s="6">
        <v>5897231746</v>
      </c>
      <c r="N16" s="6"/>
      <c r="O16" s="6">
        <v>-18934848589</v>
      </c>
      <c r="P16" s="6"/>
      <c r="Q16" s="6">
        <v>-94935033</v>
      </c>
      <c r="R16" s="6"/>
      <c r="S16" s="6">
        <f t="shared" si="3"/>
        <v>-13132551876</v>
      </c>
      <c r="T16" s="6"/>
      <c r="U16" s="8">
        <f t="shared" si="1"/>
        <v>-1.7380648221888628E-2</v>
      </c>
    </row>
    <row r="17" spans="1:21">
      <c r="A17" s="1" t="s">
        <v>22</v>
      </c>
      <c r="C17" s="6">
        <v>0</v>
      </c>
      <c r="D17" s="6"/>
      <c r="E17" s="6">
        <v>7485218977</v>
      </c>
      <c r="F17" s="6"/>
      <c r="G17" s="6">
        <v>-92530539</v>
      </c>
      <c r="H17" s="6"/>
      <c r="I17" s="6">
        <f t="shared" si="2"/>
        <v>7392688438</v>
      </c>
      <c r="J17" s="6"/>
      <c r="K17" s="8">
        <f t="shared" si="0"/>
        <v>-4.2255567539666521E-2</v>
      </c>
      <c r="L17" s="6"/>
      <c r="M17" s="6">
        <v>28932994430</v>
      </c>
      <c r="N17" s="6"/>
      <c r="O17" s="6">
        <v>-5407806201</v>
      </c>
      <c r="P17" s="6"/>
      <c r="Q17" s="6">
        <v>1945014479</v>
      </c>
      <c r="R17" s="6"/>
      <c r="S17" s="6">
        <f t="shared" si="3"/>
        <v>25470202708</v>
      </c>
      <c r="T17" s="6"/>
      <c r="U17" s="8">
        <f t="shared" si="1"/>
        <v>3.3709262113555051E-2</v>
      </c>
    </row>
    <row r="18" spans="1:21">
      <c r="A18" s="1" t="s">
        <v>76</v>
      </c>
      <c r="C18" s="6">
        <v>0</v>
      </c>
      <c r="D18" s="6"/>
      <c r="E18" s="6">
        <v>0</v>
      </c>
      <c r="F18" s="6"/>
      <c r="G18" s="6">
        <v>12506726302</v>
      </c>
      <c r="H18" s="6"/>
      <c r="I18" s="6">
        <f t="shared" si="2"/>
        <v>12506726302</v>
      </c>
      <c r="J18" s="6"/>
      <c r="K18" s="8">
        <f t="shared" si="0"/>
        <v>-7.1486688825920283E-2</v>
      </c>
      <c r="L18" s="6"/>
      <c r="M18" s="6">
        <v>4259692151</v>
      </c>
      <c r="N18" s="6"/>
      <c r="O18" s="6">
        <v>0</v>
      </c>
      <c r="P18" s="6"/>
      <c r="Q18" s="6">
        <v>36318876083</v>
      </c>
      <c r="R18" s="6"/>
      <c r="S18" s="6">
        <f t="shared" si="3"/>
        <v>40578568234</v>
      </c>
      <c r="T18" s="6"/>
      <c r="U18" s="8">
        <f t="shared" si="1"/>
        <v>5.3704856944976169E-2</v>
      </c>
    </row>
    <row r="19" spans="1:21">
      <c r="A19" s="1" t="s">
        <v>23</v>
      </c>
      <c r="C19" s="6">
        <v>0</v>
      </c>
      <c r="D19" s="6"/>
      <c r="E19" s="6">
        <v>-17563336294</v>
      </c>
      <c r="F19" s="6"/>
      <c r="G19" s="6">
        <v>-128448019</v>
      </c>
      <c r="H19" s="6"/>
      <c r="I19" s="6">
        <f t="shared" si="2"/>
        <v>-17691784313</v>
      </c>
      <c r="J19" s="6"/>
      <c r="K19" s="8">
        <f t="shared" si="0"/>
        <v>0.10112375128545681</v>
      </c>
      <c r="L19" s="6"/>
      <c r="M19" s="6">
        <v>33202428000</v>
      </c>
      <c r="N19" s="6"/>
      <c r="O19" s="6">
        <v>-12561615499</v>
      </c>
      <c r="P19" s="6"/>
      <c r="Q19" s="6">
        <v>1394089858</v>
      </c>
      <c r="R19" s="6"/>
      <c r="S19" s="6">
        <f t="shared" si="3"/>
        <v>22034902359</v>
      </c>
      <c r="T19" s="6"/>
      <c r="U19" s="8">
        <f t="shared" si="1"/>
        <v>2.9162716440918696E-2</v>
      </c>
    </row>
    <row r="20" spans="1:21">
      <c r="A20" s="1" t="s">
        <v>25</v>
      </c>
      <c r="C20" s="6">
        <v>22708950600</v>
      </c>
      <c r="D20" s="6"/>
      <c r="E20" s="6">
        <v>-15802566666</v>
      </c>
      <c r="F20" s="6"/>
      <c r="G20" s="6">
        <v>-80738595</v>
      </c>
      <c r="H20" s="6"/>
      <c r="I20" s="6">
        <f t="shared" si="2"/>
        <v>6825645339</v>
      </c>
      <c r="J20" s="6"/>
      <c r="K20" s="8">
        <f t="shared" si="0"/>
        <v>-3.9014428924310701E-2</v>
      </c>
      <c r="L20" s="6"/>
      <c r="M20" s="6">
        <v>22708950600</v>
      </c>
      <c r="N20" s="6"/>
      <c r="O20" s="6">
        <v>-19230766367</v>
      </c>
      <c r="P20" s="6"/>
      <c r="Q20" s="6">
        <v>1836072949</v>
      </c>
      <c r="R20" s="6"/>
      <c r="S20" s="6">
        <f t="shared" si="3"/>
        <v>5314257182</v>
      </c>
      <c r="T20" s="6"/>
      <c r="U20" s="8">
        <f t="shared" si="1"/>
        <v>7.0333043808329795E-3</v>
      </c>
    </row>
    <row r="21" spans="1:21">
      <c r="A21" s="1" t="s">
        <v>81</v>
      </c>
      <c r="C21" s="6">
        <v>0</v>
      </c>
      <c r="D21" s="6"/>
      <c r="E21" s="6">
        <v>-9090829720</v>
      </c>
      <c r="F21" s="6"/>
      <c r="G21" s="6">
        <v>-23751826</v>
      </c>
      <c r="H21" s="6"/>
      <c r="I21" s="6">
        <f t="shared" si="2"/>
        <v>-9114581546</v>
      </c>
      <c r="J21" s="6"/>
      <c r="K21" s="8">
        <f t="shared" si="0"/>
        <v>5.2097666409568914E-2</v>
      </c>
      <c r="L21" s="6"/>
      <c r="M21" s="6">
        <v>0</v>
      </c>
      <c r="N21" s="6"/>
      <c r="O21" s="6">
        <v>-9090829720</v>
      </c>
      <c r="P21" s="6"/>
      <c r="Q21" s="6">
        <v>-23751826</v>
      </c>
      <c r="R21" s="6"/>
      <c r="S21" s="6">
        <f t="shared" si="3"/>
        <v>-9114581546</v>
      </c>
      <c r="T21" s="6"/>
      <c r="U21" s="8">
        <f t="shared" si="1"/>
        <v>-1.2062951438269558E-2</v>
      </c>
    </row>
    <row r="22" spans="1:21">
      <c r="A22" s="1" t="s">
        <v>60</v>
      </c>
      <c r="C22" s="6">
        <v>0</v>
      </c>
      <c r="D22" s="6"/>
      <c r="E22" s="6">
        <v>-715490736</v>
      </c>
      <c r="F22" s="6"/>
      <c r="G22" s="6">
        <v>-13267774</v>
      </c>
      <c r="H22" s="6"/>
      <c r="I22" s="6">
        <f t="shared" si="2"/>
        <v>-728758510</v>
      </c>
      <c r="J22" s="6"/>
      <c r="K22" s="8">
        <f t="shared" si="0"/>
        <v>4.1654811639461843E-3</v>
      </c>
      <c r="L22" s="6"/>
      <c r="M22" s="6">
        <v>2635077324</v>
      </c>
      <c r="N22" s="6"/>
      <c r="O22" s="6">
        <v>-1682445396</v>
      </c>
      <c r="P22" s="6"/>
      <c r="Q22" s="6">
        <v>139958225</v>
      </c>
      <c r="R22" s="6"/>
      <c r="S22" s="6">
        <f t="shared" si="3"/>
        <v>1092590153</v>
      </c>
      <c r="T22" s="6"/>
      <c r="U22" s="8">
        <f t="shared" si="1"/>
        <v>1.4460194240463605E-3</v>
      </c>
    </row>
    <row r="23" spans="1:21">
      <c r="A23" s="1" t="s">
        <v>63</v>
      </c>
      <c r="C23" s="6">
        <v>0</v>
      </c>
      <c r="D23" s="6"/>
      <c r="E23" s="6">
        <v>-4012930352</v>
      </c>
      <c r="F23" s="6"/>
      <c r="G23" s="6">
        <v>46441324</v>
      </c>
      <c r="H23" s="6"/>
      <c r="I23" s="6">
        <f t="shared" si="2"/>
        <v>-3966489028</v>
      </c>
      <c r="J23" s="6"/>
      <c r="K23" s="8">
        <f t="shared" si="0"/>
        <v>2.2671893509872303E-2</v>
      </c>
      <c r="L23" s="6"/>
      <c r="M23" s="6">
        <v>3720379950</v>
      </c>
      <c r="N23" s="6"/>
      <c r="O23" s="6">
        <v>3650660374</v>
      </c>
      <c r="P23" s="6"/>
      <c r="Q23" s="6">
        <v>1167903758</v>
      </c>
      <c r="R23" s="6"/>
      <c r="S23" s="6">
        <f t="shared" si="3"/>
        <v>8538944082</v>
      </c>
      <c r="T23" s="6"/>
      <c r="U23" s="8">
        <f t="shared" si="1"/>
        <v>1.1301107711353975E-2</v>
      </c>
    </row>
    <row r="24" spans="1:21">
      <c r="A24" s="1" t="s">
        <v>55</v>
      </c>
      <c r="C24" s="6">
        <v>0</v>
      </c>
      <c r="D24" s="6"/>
      <c r="E24" s="6">
        <v>21282234446</v>
      </c>
      <c r="F24" s="6"/>
      <c r="G24" s="6">
        <v>-12968890666</v>
      </c>
      <c r="H24" s="6"/>
      <c r="I24" s="6">
        <f t="shared" si="2"/>
        <v>8313343780</v>
      </c>
      <c r="J24" s="6"/>
      <c r="K24" s="8">
        <f t="shared" si="0"/>
        <v>-4.7517904010478278E-2</v>
      </c>
      <c r="L24" s="6"/>
      <c r="M24" s="6">
        <v>20713776606</v>
      </c>
      <c r="N24" s="6"/>
      <c r="O24" s="6">
        <v>-64909544398</v>
      </c>
      <c r="P24" s="6"/>
      <c r="Q24" s="6">
        <v>-9476862964</v>
      </c>
      <c r="R24" s="6"/>
      <c r="S24" s="6">
        <f t="shared" si="3"/>
        <v>-53672630756</v>
      </c>
      <c r="T24" s="6"/>
      <c r="U24" s="8">
        <f t="shared" si="1"/>
        <v>-7.1034565339748307E-2</v>
      </c>
    </row>
    <row r="25" spans="1:21">
      <c r="A25" s="1" t="s">
        <v>58</v>
      </c>
      <c r="C25" s="6">
        <v>0</v>
      </c>
      <c r="D25" s="6"/>
      <c r="E25" s="6">
        <v>-1009332215</v>
      </c>
      <c r="F25" s="6"/>
      <c r="G25" s="6">
        <v>-46426069</v>
      </c>
      <c r="H25" s="6"/>
      <c r="I25" s="6">
        <f t="shared" si="2"/>
        <v>-1055758284</v>
      </c>
      <c r="J25" s="6"/>
      <c r="K25" s="8">
        <f t="shared" si="0"/>
        <v>6.0345658888870416E-3</v>
      </c>
      <c r="L25" s="6"/>
      <c r="M25" s="6">
        <v>443642724</v>
      </c>
      <c r="N25" s="6"/>
      <c r="O25" s="6">
        <v>-4866909325</v>
      </c>
      <c r="P25" s="6"/>
      <c r="Q25" s="6">
        <v>-47806930</v>
      </c>
      <c r="R25" s="6"/>
      <c r="S25" s="6">
        <f t="shared" si="3"/>
        <v>-4471073531</v>
      </c>
      <c r="T25" s="6"/>
      <c r="U25" s="8">
        <f t="shared" si="1"/>
        <v>-5.9173690650729744E-3</v>
      </c>
    </row>
    <row r="26" spans="1:21">
      <c r="A26" s="1" t="s">
        <v>62</v>
      </c>
      <c r="C26" s="6">
        <v>0</v>
      </c>
      <c r="D26" s="6"/>
      <c r="E26" s="6">
        <v>-246471706</v>
      </c>
      <c r="F26" s="6"/>
      <c r="G26" s="6">
        <v>627944673</v>
      </c>
      <c r="H26" s="6"/>
      <c r="I26" s="6">
        <f t="shared" si="2"/>
        <v>381472967</v>
      </c>
      <c r="J26" s="6"/>
      <c r="K26" s="8">
        <f t="shared" si="0"/>
        <v>-2.180445836019348E-3</v>
      </c>
      <c r="L26" s="6"/>
      <c r="M26" s="6">
        <v>56815938473</v>
      </c>
      <c r="N26" s="6"/>
      <c r="O26" s="6">
        <v>12273858750</v>
      </c>
      <c r="P26" s="6"/>
      <c r="Q26" s="6">
        <v>4686861889</v>
      </c>
      <c r="R26" s="6"/>
      <c r="S26" s="6">
        <f t="shared" si="3"/>
        <v>73776659112</v>
      </c>
      <c r="T26" s="6"/>
      <c r="U26" s="8">
        <f t="shared" si="1"/>
        <v>9.7641811821453345E-2</v>
      </c>
    </row>
    <row r="27" spans="1:21">
      <c r="A27" s="1" t="s">
        <v>59</v>
      </c>
      <c r="C27" s="6">
        <v>0</v>
      </c>
      <c r="D27" s="6"/>
      <c r="E27" s="6">
        <v>-1553528384</v>
      </c>
      <c r="F27" s="6"/>
      <c r="G27" s="6">
        <v>-54596098</v>
      </c>
      <c r="H27" s="6"/>
      <c r="I27" s="6">
        <f t="shared" si="2"/>
        <v>-1608124482</v>
      </c>
      <c r="J27" s="6"/>
      <c r="K27" s="8">
        <f t="shared" si="0"/>
        <v>9.1918134020166908E-3</v>
      </c>
      <c r="L27" s="6"/>
      <c r="M27" s="6">
        <v>8449663250</v>
      </c>
      <c r="N27" s="6"/>
      <c r="O27" s="6">
        <v>-18665876708</v>
      </c>
      <c r="P27" s="6"/>
      <c r="Q27" s="6">
        <v>743706980</v>
      </c>
      <c r="R27" s="6"/>
      <c r="S27" s="6">
        <f t="shared" si="3"/>
        <v>-9472506478</v>
      </c>
      <c r="T27" s="6"/>
      <c r="U27" s="8">
        <f t="shared" si="1"/>
        <v>-1.2536657340342129E-2</v>
      </c>
    </row>
    <row r="28" spans="1:21">
      <c r="A28" s="1" t="s">
        <v>61</v>
      </c>
      <c r="C28" s="6">
        <v>0</v>
      </c>
      <c r="D28" s="6"/>
      <c r="E28" s="6">
        <v>-2121078672</v>
      </c>
      <c r="F28" s="6"/>
      <c r="G28" s="6">
        <v>-37620943</v>
      </c>
      <c r="H28" s="6"/>
      <c r="I28" s="6">
        <f t="shared" si="2"/>
        <v>-2158699615</v>
      </c>
      <c r="J28" s="6"/>
      <c r="K28" s="8">
        <f t="shared" si="0"/>
        <v>1.233882343946883E-2</v>
      </c>
      <c r="L28" s="6"/>
      <c r="M28" s="6">
        <v>554349900</v>
      </c>
      <c r="N28" s="6"/>
      <c r="O28" s="6">
        <v>-3804213508</v>
      </c>
      <c r="P28" s="6"/>
      <c r="Q28" s="6">
        <v>800292125</v>
      </c>
      <c r="R28" s="6"/>
      <c r="S28" s="6">
        <f t="shared" si="3"/>
        <v>-2449571483</v>
      </c>
      <c r="T28" s="6"/>
      <c r="U28" s="8">
        <f t="shared" si="1"/>
        <v>-3.2419548494759766E-3</v>
      </c>
    </row>
    <row r="29" spans="1:21">
      <c r="A29" s="1" t="s">
        <v>75</v>
      </c>
      <c r="C29" s="6">
        <v>0</v>
      </c>
      <c r="D29" s="6"/>
      <c r="E29" s="6">
        <v>-2432966238</v>
      </c>
      <c r="F29" s="6"/>
      <c r="G29" s="6">
        <v>2164900158</v>
      </c>
      <c r="H29" s="6"/>
      <c r="I29" s="6">
        <f t="shared" si="2"/>
        <v>-268066080</v>
      </c>
      <c r="J29" s="6"/>
      <c r="K29" s="8">
        <f t="shared" si="0"/>
        <v>1.5322280173893147E-3</v>
      </c>
      <c r="L29" s="6"/>
      <c r="M29" s="6">
        <v>37195469760</v>
      </c>
      <c r="N29" s="6"/>
      <c r="O29" s="6">
        <v>52147155348</v>
      </c>
      <c r="P29" s="6"/>
      <c r="Q29" s="6">
        <v>13207527229</v>
      </c>
      <c r="R29" s="6"/>
      <c r="S29" s="6">
        <f t="shared" si="3"/>
        <v>102550152337</v>
      </c>
      <c r="T29" s="6"/>
      <c r="U29" s="8">
        <f t="shared" si="1"/>
        <v>0.13572290745166113</v>
      </c>
    </row>
    <row r="30" spans="1:21">
      <c r="A30" s="1" t="s">
        <v>37</v>
      </c>
      <c r="C30" s="6">
        <v>0</v>
      </c>
      <c r="D30" s="6"/>
      <c r="E30" s="6">
        <v>-13722151341</v>
      </c>
      <c r="F30" s="6"/>
      <c r="G30" s="6">
        <v>128311232</v>
      </c>
      <c r="H30" s="6"/>
      <c r="I30" s="6">
        <f t="shared" si="2"/>
        <v>-13593840109</v>
      </c>
      <c r="J30" s="6"/>
      <c r="K30" s="8">
        <f t="shared" si="0"/>
        <v>7.7700478475010396E-2</v>
      </c>
      <c r="L30" s="6"/>
      <c r="M30" s="6">
        <v>4192150476</v>
      </c>
      <c r="N30" s="6"/>
      <c r="O30" s="6">
        <v>2630209863</v>
      </c>
      <c r="P30" s="6"/>
      <c r="Q30" s="6">
        <v>6357824298</v>
      </c>
      <c r="R30" s="6"/>
      <c r="S30" s="6">
        <f t="shared" si="3"/>
        <v>13180184637</v>
      </c>
      <c r="T30" s="6"/>
      <c r="U30" s="8">
        <f t="shared" si="1"/>
        <v>1.7443689150307976E-2</v>
      </c>
    </row>
    <row r="31" spans="1:21">
      <c r="A31" s="1" t="s">
        <v>64</v>
      </c>
      <c r="C31" s="6">
        <v>0</v>
      </c>
      <c r="D31" s="6"/>
      <c r="E31" s="6">
        <v>-12458763292</v>
      </c>
      <c r="F31" s="6"/>
      <c r="G31" s="6">
        <v>11771153866</v>
      </c>
      <c r="H31" s="6"/>
      <c r="I31" s="6">
        <f t="shared" si="2"/>
        <v>-687609426</v>
      </c>
      <c r="J31" s="6"/>
      <c r="K31" s="8">
        <f t="shared" si="0"/>
        <v>3.9302787862536903E-3</v>
      </c>
      <c r="L31" s="6"/>
      <c r="M31" s="6">
        <v>8917500000</v>
      </c>
      <c r="N31" s="6"/>
      <c r="O31" s="6">
        <v>4608634646</v>
      </c>
      <c r="P31" s="6"/>
      <c r="Q31" s="6">
        <v>22689974822</v>
      </c>
      <c r="R31" s="6"/>
      <c r="S31" s="6">
        <f t="shared" si="3"/>
        <v>36216109468</v>
      </c>
      <c r="T31" s="6"/>
      <c r="U31" s="8">
        <f t="shared" si="1"/>
        <v>4.7931237170977234E-2</v>
      </c>
    </row>
    <row r="32" spans="1:21">
      <c r="A32" s="1" t="s">
        <v>67</v>
      </c>
      <c r="C32" s="6">
        <v>0</v>
      </c>
      <c r="D32" s="6"/>
      <c r="E32" s="6">
        <v>-11083046770</v>
      </c>
      <c r="F32" s="6"/>
      <c r="G32" s="6">
        <v>-66714421</v>
      </c>
      <c r="H32" s="6"/>
      <c r="I32" s="6">
        <f t="shared" si="2"/>
        <v>-11149761191</v>
      </c>
      <c r="J32" s="6"/>
      <c r="K32" s="8">
        <f t="shared" si="0"/>
        <v>6.3730467070097982E-2</v>
      </c>
      <c r="L32" s="6"/>
      <c r="M32" s="6">
        <v>1594260811</v>
      </c>
      <c r="N32" s="6"/>
      <c r="O32" s="6">
        <v>-42030966093</v>
      </c>
      <c r="P32" s="6"/>
      <c r="Q32" s="6">
        <v>-5948760426</v>
      </c>
      <c r="R32" s="6"/>
      <c r="S32" s="6">
        <f t="shared" si="3"/>
        <v>-46385465708</v>
      </c>
      <c r="T32" s="6"/>
      <c r="U32" s="8">
        <f t="shared" si="1"/>
        <v>-6.1390160091626206E-2</v>
      </c>
    </row>
    <row r="33" spans="1:21">
      <c r="A33" s="1" t="s">
        <v>15</v>
      </c>
      <c r="C33" s="6">
        <v>0</v>
      </c>
      <c r="D33" s="6"/>
      <c r="E33" s="6">
        <v>-22700340551</v>
      </c>
      <c r="F33" s="6"/>
      <c r="G33" s="6">
        <v>-29278884</v>
      </c>
      <c r="H33" s="6"/>
      <c r="I33" s="6">
        <f t="shared" si="2"/>
        <v>-22729619435</v>
      </c>
      <c r="J33" s="6"/>
      <c r="K33" s="8">
        <f t="shared" si="0"/>
        <v>0.1299193084141928</v>
      </c>
      <c r="L33" s="6"/>
      <c r="M33" s="6">
        <v>0</v>
      </c>
      <c r="N33" s="6"/>
      <c r="O33" s="6">
        <v>-20826755154</v>
      </c>
      <c r="P33" s="6"/>
      <c r="Q33" s="6">
        <v>-29278884</v>
      </c>
      <c r="R33" s="6"/>
      <c r="S33" s="6">
        <f t="shared" si="3"/>
        <v>-20856034038</v>
      </c>
      <c r="T33" s="6"/>
      <c r="U33" s="8">
        <f t="shared" si="1"/>
        <v>-2.7602509728567957E-2</v>
      </c>
    </row>
    <row r="34" spans="1:21">
      <c r="A34" s="1" t="s">
        <v>66</v>
      </c>
      <c r="C34" s="6">
        <v>0</v>
      </c>
      <c r="D34" s="6"/>
      <c r="E34" s="6">
        <v>-7388880922</v>
      </c>
      <c r="F34" s="6"/>
      <c r="G34" s="6">
        <v>92542569</v>
      </c>
      <c r="H34" s="6"/>
      <c r="I34" s="6">
        <f t="shared" si="2"/>
        <v>-7296338353</v>
      </c>
      <c r="J34" s="6"/>
      <c r="K34" s="8">
        <f t="shared" si="0"/>
        <v>4.1704844002713091E-2</v>
      </c>
      <c r="L34" s="6"/>
      <c r="M34" s="6">
        <v>15879316420</v>
      </c>
      <c r="N34" s="6"/>
      <c r="O34" s="6">
        <v>-3639896501</v>
      </c>
      <c r="P34" s="6"/>
      <c r="Q34" s="6">
        <v>11003091942</v>
      </c>
      <c r="R34" s="6"/>
      <c r="S34" s="6">
        <f t="shared" si="3"/>
        <v>23242511861</v>
      </c>
      <c r="T34" s="6"/>
      <c r="U34" s="8">
        <f t="shared" si="1"/>
        <v>3.0760961484369083E-2</v>
      </c>
    </row>
    <row r="35" spans="1:21">
      <c r="A35" s="1" t="s">
        <v>48</v>
      </c>
      <c r="C35" s="6">
        <v>0</v>
      </c>
      <c r="D35" s="6"/>
      <c r="E35" s="6">
        <v>-5008875030</v>
      </c>
      <c r="F35" s="6"/>
      <c r="G35" s="6">
        <v>-15417333</v>
      </c>
      <c r="H35" s="6"/>
      <c r="I35" s="6">
        <f t="shared" si="2"/>
        <v>-5024292363</v>
      </c>
      <c r="J35" s="6"/>
      <c r="K35" s="8">
        <f t="shared" si="0"/>
        <v>2.8718148622696928E-2</v>
      </c>
      <c r="L35" s="6"/>
      <c r="M35" s="6">
        <v>12642638100</v>
      </c>
      <c r="N35" s="6"/>
      <c r="O35" s="6">
        <v>-4366330919</v>
      </c>
      <c r="P35" s="6"/>
      <c r="Q35" s="6">
        <v>-416376356</v>
      </c>
      <c r="R35" s="6"/>
      <c r="S35" s="6">
        <f t="shared" si="3"/>
        <v>7859930825</v>
      </c>
      <c r="T35" s="6"/>
      <c r="U35" s="8">
        <f t="shared" si="1"/>
        <v>1.0402448359435962E-2</v>
      </c>
    </row>
    <row r="36" spans="1:21">
      <c r="A36" s="1" t="s">
        <v>49</v>
      </c>
      <c r="C36" s="6">
        <v>0</v>
      </c>
      <c r="D36" s="6"/>
      <c r="E36" s="6">
        <v>6531344499</v>
      </c>
      <c r="F36" s="6"/>
      <c r="G36" s="6">
        <v>-58948830</v>
      </c>
      <c r="H36" s="6"/>
      <c r="I36" s="6">
        <f t="shared" si="2"/>
        <v>6472395669</v>
      </c>
      <c r="J36" s="6"/>
      <c r="K36" s="8">
        <f t="shared" si="0"/>
        <v>-3.699530348513716E-2</v>
      </c>
      <c r="L36" s="6"/>
      <c r="M36" s="6">
        <v>17795172900</v>
      </c>
      <c r="N36" s="6"/>
      <c r="O36" s="6">
        <v>-18468210663</v>
      </c>
      <c r="P36" s="6"/>
      <c r="Q36" s="6">
        <v>6845157623</v>
      </c>
      <c r="R36" s="6"/>
      <c r="S36" s="6">
        <f t="shared" si="3"/>
        <v>6172119860</v>
      </c>
      <c r="T36" s="6"/>
      <c r="U36" s="8">
        <f t="shared" si="1"/>
        <v>8.1686670711760504E-3</v>
      </c>
    </row>
    <row r="37" spans="1:21">
      <c r="A37" s="1" t="s">
        <v>47</v>
      </c>
      <c r="C37" s="6">
        <v>0</v>
      </c>
      <c r="D37" s="6"/>
      <c r="E37" s="6">
        <v>-1273161918</v>
      </c>
      <c r="F37" s="6"/>
      <c r="G37" s="6">
        <v>-52158513</v>
      </c>
      <c r="H37" s="6"/>
      <c r="I37" s="6">
        <f t="shared" si="2"/>
        <v>-1325320431</v>
      </c>
      <c r="J37" s="6"/>
      <c r="K37" s="8">
        <f t="shared" si="0"/>
        <v>7.5753452148689679E-3</v>
      </c>
      <c r="L37" s="6"/>
      <c r="M37" s="6">
        <v>5770685248</v>
      </c>
      <c r="N37" s="6"/>
      <c r="O37" s="6">
        <v>-5739984964</v>
      </c>
      <c r="P37" s="6"/>
      <c r="Q37" s="6">
        <v>-482775845</v>
      </c>
      <c r="R37" s="6"/>
      <c r="S37" s="6">
        <f t="shared" si="3"/>
        <v>-452075561</v>
      </c>
      <c r="T37" s="6"/>
      <c r="U37" s="8">
        <f t="shared" si="1"/>
        <v>-5.983122221518459E-4</v>
      </c>
    </row>
    <row r="38" spans="1:21">
      <c r="A38" s="1" t="s">
        <v>45</v>
      </c>
      <c r="C38" s="6">
        <v>0</v>
      </c>
      <c r="D38" s="6"/>
      <c r="E38" s="6">
        <v>-5780455154</v>
      </c>
      <c r="F38" s="6"/>
      <c r="G38" s="6">
        <v>2872169523</v>
      </c>
      <c r="H38" s="6"/>
      <c r="I38" s="6">
        <f t="shared" si="2"/>
        <v>-2908285631</v>
      </c>
      <c r="J38" s="6"/>
      <c r="K38" s="8">
        <f t="shared" si="0"/>
        <v>1.662335169891305E-2</v>
      </c>
      <c r="L38" s="6"/>
      <c r="M38" s="6">
        <v>0</v>
      </c>
      <c r="N38" s="6"/>
      <c r="O38" s="6">
        <v>2233107766</v>
      </c>
      <c r="P38" s="6"/>
      <c r="Q38" s="6">
        <v>4798922059</v>
      </c>
      <c r="R38" s="6"/>
      <c r="S38" s="6">
        <f t="shared" si="3"/>
        <v>7032029825</v>
      </c>
      <c r="T38" s="6"/>
      <c r="U38" s="8">
        <f t="shared" si="1"/>
        <v>9.3067393015607101E-3</v>
      </c>
    </row>
    <row r="39" spans="1:21">
      <c r="A39" s="1" t="s">
        <v>56</v>
      </c>
      <c r="C39" s="6">
        <v>0</v>
      </c>
      <c r="D39" s="6"/>
      <c r="E39" s="6">
        <v>-2273354379</v>
      </c>
      <c r="F39" s="6"/>
      <c r="G39" s="6">
        <v>-108321241</v>
      </c>
      <c r="H39" s="6"/>
      <c r="I39" s="6">
        <f t="shared" si="2"/>
        <v>-2381675620</v>
      </c>
      <c r="J39" s="6"/>
      <c r="K39" s="8">
        <f t="shared" si="0"/>
        <v>1.3613322928798252E-2</v>
      </c>
      <c r="L39" s="6"/>
      <c r="M39" s="6">
        <v>8172225600</v>
      </c>
      <c r="N39" s="6"/>
      <c r="O39" s="6">
        <v>-12062603359</v>
      </c>
      <c r="P39" s="6"/>
      <c r="Q39" s="6">
        <v>212027003</v>
      </c>
      <c r="R39" s="6"/>
      <c r="S39" s="6">
        <f t="shared" si="3"/>
        <v>-3678350756</v>
      </c>
      <c r="T39" s="6"/>
      <c r="U39" s="8">
        <f t="shared" si="1"/>
        <v>-4.8682176267349307E-3</v>
      </c>
    </row>
    <row r="40" spans="1:21">
      <c r="A40" s="1" t="s">
        <v>69</v>
      </c>
      <c r="C40" s="6">
        <v>0</v>
      </c>
      <c r="D40" s="6"/>
      <c r="E40" s="6">
        <v>-7983396131</v>
      </c>
      <c r="F40" s="6"/>
      <c r="G40" s="6">
        <v>-1734200451</v>
      </c>
      <c r="H40" s="6"/>
      <c r="I40" s="6">
        <f t="shared" si="2"/>
        <v>-9717596582</v>
      </c>
      <c r="J40" s="6"/>
      <c r="K40" s="8">
        <f t="shared" ref="K40:K71" si="4">I40/$I$89</f>
        <v>5.554441555838411E-2</v>
      </c>
      <c r="L40" s="6"/>
      <c r="M40" s="6">
        <v>10069158822</v>
      </c>
      <c r="N40" s="6"/>
      <c r="O40" s="6">
        <v>-21480858106</v>
      </c>
      <c r="P40" s="6"/>
      <c r="Q40" s="6">
        <v>-1665579605</v>
      </c>
      <c r="R40" s="6"/>
      <c r="S40" s="6">
        <f t="shared" si="3"/>
        <v>-13077278889</v>
      </c>
      <c r="T40" s="6"/>
      <c r="U40" s="8">
        <f t="shared" ref="U40:U71" si="5">S40/$S$89</f>
        <v>-1.7307495619691356E-2</v>
      </c>
    </row>
    <row r="41" spans="1:21">
      <c r="A41" s="1" t="s">
        <v>80</v>
      </c>
      <c r="C41" s="6">
        <v>0</v>
      </c>
      <c r="D41" s="6"/>
      <c r="E41" s="6">
        <v>-769764533</v>
      </c>
      <c r="F41" s="6"/>
      <c r="G41" s="6">
        <v>-12139473</v>
      </c>
      <c r="H41" s="6"/>
      <c r="I41" s="6">
        <f t="shared" si="2"/>
        <v>-781904006</v>
      </c>
      <c r="J41" s="6"/>
      <c r="K41" s="8">
        <f t="shared" si="4"/>
        <v>4.4692533456755987E-3</v>
      </c>
      <c r="L41" s="6"/>
      <c r="M41" s="6">
        <v>2018875636</v>
      </c>
      <c r="N41" s="6"/>
      <c r="O41" s="6">
        <v>-5286928715</v>
      </c>
      <c r="P41" s="6"/>
      <c r="Q41" s="6">
        <v>95369879</v>
      </c>
      <c r="R41" s="6"/>
      <c r="S41" s="6">
        <f t="shared" si="3"/>
        <v>-3172683200</v>
      </c>
      <c r="T41" s="6"/>
      <c r="U41" s="8">
        <f t="shared" si="5"/>
        <v>-4.1989775589214599E-3</v>
      </c>
    </row>
    <row r="42" spans="1:21">
      <c r="A42" s="1" t="s">
        <v>40</v>
      </c>
      <c r="C42" s="6">
        <v>0</v>
      </c>
      <c r="D42" s="6"/>
      <c r="E42" s="6">
        <v>-5725490401</v>
      </c>
      <c r="F42" s="6"/>
      <c r="G42" s="6">
        <v>-14487499</v>
      </c>
      <c r="H42" s="6"/>
      <c r="I42" s="6">
        <f t="shared" si="2"/>
        <v>-5739977900</v>
      </c>
      <c r="J42" s="6"/>
      <c r="K42" s="8">
        <f t="shared" si="4"/>
        <v>3.2808906511317959E-2</v>
      </c>
      <c r="L42" s="6"/>
      <c r="M42" s="6">
        <v>6292505385</v>
      </c>
      <c r="N42" s="6"/>
      <c r="O42" s="6">
        <v>-4405840377</v>
      </c>
      <c r="P42" s="6"/>
      <c r="Q42" s="6">
        <v>291556929</v>
      </c>
      <c r="R42" s="6"/>
      <c r="S42" s="6">
        <f t="shared" si="3"/>
        <v>2178221937</v>
      </c>
      <c r="T42" s="6"/>
      <c r="U42" s="8">
        <f t="shared" si="5"/>
        <v>2.8828295972990413E-3</v>
      </c>
    </row>
    <row r="43" spans="1:21">
      <c r="A43" s="1" t="s">
        <v>77</v>
      </c>
      <c r="C43" s="6">
        <v>0</v>
      </c>
      <c r="D43" s="6"/>
      <c r="E43" s="6">
        <v>-3251545164</v>
      </c>
      <c r="F43" s="6"/>
      <c r="G43" s="6">
        <v>44341217</v>
      </c>
      <c r="H43" s="6"/>
      <c r="I43" s="6">
        <f t="shared" si="2"/>
        <v>-3207203947</v>
      </c>
      <c r="J43" s="6"/>
      <c r="K43" s="8">
        <f t="shared" si="4"/>
        <v>1.833192675878647E-2</v>
      </c>
      <c r="L43" s="6"/>
      <c r="M43" s="6">
        <v>5579093695</v>
      </c>
      <c r="N43" s="6"/>
      <c r="O43" s="6">
        <v>11214678600</v>
      </c>
      <c r="P43" s="6"/>
      <c r="Q43" s="6">
        <v>554618524</v>
      </c>
      <c r="R43" s="6"/>
      <c r="S43" s="6">
        <f t="shared" si="3"/>
        <v>17348390819</v>
      </c>
      <c r="T43" s="6"/>
      <c r="U43" s="8">
        <f t="shared" si="5"/>
        <v>2.2960219832972948E-2</v>
      </c>
    </row>
    <row r="44" spans="1:21">
      <c r="A44" s="1" t="s">
        <v>34</v>
      </c>
      <c r="C44" s="6">
        <v>0</v>
      </c>
      <c r="D44" s="6"/>
      <c r="E44" s="6">
        <v>1357011257</v>
      </c>
      <c r="F44" s="6"/>
      <c r="G44" s="6">
        <v>-49059240</v>
      </c>
      <c r="H44" s="6"/>
      <c r="I44" s="6">
        <f t="shared" si="2"/>
        <v>1307952017</v>
      </c>
      <c r="J44" s="6"/>
      <c r="K44" s="8">
        <f t="shared" si="4"/>
        <v>-7.476069802819757E-3</v>
      </c>
      <c r="L44" s="6"/>
      <c r="M44" s="6">
        <v>6546077750</v>
      </c>
      <c r="N44" s="6"/>
      <c r="O44" s="6">
        <v>-9981428762</v>
      </c>
      <c r="P44" s="6"/>
      <c r="Q44" s="6">
        <v>2598265918</v>
      </c>
      <c r="R44" s="6"/>
      <c r="S44" s="6">
        <f t="shared" si="3"/>
        <v>-837085094</v>
      </c>
      <c r="T44" s="6"/>
      <c r="U44" s="8">
        <f t="shared" si="5"/>
        <v>-1.1078640075421525E-3</v>
      </c>
    </row>
    <row r="45" spans="1:21">
      <c r="A45" s="1" t="s">
        <v>31</v>
      </c>
      <c r="C45" s="6">
        <v>0</v>
      </c>
      <c r="D45" s="6"/>
      <c r="E45" s="6">
        <v>-4525784610</v>
      </c>
      <c r="F45" s="6"/>
      <c r="G45" s="6">
        <v>-45454951</v>
      </c>
      <c r="H45" s="6"/>
      <c r="I45" s="6">
        <f t="shared" si="2"/>
        <v>-4571239561</v>
      </c>
      <c r="J45" s="6"/>
      <c r="K45" s="8">
        <f t="shared" si="4"/>
        <v>2.6128562515491071E-2</v>
      </c>
      <c r="L45" s="6"/>
      <c r="M45" s="6">
        <v>5134701600</v>
      </c>
      <c r="N45" s="6"/>
      <c r="O45" s="6">
        <v>-7844528398</v>
      </c>
      <c r="P45" s="6"/>
      <c r="Q45" s="6">
        <v>91872305</v>
      </c>
      <c r="R45" s="6"/>
      <c r="S45" s="6">
        <f t="shared" si="3"/>
        <v>-2617954493</v>
      </c>
      <c r="T45" s="6"/>
      <c r="U45" s="8">
        <f t="shared" si="5"/>
        <v>-3.4648061194337359E-3</v>
      </c>
    </row>
    <row r="46" spans="1:21">
      <c r="A46" s="1" t="s">
        <v>33</v>
      </c>
      <c r="C46" s="6">
        <v>0</v>
      </c>
      <c r="D46" s="6"/>
      <c r="E46" s="6">
        <v>1454279519</v>
      </c>
      <c r="F46" s="6"/>
      <c r="G46" s="6">
        <v>-2836923440</v>
      </c>
      <c r="H46" s="6"/>
      <c r="I46" s="6">
        <f t="shared" si="2"/>
        <v>-1382643921</v>
      </c>
      <c r="J46" s="6"/>
      <c r="K46" s="8">
        <f t="shared" si="4"/>
        <v>7.9029982227860306E-3</v>
      </c>
      <c r="L46" s="6"/>
      <c r="M46" s="6">
        <v>6670458900</v>
      </c>
      <c r="N46" s="6"/>
      <c r="O46" s="6">
        <v>-9494165662</v>
      </c>
      <c r="P46" s="6"/>
      <c r="Q46" s="6">
        <v>5160046545</v>
      </c>
      <c r="R46" s="6"/>
      <c r="S46" s="6">
        <f t="shared" si="3"/>
        <v>2336339783</v>
      </c>
      <c r="T46" s="6"/>
      <c r="U46" s="8">
        <f t="shared" si="5"/>
        <v>3.0920951448390539E-3</v>
      </c>
    </row>
    <row r="47" spans="1:21">
      <c r="A47" s="1" t="s">
        <v>28</v>
      </c>
      <c r="C47" s="6">
        <v>0</v>
      </c>
      <c r="D47" s="6"/>
      <c r="E47" s="6">
        <v>3850964805</v>
      </c>
      <c r="F47" s="6"/>
      <c r="G47" s="6">
        <v>-86867209</v>
      </c>
      <c r="H47" s="6"/>
      <c r="I47" s="6">
        <f t="shared" si="2"/>
        <v>3764097596</v>
      </c>
      <c r="J47" s="6"/>
      <c r="K47" s="8">
        <f t="shared" si="4"/>
        <v>-2.1515052545174551E-2</v>
      </c>
      <c r="L47" s="6"/>
      <c r="M47" s="6">
        <v>0</v>
      </c>
      <c r="N47" s="6"/>
      <c r="O47" s="6">
        <v>-17309444844</v>
      </c>
      <c r="P47" s="6"/>
      <c r="Q47" s="6">
        <v>-22463824</v>
      </c>
      <c r="R47" s="6"/>
      <c r="S47" s="6">
        <f t="shared" si="3"/>
        <v>-17331908668</v>
      </c>
      <c r="T47" s="6"/>
      <c r="U47" s="8">
        <f t="shared" si="5"/>
        <v>-2.2938406062795152E-2</v>
      </c>
    </row>
    <row r="48" spans="1:21">
      <c r="A48" s="1" t="s">
        <v>54</v>
      </c>
      <c r="C48" s="6">
        <v>0</v>
      </c>
      <c r="D48" s="6"/>
      <c r="E48" s="6">
        <v>-17261514287</v>
      </c>
      <c r="F48" s="6"/>
      <c r="G48" s="6">
        <v>16500188463</v>
      </c>
      <c r="H48" s="6"/>
      <c r="I48" s="6">
        <f t="shared" si="2"/>
        <v>-761325824</v>
      </c>
      <c r="J48" s="6"/>
      <c r="K48" s="8">
        <f t="shared" si="4"/>
        <v>4.3516313511012148E-3</v>
      </c>
      <c r="L48" s="6"/>
      <c r="M48" s="6">
        <v>0</v>
      </c>
      <c r="N48" s="6"/>
      <c r="O48" s="6">
        <v>33397856564</v>
      </c>
      <c r="P48" s="6"/>
      <c r="Q48" s="6">
        <v>113858441520</v>
      </c>
      <c r="R48" s="6"/>
      <c r="S48" s="6">
        <f t="shared" si="3"/>
        <v>147256298084</v>
      </c>
      <c r="T48" s="6"/>
      <c r="U48" s="8">
        <f t="shared" si="5"/>
        <v>0.19489052391507766</v>
      </c>
    </row>
    <row r="49" spans="1:21">
      <c r="A49" s="1" t="s">
        <v>42</v>
      </c>
      <c r="C49" s="6">
        <v>0</v>
      </c>
      <c r="D49" s="6"/>
      <c r="E49" s="6">
        <v>20243907919</v>
      </c>
      <c r="F49" s="6"/>
      <c r="G49" s="6">
        <v>197488864</v>
      </c>
      <c r="H49" s="6"/>
      <c r="I49" s="6">
        <f t="shared" si="2"/>
        <v>20441396783</v>
      </c>
      <c r="J49" s="6"/>
      <c r="K49" s="8">
        <f t="shared" si="4"/>
        <v>-0.11684014950897333</v>
      </c>
      <c r="L49" s="6"/>
      <c r="M49" s="6">
        <v>0</v>
      </c>
      <c r="N49" s="6"/>
      <c r="O49" s="6">
        <v>35620909279</v>
      </c>
      <c r="P49" s="6"/>
      <c r="Q49" s="6">
        <v>1696171458</v>
      </c>
      <c r="R49" s="6"/>
      <c r="S49" s="6">
        <f t="shared" si="3"/>
        <v>37317080737</v>
      </c>
      <c r="T49" s="6"/>
      <c r="U49" s="8">
        <f t="shared" si="5"/>
        <v>4.9388348820683797E-2</v>
      </c>
    </row>
    <row r="50" spans="1:21">
      <c r="A50" s="1" t="s">
        <v>30</v>
      </c>
      <c r="C50" s="6">
        <v>0</v>
      </c>
      <c r="D50" s="6"/>
      <c r="E50" s="6">
        <v>-4175134937</v>
      </c>
      <c r="F50" s="6"/>
      <c r="G50" s="6">
        <v>1139852</v>
      </c>
      <c r="H50" s="6"/>
      <c r="I50" s="6">
        <f t="shared" si="2"/>
        <v>-4173995085</v>
      </c>
      <c r="J50" s="6"/>
      <c r="K50" s="8">
        <f t="shared" si="4"/>
        <v>2.3857968951843118E-2</v>
      </c>
      <c r="L50" s="6"/>
      <c r="M50" s="6">
        <v>11128325200</v>
      </c>
      <c r="N50" s="6"/>
      <c r="O50" s="6">
        <v>376951900</v>
      </c>
      <c r="P50" s="6"/>
      <c r="Q50" s="6">
        <v>1232320341</v>
      </c>
      <c r="R50" s="6"/>
      <c r="S50" s="6">
        <f t="shared" si="3"/>
        <v>12737597441</v>
      </c>
      <c r="T50" s="6"/>
      <c r="U50" s="8">
        <f t="shared" si="5"/>
        <v>1.6857934573907163E-2</v>
      </c>
    </row>
    <row r="51" spans="1:21">
      <c r="A51" s="1" t="s">
        <v>29</v>
      </c>
      <c r="C51" s="6">
        <v>0</v>
      </c>
      <c r="D51" s="6"/>
      <c r="E51" s="6">
        <v>-2271611207</v>
      </c>
      <c r="F51" s="6"/>
      <c r="G51" s="6">
        <v>28778877</v>
      </c>
      <c r="H51" s="6"/>
      <c r="I51" s="6">
        <f t="shared" si="2"/>
        <v>-2242832330</v>
      </c>
      <c r="J51" s="6"/>
      <c r="K51" s="8">
        <f t="shared" si="4"/>
        <v>1.2819714207528818E-2</v>
      </c>
      <c r="L51" s="6"/>
      <c r="M51" s="6">
        <v>1719461900</v>
      </c>
      <c r="N51" s="6"/>
      <c r="O51" s="6">
        <v>1322860100</v>
      </c>
      <c r="P51" s="6"/>
      <c r="Q51" s="6">
        <v>3341241605</v>
      </c>
      <c r="R51" s="6"/>
      <c r="S51" s="6">
        <f t="shared" si="3"/>
        <v>6383563605</v>
      </c>
      <c r="T51" s="6"/>
      <c r="U51" s="8">
        <f t="shared" si="5"/>
        <v>8.4485082920799578E-3</v>
      </c>
    </row>
    <row r="52" spans="1:21">
      <c r="A52" s="1" t="s">
        <v>32</v>
      </c>
      <c r="C52" s="6">
        <v>0</v>
      </c>
      <c r="D52" s="6"/>
      <c r="E52" s="6">
        <v>9679428506</v>
      </c>
      <c r="F52" s="6"/>
      <c r="G52" s="6">
        <v>8427592</v>
      </c>
      <c r="H52" s="6"/>
      <c r="I52" s="6">
        <f t="shared" si="2"/>
        <v>9687856098</v>
      </c>
      <c r="J52" s="6"/>
      <c r="K52" s="8">
        <f t="shared" si="4"/>
        <v>-5.5374423133995626E-2</v>
      </c>
      <c r="L52" s="6"/>
      <c r="M52" s="6">
        <v>14178265200</v>
      </c>
      <c r="N52" s="6"/>
      <c r="O52" s="6">
        <v>430654134</v>
      </c>
      <c r="P52" s="6"/>
      <c r="Q52" s="6">
        <v>2645965867</v>
      </c>
      <c r="R52" s="6"/>
      <c r="S52" s="6">
        <f t="shared" si="3"/>
        <v>17254885201</v>
      </c>
      <c r="T52" s="6"/>
      <c r="U52" s="8">
        <f t="shared" si="5"/>
        <v>2.2836467170994256E-2</v>
      </c>
    </row>
    <row r="53" spans="1:21">
      <c r="A53" s="1" t="s">
        <v>36</v>
      </c>
      <c r="C53" s="6">
        <v>0</v>
      </c>
      <c r="D53" s="6"/>
      <c r="E53" s="6">
        <v>2011270925</v>
      </c>
      <c r="F53" s="6"/>
      <c r="G53" s="6">
        <v>39858318</v>
      </c>
      <c r="H53" s="6"/>
      <c r="I53" s="6">
        <f t="shared" si="2"/>
        <v>2051129243</v>
      </c>
      <c r="J53" s="6"/>
      <c r="K53" s="8">
        <f t="shared" si="4"/>
        <v>-1.172396631983851E-2</v>
      </c>
      <c r="L53" s="6"/>
      <c r="M53" s="6">
        <v>5932878000</v>
      </c>
      <c r="N53" s="6"/>
      <c r="O53" s="6">
        <v>3575419875</v>
      </c>
      <c r="P53" s="6"/>
      <c r="Q53" s="6">
        <v>1499006649</v>
      </c>
      <c r="R53" s="6"/>
      <c r="S53" s="6">
        <f t="shared" si="3"/>
        <v>11007304524</v>
      </c>
      <c r="T53" s="6"/>
      <c r="U53" s="8">
        <f t="shared" si="5"/>
        <v>1.4567929341476849E-2</v>
      </c>
    </row>
    <row r="54" spans="1:21">
      <c r="A54" s="1" t="s">
        <v>71</v>
      </c>
      <c r="C54" s="6">
        <v>0</v>
      </c>
      <c r="D54" s="6"/>
      <c r="E54" s="6">
        <v>-5084793158</v>
      </c>
      <c r="F54" s="6"/>
      <c r="G54" s="6">
        <v>-161098941</v>
      </c>
      <c r="H54" s="6"/>
      <c r="I54" s="6">
        <f t="shared" si="2"/>
        <v>-5245892099</v>
      </c>
      <c r="J54" s="6"/>
      <c r="K54" s="8">
        <f t="shared" si="4"/>
        <v>2.9984781551955549E-2</v>
      </c>
      <c r="L54" s="6"/>
      <c r="M54" s="6">
        <v>5562158121</v>
      </c>
      <c r="N54" s="6"/>
      <c r="O54" s="6">
        <v>-16650364037</v>
      </c>
      <c r="P54" s="6"/>
      <c r="Q54" s="6">
        <v>5004337530</v>
      </c>
      <c r="R54" s="6"/>
      <c r="S54" s="6">
        <f t="shared" si="3"/>
        <v>-6083868386</v>
      </c>
      <c r="T54" s="6"/>
      <c r="U54" s="8">
        <f t="shared" si="5"/>
        <v>-8.0518681550826501E-3</v>
      </c>
    </row>
    <row r="55" spans="1:21">
      <c r="A55" s="1" t="s">
        <v>27</v>
      </c>
      <c r="C55" s="6">
        <v>0</v>
      </c>
      <c r="D55" s="6"/>
      <c r="E55" s="6">
        <v>-2052570806</v>
      </c>
      <c r="F55" s="6"/>
      <c r="G55" s="6">
        <v>-1024683</v>
      </c>
      <c r="H55" s="6"/>
      <c r="I55" s="6">
        <f t="shared" si="2"/>
        <v>-2053595489</v>
      </c>
      <c r="J55" s="6"/>
      <c r="K55" s="8">
        <f t="shared" si="4"/>
        <v>1.1738063035166963E-2</v>
      </c>
      <c r="L55" s="6"/>
      <c r="M55" s="6">
        <v>8141625960</v>
      </c>
      <c r="N55" s="6"/>
      <c r="O55" s="6">
        <v>-624396444</v>
      </c>
      <c r="P55" s="6"/>
      <c r="Q55" s="6">
        <v>7291268831</v>
      </c>
      <c r="R55" s="6"/>
      <c r="S55" s="6">
        <f t="shared" si="3"/>
        <v>14808498347</v>
      </c>
      <c r="T55" s="6"/>
      <c r="U55" s="8">
        <f t="shared" si="5"/>
        <v>1.9598727109084994E-2</v>
      </c>
    </row>
    <row r="56" spans="1:21">
      <c r="A56" s="1" t="s">
        <v>26</v>
      </c>
      <c r="C56" s="6">
        <v>0</v>
      </c>
      <c r="D56" s="6"/>
      <c r="E56" s="6">
        <v>2198174401</v>
      </c>
      <c r="F56" s="6"/>
      <c r="G56" s="6">
        <v>9692920</v>
      </c>
      <c r="H56" s="6"/>
      <c r="I56" s="6">
        <f t="shared" si="2"/>
        <v>2207867321</v>
      </c>
      <c r="J56" s="6"/>
      <c r="K56" s="8">
        <f t="shared" si="4"/>
        <v>-1.2619859132921582E-2</v>
      </c>
      <c r="L56" s="6"/>
      <c r="M56" s="6">
        <v>10357844000</v>
      </c>
      <c r="N56" s="6"/>
      <c r="O56" s="6">
        <v>12298493344</v>
      </c>
      <c r="P56" s="6"/>
      <c r="Q56" s="6">
        <v>1196736660</v>
      </c>
      <c r="R56" s="6"/>
      <c r="S56" s="6">
        <f t="shared" si="3"/>
        <v>23853074004</v>
      </c>
      <c r="T56" s="6"/>
      <c r="U56" s="8">
        <f t="shared" si="5"/>
        <v>3.1569027268177563E-2</v>
      </c>
    </row>
    <row r="57" spans="1:21">
      <c r="A57" s="1" t="s">
        <v>74</v>
      </c>
      <c r="C57" s="6">
        <v>0</v>
      </c>
      <c r="D57" s="6"/>
      <c r="E57" s="6">
        <v>0</v>
      </c>
      <c r="F57" s="6"/>
      <c r="G57" s="6">
        <v>13841640354</v>
      </c>
      <c r="H57" s="6"/>
      <c r="I57" s="6">
        <f t="shared" si="2"/>
        <v>13841640354</v>
      </c>
      <c r="J57" s="6"/>
      <c r="K57" s="8">
        <f t="shared" si="4"/>
        <v>-7.9116869829354577E-2</v>
      </c>
      <c r="L57" s="6"/>
      <c r="M57" s="6">
        <v>0</v>
      </c>
      <c r="N57" s="6"/>
      <c r="O57" s="6">
        <v>0</v>
      </c>
      <c r="P57" s="6"/>
      <c r="Q57" s="6">
        <v>41190481027</v>
      </c>
      <c r="R57" s="6"/>
      <c r="S57" s="6">
        <f t="shared" si="3"/>
        <v>41190481027</v>
      </c>
      <c r="T57" s="6"/>
      <c r="U57" s="8">
        <f t="shared" si="5"/>
        <v>5.4514710284831833E-2</v>
      </c>
    </row>
    <row r="58" spans="1:21">
      <c r="A58" s="1" t="s">
        <v>78</v>
      </c>
      <c r="C58" s="6">
        <v>0</v>
      </c>
      <c r="D58" s="6"/>
      <c r="E58" s="6">
        <v>57848392</v>
      </c>
      <c r="F58" s="6"/>
      <c r="G58" s="6">
        <v>702817</v>
      </c>
      <c r="H58" s="6"/>
      <c r="I58" s="6">
        <f t="shared" si="2"/>
        <v>58551209</v>
      </c>
      <c r="J58" s="6"/>
      <c r="K58" s="8">
        <f t="shared" si="4"/>
        <v>-3.3467047707720946E-4</v>
      </c>
      <c r="L58" s="6"/>
      <c r="M58" s="6">
        <v>0</v>
      </c>
      <c r="N58" s="6"/>
      <c r="O58" s="6">
        <v>110080672</v>
      </c>
      <c r="P58" s="6"/>
      <c r="Q58" s="6">
        <v>702817</v>
      </c>
      <c r="R58" s="6"/>
      <c r="S58" s="6">
        <f t="shared" si="3"/>
        <v>110783489</v>
      </c>
      <c r="T58" s="6"/>
      <c r="U58" s="8">
        <f t="shared" si="5"/>
        <v>1.4661955035725672E-4</v>
      </c>
    </row>
    <row r="59" spans="1:21">
      <c r="A59" s="1" t="s">
        <v>52</v>
      </c>
      <c r="C59" s="6">
        <v>0</v>
      </c>
      <c r="D59" s="6"/>
      <c r="E59" s="6">
        <v>-23404053433</v>
      </c>
      <c r="F59" s="6"/>
      <c r="G59" s="6">
        <v>1843817413</v>
      </c>
      <c r="H59" s="6"/>
      <c r="I59" s="6">
        <f t="shared" si="2"/>
        <v>-21560236020</v>
      </c>
      <c r="J59" s="6"/>
      <c r="K59" s="8">
        <f t="shared" si="4"/>
        <v>0.12323527725466156</v>
      </c>
      <c r="L59" s="6"/>
      <c r="M59" s="6">
        <v>22753158127</v>
      </c>
      <c r="N59" s="6"/>
      <c r="O59" s="6">
        <v>8513828253</v>
      </c>
      <c r="P59" s="6"/>
      <c r="Q59" s="6">
        <v>38967538761</v>
      </c>
      <c r="R59" s="6"/>
      <c r="S59" s="6">
        <f t="shared" si="3"/>
        <v>70234525141</v>
      </c>
      <c r="T59" s="6"/>
      <c r="U59" s="8">
        <f t="shared" si="5"/>
        <v>9.295387416195984E-2</v>
      </c>
    </row>
    <row r="60" spans="1:21">
      <c r="A60" s="1" t="s">
        <v>50</v>
      </c>
      <c r="C60" s="6">
        <v>0</v>
      </c>
      <c r="D60" s="6"/>
      <c r="E60" s="6">
        <v>-5655142198</v>
      </c>
      <c r="F60" s="6"/>
      <c r="G60" s="6">
        <v>-695565669</v>
      </c>
      <c r="H60" s="6"/>
      <c r="I60" s="6">
        <f t="shared" si="2"/>
        <v>-6350707867</v>
      </c>
      <c r="J60" s="6"/>
      <c r="K60" s="8">
        <f t="shared" si="4"/>
        <v>3.6299753120842937E-2</v>
      </c>
      <c r="L60" s="6"/>
      <c r="M60" s="6">
        <v>7012384800</v>
      </c>
      <c r="N60" s="6"/>
      <c r="O60" s="6">
        <v>-6262646901</v>
      </c>
      <c r="P60" s="6"/>
      <c r="Q60" s="6">
        <v>-849034057</v>
      </c>
      <c r="R60" s="6"/>
      <c r="S60" s="6">
        <f t="shared" si="3"/>
        <v>-99296158</v>
      </c>
      <c r="T60" s="6"/>
      <c r="U60" s="8">
        <f t="shared" si="5"/>
        <v>-1.3141631636247816E-4</v>
      </c>
    </row>
    <row r="61" spans="1:21">
      <c r="A61" s="1" t="s">
        <v>51</v>
      </c>
      <c r="C61" s="6">
        <v>0</v>
      </c>
      <c r="D61" s="6"/>
      <c r="E61" s="6">
        <v>-2119740337</v>
      </c>
      <c r="F61" s="6"/>
      <c r="G61" s="6">
        <v>27056881</v>
      </c>
      <c r="H61" s="6"/>
      <c r="I61" s="6">
        <f t="shared" si="2"/>
        <v>-2092683456</v>
      </c>
      <c r="J61" s="6"/>
      <c r="K61" s="8">
        <f t="shared" si="4"/>
        <v>1.1961484357925102E-2</v>
      </c>
      <c r="L61" s="6"/>
      <c r="M61" s="6">
        <v>0</v>
      </c>
      <c r="N61" s="6"/>
      <c r="O61" s="6">
        <v>1007282209</v>
      </c>
      <c r="P61" s="6"/>
      <c r="Q61" s="6">
        <v>9440096333</v>
      </c>
      <c r="R61" s="6"/>
      <c r="S61" s="6">
        <f t="shared" si="3"/>
        <v>10447378542</v>
      </c>
      <c r="T61" s="6"/>
      <c r="U61" s="8">
        <f t="shared" si="5"/>
        <v>1.3826879420994696E-2</v>
      </c>
    </row>
    <row r="62" spans="1:21">
      <c r="A62" s="1" t="s">
        <v>20</v>
      </c>
      <c r="C62" s="6">
        <v>0</v>
      </c>
      <c r="D62" s="6"/>
      <c r="E62" s="6">
        <v>-3979354047</v>
      </c>
      <c r="F62" s="6"/>
      <c r="G62" s="6">
        <v>-7472894</v>
      </c>
      <c r="H62" s="6"/>
      <c r="I62" s="6">
        <f t="shared" si="2"/>
        <v>-3986826941</v>
      </c>
      <c r="J62" s="6"/>
      <c r="K62" s="8">
        <f t="shared" si="4"/>
        <v>2.2788142160629708E-2</v>
      </c>
      <c r="L62" s="6"/>
      <c r="M62" s="6">
        <v>0</v>
      </c>
      <c r="N62" s="6"/>
      <c r="O62" s="6">
        <v>-6384167515</v>
      </c>
      <c r="P62" s="6"/>
      <c r="Q62" s="6">
        <v>310253378</v>
      </c>
      <c r="R62" s="6"/>
      <c r="S62" s="6">
        <f t="shared" si="3"/>
        <v>-6073914137</v>
      </c>
      <c r="T62" s="6"/>
      <c r="U62" s="8">
        <f t="shared" si="5"/>
        <v>-8.0386939219392606E-3</v>
      </c>
    </row>
    <row r="63" spans="1:21">
      <c r="A63" s="1" t="s">
        <v>19</v>
      </c>
      <c r="C63" s="6">
        <v>0</v>
      </c>
      <c r="D63" s="6"/>
      <c r="E63" s="6">
        <v>-2393329932</v>
      </c>
      <c r="F63" s="6"/>
      <c r="G63" s="6">
        <v>325829075</v>
      </c>
      <c r="H63" s="6"/>
      <c r="I63" s="6">
        <f t="shared" si="2"/>
        <v>-2067500857</v>
      </c>
      <c r="J63" s="6"/>
      <c r="K63" s="8">
        <f t="shared" si="4"/>
        <v>1.1817544163259369E-2</v>
      </c>
      <c r="L63" s="6"/>
      <c r="M63" s="6">
        <v>9403917770</v>
      </c>
      <c r="N63" s="6"/>
      <c r="O63" s="6">
        <v>63977409983</v>
      </c>
      <c r="P63" s="6"/>
      <c r="Q63" s="6">
        <v>1613682876</v>
      </c>
      <c r="R63" s="6"/>
      <c r="S63" s="6">
        <f t="shared" si="3"/>
        <v>74995010629</v>
      </c>
      <c r="T63" s="6"/>
      <c r="U63" s="8">
        <f t="shared" si="5"/>
        <v>9.9254273689301009E-2</v>
      </c>
    </row>
    <row r="64" spans="1:21">
      <c r="A64" s="1" t="s">
        <v>17</v>
      </c>
      <c r="C64" s="6">
        <v>0</v>
      </c>
      <c r="D64" s="6"/>
      <c r="E64" s="6">
        <v>-5630206737</v>
      </c>
      <c r="F64" s="6"/>
      <c r="G64" s="6">
        <v>-3984488214</v>
      </c>
      <c r="H64" s="6"/>
      <c r="I64" s="6">
        <f t="shared" si="2"/>
        <v>-9614694951</v>
      </c>
      <c r="J64" s="6"/>
      <c r="K64" s="8">
        <f t="shared" si="4"/>
        <v>5.4956244305783795E-2</v>
      </c>
      <c r="L64" s="6"/>
      <c r="M64" s="6">
        <v>2991200592</v>
      </c>
      <c r="N64" s="6"/>
      <c r="O64" s="6">
        <v>-19690520579</v>
      </c>
      <c r="P64" s="6"/>
      <c r="Q64" s="6">
        <v>-3667029800</v>
      </c>
      <c r="R64" s="6"/>
      <c r="S64" s="6">
        <f t="shared" si="3"/>
        <v>-20366349787</v>
      </c>
      <c r="T64" s="6"/>
      <c r="U64" s="8">
        <f t="shared" si="5"/>
        <v>-2.6954423219046217E-2</v>
      </c>
    </row>
    <row r="65" spans="1:21">
      <c r="A65" s="1" t="s">
        <v>18</v>
      </c>
      <c r="C65" s="6">
        <v>0</v>
      </c>
      <c r="D65" s="6"/>
      <c r="E65" s="6">
        <v>-911339373</v>
      </c>
      <c r="F65" s="6"/>
      <c r="G65" s="6">
        <v>-890909</v>
      </c>
      <c r="H65" s="6"/>
      <c r="I65" s="6">
        <f t="shared" si="2"/>
        <v>-912230282</v>
      </c>
      <c r="J65" s="6"/>
      <c r="K65" s="8">
        <f t="shared" si="4"/>
        <v>5.214180012597474E-3</v>
      </c>
      <c r="L65" s="6"/>
      <c r="M65" s="6">
        <v>92807322</v>
      </c>
      <c r="N65" s="6"/>
      <c r="O65" s="6">
        <v>-986717714</v>
      </c>
      <c r="P65" s="6"/>
      <c r="Q65" s="6">
        <v>689028750</v>
      </c>
      <c r="R65" s="6"/>
      <c r="S65" s="6">
        <f t="shared" si="3"/>
        <v>-204881642</v>
      </c>
      <c r="T65" s="6"/>
      <c r="U65" s="8">
        <f t="shared" si="5"/>
        <v>-2.7115641958610316E-4</v>
      </c>
    </row>
    <row r="66" spans="1:21">
      <c r="A66" s="1" t="s">
        <v>35</v>
      </c>
      <c r="C66" s="6">
        <v>0</v>
      </c>
      <c r="D66" s="6"/>
      <c r="E66" s="6">
        <v>-1508237293</v>
      </c>
      <c r="F66" s="6"/>
      <c r="G66" s="6">
        <v>-42732854</v>
      </c>
      <c r="H66" s="6"/>
      <c r="I66" s="6">
        <f t="shared" si="2"/>
        <v>-1550970147</v>
      </c>
      <c r="J66" s="6"/>
      <c r="K66" s="8">
        <f t="shared" si="4"/>
        <v>8.8651272602927756E-3</v>
      </c>
      <c r="L66" s="6"/>
      <c r="M66" s="6">
        <v>1800558720</v>
      </c>
      <c r="N66" s="6"/>
      <c r="O66" s="6">
        <v>-10209690580</v>
      </c>
      <c r="P66" s="6"/>
      <c r="Q66" s="6">
        <v>-56110694</v>
      </c>
      <c r="R66" s="6"/>
      <c r="S66" s="6">
        <f t="shared" si="3"/>
        <v>-8465242554</v>
      </c>
      <c r="T66" s="6"/>
      <c r="U66" s="8">
        <f t="shared" si="5"/>
        <v>-1.120356533393343E-2</v>
      </c>
    </row>
    <row r="67" spans="1:21">
      <c r="A67" s="1" t="s">
        <v>79</v>
      </c>
      <c r="C67" s="6">
        <v>0</v>
      </c>
      <c r="D67" s="6"/>
      <c r="E67" s="6">
        <v>-22334669580</v>
      </c>
      <c r="F67" s="6"/>
      <c r="G67" s="6">
        <v>2080731481</v>
      </c>
      <c r="H67" s="6"/>
      <c r="I67" s="6">
        <f t="shared" si="2"/>
        <v>-20253938099</v>
      </c>
      <c r="J67" s="6"/>
      <c r="K67" s="8">
        <f t="shared" si="4"/>
        <v>0.11576866203197612</v>
      </c>
      <c r="L67" s="6"/>
      <c r="M67" s="6">
        <v>0</v>
      </c>
      <c r="N67" s="6"/>
      <c r="O67" s="6">
        <v>2730848946</v>
      </c>
      <c r="P67" s="6"/>
      <c r="Q67" s="6">
        <v>3160317277</v>
      </c>
      <c r="R67" s="6"/>
      <c r="S67" s="6">
        <f t="shared" si="3"/>
        <v>5891166223</v>
      </c>
      <c r="T67" s="6"/>
      <c r="U67" s="8">
        <f t="shared" si="5"/>
        <v>7.7968310123913715E-3</v>
      </c>
    </row>
    <row r="68" spans="1:21">
      <c r="A68" s="1" t="s">
        <v>53</v>
      </c>
      <c r="C68" s="6">
        <v>0</v>
      </c>
      <c r="D68" s="6"/>
      <c r="E68" s="6">
        <v>-2820593669</v>
      </c>
      <c r="F68" s="6"/>
      <c r="G68" s="6">
        <v>-20771610</v>
      </c>
      <c r="H68" s="6"/>
      <c r="I68" s="6">
        <f t="shared" si="2"/>
        <v>-2841365279</v>
      </c>
      <c r="J68" s="6"/>
      <c r="K68" s="8">
        <f t="shared" si="4"/>
        <v>1.6240844377330421E-2</v>
      </c>
      <c r="L68" s="6"/>
      <c r="M68" s="6">
        <v>3732025140</v>
      </c>
      <c r="N68" s="6"/>
      <c r="O68" s="6">
        <v>-6597927811</v>
      </c>
      <c r="P68" s="6"/>
      <c r="Q68" s="6">
        <v>340782711</v>
      </c>
      <c r="R68" s="6"/>
      <c r="S68" s="6">
        <f t="shared" si="3"/>
        <v>-2525119960</v>
      </c>
      <c r="T68" s="6"/>
      <c r="U68" s="8">
        <f t="shared" si="5"/>
        <v>-3.3419416239303863E-3</v>
      </c>
    </row>
    <row r="69" spans="1:21">
      <c r="A69" s="1" t="s">
        <v>21</v>
      </c>
      <c r="C69" s="6">
        <v>0</v>
      </c>
      <c r="D69" s="6"/>
      <c r="E69" s="6">
        <v>-11470553218</v>
      </c>
      <c r="F69" s="6"/>
      <c r="G69" s="6">
        <v>-43967632</v>
      </c>
      <c r="H69" s="6"/>
      <c r="I69" s="6">
        <f t="shared" si="2"/>
        <v>-11514520850</v>
      </c>
      <c r="J69" s="6"/>
      <c r="K69" s="8">
        <f t="shared" si="4"/>
        <v>6.581538198784205E-2</v>
      </c>
      <c r="L69" s="6"/>
      <c r="M69" s="6">
        <v>6683932626</v>
      </c>
      <c r="N69" s="6"/>
      <c r="O69" s="6">
        <v>-30648900696</v>
      </c>
      <c r="P69" s="6"/>
      <c r="Q69" s="6">
        <v>-43754633</v>
      </c>
      <c r="R69" s="6"/>
      <c r="S69" s="6">
        <f t="shared" si="3"/>
        <v>-24008722703</v>
      </c>
      <c r="T69" s="6"/>
      <c r="U69" s="8">
        <f t="shared" si="5"/>
        <v>-3.1775024953094963E-2</v>
      </c>
    </row>
    <row r="70" spans="1:21">
      <c r="A70" s="1" t="s">
        <v>65</v>
      </c>
      <c r="C70" s="6">
        <v>0</v>
      </c>
      <c r="D70" s="6"/>
      <c r="E70" s="6">
        <v>1385681435</v>
      </c>
      <c r="F70" s="6"/>
      <c r="G70" s="6">
        <v>-5747551</v>
      </c>
      <c r="H70" s="6"/>
      <c r="I70" s="6">
        <f t="shared" si="2"/>
        <v>1379933884</v>
      </c>
      <c r="J70" s="6"/>
      <c r="K70" s="8">
        <f t="shared" si="4"/>
        <v>-7.8875080323838678E-3</v>
      </c>
      <c r="L70" s="6"/>
      <c r="M70" s="6">
        <v>0</v>
      </c>
      <c r="N70" s="6"/>
      <c r="O70" s="6">
        <v>-3544425548</v>
      </c>
      <c r="P70" s="6"/>
      <c r="Q70" s="6">
        <v>1824187780</v>
      </c>
      <c r="R70" s="6"/>
      <c r="S70" s="6">
        <f t="shared" si="3"/>
        <v>-1720237768</v>
      </c>
      <c r="T70" s="6"/>
      <c r="U70" s="8">
        <f t="shared" si="5"/>
        <v>-2.2766974603203815E-3</v>
      </c>
    </row>
    <row r="71" spans="1:21">
      <c r="A71" s="1" t="s">
        <v>153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2"/>
        <v>0</v>
      </c>
      <c r="J71" s="6"/>
      <c r="K71" s="8">
        <f t="shared" si="4"/>
        <v>0</v>
      </c>
      <c r="L71" s="6"/>
      <c r="M71" s="6">
        <v>0</v>
      </c>
      <c r="N71" s="6"/>
      <c r="O71" s="6">
        <v>0</v>
      </c>
      <c r="P71" s="6"/>
      <c r="Q71" s="6">
        <v>6869421790</v>
      </c>
      <c r="R71" s="6"/>
      <c r="S71" s="6">
        <f t="shared" si="3"/>
        <v>6869421790</v>
      </c>
      <c r="T71" s="6"/>
      <c r="U71" s="8">
        <f t="shared" si="5"/>
        <v>9.0915310860460591E-3</v>
      </c>
    </row>
    <row r="72" spans="1:21">
      <c r="A72" s="1" t="s">
        <v>154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2"/>
        <v>0</v>
      </c>
      <c r="J72" s="6"/>
      <c r="K72" s="8">
        <f t="shared" ref="K72:K88" si="6">I72/$I$89</f>
        <v>0</v>
      </c>
      <c r="L72" s="6"/>
      <c r="M72" s="6">
        <v>0</v>
      </c>
      <c r="N72" s="6"/>
      <c r="O72" s="6">
        <v>0</v>
      </c>
      <c r="P72" s="6"/>
      <c r="Q72" s="6">
        <v>-1470965113</v>
      </c>
      <c r="R72" s="6"/>
      <c r="S72" s="6">
        <f t="shared" si="3"/>
        <v>-1470965113</v>
      </c>
      <c r="T72" s="6"/>
      <c r="U72" s="8">
        <f t="shared" ref="U72:U88" si="7">S72/$S$89</f>
        <v>-1.9467904956421017E-3</v>
      </c>
    </row>
    <row r="73" spans="1:21">
      <c r="A73" s="1" t="s">
        <v>156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8" si="8">C73+E73+G73</f>
        <v>0</v>
      </c>
      <c r="J73" s="6"/>
      <c r="K73" s="8">
        <f t="shared" si="6"/>
        <v>0</v>
      </c>
      <c r="L73" s="6"/>
      <c r="M73" s="6">
        <v>0</v>
      </c>
      <c r="N73" s="6"/>
      <c r="O73" s="6">
        <v>0</v>
      </c>
      <c r="P73" s="6"/>
      <c r="Q73" s="6">
        <v>-5808</v>
      </c>
      <c r="R73" s="6"/>
      <c r="S73" s="6">
        <f t="shared" ref="S73:S88" si="9">M73+O73+Q73</f>
        <v>-5808</v>
      </c>
      <c r="T73" s="6"/>
      <c r="U73" s="8">
        <f t="shared" si="7"/>
        <v>-7.6867623159525784E-9</v>
      </c>
    </row>
    <row r="74" spans="1:21">
      <c r="A74" s="1" t="s">
        <v>157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8"/>
        <v>0</v>
      </c>
      <c r="J74" s="6"/>
      <c r="K74" s="8">
        <f t="shared" si="6"/>
        <v>0</v>
      </c>
      <c r="L74" s="6"/>
      <c r="M74" s="6">
        <v>0</v>
      </c>
      <c r="N74" s="6"/>
      <c r="O74" s="6">
        <v>0</v>
      </c>
      <c r="P74" s="6"/>
      <c r="Q74" s="6">
        <v>781578794</v>
      </c>
      <c r="R74" s="6"/>
      <c r="S74" s="6">
        <f t="shared" si="9"/>
        <v>781578794</v>
      </c>
      <c r="T74" s="6"/>
      <c r="U74" s="8">
        <f t="shared" si="7"/>
        <v>1.034402620638234E-3</v>
      </c>
    </row>
    <row r="75" spans="1:21">
      <c r="A75" s="1" t="s">
        <v>158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8"/>
        <v>0</v>
      </c>
      <c r="J75" s="6"/>
      <c r="K75" s="8">
        <f t="shared" si="6"/>
        <v>0</v>
      </c>
      <c r="L75" s="6"/>
      <c r="M75" s="6">
        <v>0</v>
      </c>
      <c r="N75" s="6"/>
      <c r="O75" s="6">
        <v>0</v>
      </c>
      <c r="P75" s="6"/>
      <c r="Q75" s="6">
        <v>105735374426</v>
      </c>
      <c r="R75" s="6"/>
      <c r="S75" s="6">
        <f t="shared" si="9"/>
        <v>105735374426</v>
      </c>
      <c r="T75" s="6"/>
      <c r="U75" s="8">
        <f t="shared" si="7"/>
        <v>0.13993847995883485</v>
      </c>
    </row>
    <row r="76" spans="1:21">
      <c r="A76" s="1" t="s">
        <v>159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8"/>
        <v>0</v>
      </c>
      <c r="J76" s="6"/>
      <c r="K76" s="8">
        <f t="shared" si="6"/>
        <v>0</v>
      </c>
      <c r="L76" s="6"/>
      <c r="M76" s="6">
        <v>0</v>
      </c>
      <c r="N76" s="6"/>
      <c r="O76" s="6">
        <v>0</v>
      </c>
      <c r="P76" s="6"/>
      <c r="Q76" s="6">
        <v>8926968419</v>
      </c>
      <c r="R76" s="6"/>
      <c r="S76" s="6">
        <f t="shared" si="9"/>
        <v>8926968419</v>
      </c>
      <c r="T76" s="6"/>
      <c r="U76" s="8">
        <f t="shared" si="7"/>
        <v>1.1814649524598479E-2</v>
      </c>
    </row>
    <row r="77" spans="1:21">
      <c r="A77" s="1" t="s">
        <v>160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8"/>
        <v>0</v>
      </c>
      <c r="J77" s="6"/>
      <c r="K77" s="8">
        <f t="shared" si="6"/>
        <v>0</v>
      </c>
      <c r="L77" s="6"/>
      <c r="M77" s="6">
        <v>0</v>
      </c>
      <c r="N77" s="6"/>
      <c r="O77" s="6">
        <v>0</v>
      </c>
      <c r="P77" s="6"/>
      <c r="Q77" s="6">
        <v>530629425</v>
      </c>
      <c r="R77" s="6"/>
      <c r="S77" s="6">
        <f t="shared" si="9"/>
        <v>530629425</v>
      </c>
      <c r="T77" s="6"/>
      <c r="U77" s="8">
        <f t="shared" si="7"/>
        <v>7.0227656126473569E-4</v>
      </c>
    </row>
    <row r="78" spans="1:21">
      <c r="A78" s="1" t="s">
        <v>161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8"/>
        <v>0</v>
      </c>
      <c r="J78" s="6"/>
      <c r="K78" s="8">
        <f t="shared" si="6"/>
        <v>0</v>
      </c>
      <c r="L78" s="6"/>
      <c r="M78" s="6">
        <v>0</v>
      </c>
      <c r="N78" s="6"/>
      <c r="O78" s="6">
        <v>0</v>
      </c>
      <c r="P78" s="6"/>
      <c r="Q78" s="6">
        <v>9677325911</v>
      </c>
      <c r="R78" s="6"/>
      <c r="S78" s="6">
        <f t="shared" si="9"/>
        <v>9677325911</v>
      </c>
      <c r="T78" s="6"/>
      <c r="U78" s="8">
        <f t="shared" si="7"/>
        <v>1.2807731427662923E-2</v>
      </c>
    </row>
    <row r="79" spans="1:21">
      <c r="A79" s="1" t="s">
        <v>43</v>
      </c>
      <c r="C79" s="6">
        <v>0</v>
      </c>
      <c r="D79" s="6"/>
      <c r="E79" s="6">
        <v>-6161269347</v>
      </c>
      <c r="F79" s="6"/>
      <c r="G79" s="6">
        <v>0</v>
      </c>
      <c r="H79" s="6"/>
      <c r="I79" s="6">
        <f t="shared" si="8"/>
        <v>-6161269347</v>
      </c>
      <c r="J79" s="6"/>
      <c r="K79" s="8">
        <f t="shared" si="6"/>
        <v>3.5216949179677513E-2</v>
      </c>
      <c r="L79" s="6"/>
      <c r="M79" s="6">
        <v>0</v>
      </c>
      <c r="N79" s="6"/>
      <c r="O79" s="6">
        <v>-9325926242</v>
      </c>
      <c r="P79" s="6"/>
      <c r="Q79" s="6">
        <v>734515219</v>
      </c>
      <c r="R79" s="6"/>
      <c r="S79" s="6">
        <f t="shared" si="9"/>
        <v>-8591411023</v>
      </c>
      <c r="T79" s="6"/>
      <c r="U79" s="8">
        <f t="shared" si="7"/>
        <v>-1.1370546572392561E-2</v>
      </c>
    </row>
    <row r="80" spans="1:21">
      <c r="A80" s="1" t="s">
        <v>16</v>
      </c>
      <c r="C80" s="6">
        <v>0</v>
      </c>
      <c r="D80" s="6"/>
      <c r="E80" s="6">
        <v>-8496570156</v>
      </c>
      <c r="F80" s="6"/>
      <c r="G80" s="6">
        <v>0</v>
      </c>
      <c r="H80" s="6"/>
      <c r="I80" s="6">
        <f t="shared" si="8"/>
        <v>-8496570156</v>
      </c>
      <c r="J80" s="6"/>
      <c r="K80" s="8">
        <f t="shared" si="6"/>
        <v>4.856520021010155E-2</v>
      </c>
      <c r="L80" s="6"/>
      <c r="M80" s="6">
        <v>0</v>
      </c>
      <c r="N80" s="6"/>
      <c r="O80" s="6">
        <v>-35972269995</v>
      </c>
      <c r="P80" s="6"/>
      <c r="Q80" s="6">
        <v>367800647</v>
      </c>
      <c r="R80" s="6"/>
      <c r="S80" s="6">
        <f t="shared" si="9"/>
        <v>-35604469348</v>
      </c>
      <c r="T80" s="6"/>
      <c r="U80" s="8">
        <f t="shared" si="7"/>
        <v>-4.712174470793648E-2</v>
      </c>
    </row>
    <row r="81" spans="1:21">
      <c r="A81" s="1" t="s">
        <v>162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8"/>
        <v>0</v>
      </c>
      <c r="J81" s="6"/>
      <c r="K81" s="8">
        <f t="shared" si="6"/>
        <v>0</v>
      </c>
      <c r="L81" s="6"/>
      <c r="M81" s="6">
        <v>0</v>
      </c>
      <c r="N81" s="6"/>
      <c r="O81" s="6">
        <v>0</v>
      </c>
      <c r="P81" s="6"/>
      <c r="Q81" s="6">
        <v>1789499050</v>
      </c>
      <c r="R81" s="6"/>
      <c r="S81" s="6">
        <f t="shared" si="9"/>
        <v>1789499050</v>
      </c>
      <c r="T81" s="6"/>
      <c r="U81" s="8">
        <f t="shared" si="7"/>
        <v>2.3683632682460296E-3</v>
      </c>
    </row>
    <row r="82" spans="1:21">
      <c r="A82" s="1" t="s">
        <v>163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8"/>
        <v>0</v>
      </c>
      <c r="J82" s="6"/>
      <c r="K82" s="8">
        <f t="shared" si="6"/>
        <v>0</v>
      </c>
      <c r="L82" s="6"/>
      <c r="M82" s="6">
        <v>0</v>
      </c>
      <c r="N82" s="6"/>
      <c r="O82" s="6">
        <v>0</v>
      </c>
      <c r="P82" s="6"/>
      <c r="Q82" s="6">
        <v>5950312012</v>
      </c>
      <c r="R82" s="6"/>
      <c r="S82" s="6">
        <f t="shared" si="9"/>
        <v>5950312012</v>
      </c>
      <c r="T82" s="6"/>
      <c r="U82" s="8">
        <f t="shared" si="7"/>
        <v>7.8751091842289202E-3</v>
      </c>
    </row>
    <row r="83" spans="1:21">
      <c r="A83" s="1" t="s">
        <v>68</v>
      </c>
      <c r="C83" s="6">
        <v>0</v>
      </c>
      <c r="D83" s="6"/>
      <c r="E83" s="6">
        <v>14084249313</v>
      </c>
      <c r="F83" s="6"/>
      <c r="G83" s="6">
        <v>0</v>
      </c>
      <c r="H83" s="6"/>
      <c r="I83" s="6">
        <f t="shared" si="8"/>
        <v>14084249313</v>
      </c>
      <c r="J83" s="6"/>
      <c r="K83" s="8">
        <f t="shared" si="6"/>
        <v>-8.0503588522929895E-2</v>
      </c>
      <c r="L83" s="6"/>
      <c r="M83" s="6">
        <v>0</v>
      </c>
      <c r="N83" s="6"/>
      <c r="O83" s="6">
        <v>-16662475248</v>
      </c>
      <c r="P83" s="6"/>
      <c r="Q83" s="6">
        <v>1434116319</v>
      </c>
      <c r="R83" s="6"/>
      <c r="S83" s="6">
        <f t="shared" si="9"/>
        <v>-15228358929</v>
      </c>
      <c r="T83" s="6"/>
      <c r="U83" s="8">
        <f t="shared" si="7"/>
        <v>-2.0154403503656538E-2</v>
      </c>
    </row>
    <row r="84" spans="1:21">
      <c r="A84" s="1" t="s">
        <v>164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8"/>
        <v>0</v>
      </c>
      <c r="J84" s="6"/>
      <c r="K84" s="8">
        <f t="shared" si="6"/>
        <v>0</v>
      </c>
      <c r="L84" s="6"/>
      <c r="M84" s="6">
        <v>0</v>
      </c>
      <c r="N84" s="6"/>
      <c r="O84" s="6">
        <v>0</v>
      </c>
      <c r="P84" s="6"/>
      <c r="Q84" s="6">
        <v>27782151207</v>
      </c>
      <c r="R84" s="6"/>
      <c r="S84" s="6">
        <f t="shared" si="9"/>
        <v>27782151207</v>
      </c>
      <c r="T84" s="6"/>
      <c r="U84" s="8">
        <f t="shared" si="7"/>
        <v>3.6769075921842982E-2</v>
      </c>
    </row>
    <row r="85" spans="1:21">
      <c r="A85" s="1" t="s">
        <v>165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8"/>
        <v>0</v>
      </c>
      <c r="J85" s="6"/>
      <c r="K85" s="8">
        <f t="shared" si="6"/>
        <v>0</v>
      </c>
      <c r="L85" s="6"/>
      <c r="M85" s="6">
        <v>0</v>
      </c>
      <c r="N85" s="6"/>
      <c r="O85" s="6">
        <v>0</v>
      </c>
      <c r="P85" s="6"/>
      <c r="Q85" s="6">
        <v>55806910</v>
      </c>
      <c r="R85" s="6"/>
      <c r="S85" s="6">
        <f t="shared" si="9"/>
        <v>55806910</v>
      </c>
      <c r="T85" s="6"/>
      <c r="U85" s="8">
        <f t="shared" si="7"/>
        <v>7.3859237733773611E-5</v>
      </c>
    </row>
    <row r="86" spans="1:21">
      <c r="A86" s="1" t="s">
        <v>166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8"/>
        <v>0</v>
      </c>
      <c r="J86" s="6"/>
      <c r="K86" s="8">
        <f t="shared" si="6"/>
        <v>0</v>
      </c>
      <c r="L86" s="6"/>
      <c r="M86" s="6">
        <v>0</v>
      </c>
      <c r="N86" s="6"/>
      <c r="O86" s="6">
        <v>0</v>
      </c>
      <c r="P86" s="6"/>
      <c r="Q86" s="6">
        <v>34033356315</v>
      </c>
      <c r="R86" s="6"/>
      <c r="S86" s="6">
        <f t="shared" si="9"/>
        <v>34033356315</v>
      </c>
      <c r="T86" s="6"/>
      <c r="U86" s="8">
        <f t="shared" si="7"/>
        <v>4.5042410607356871E-2</v>
      </c>
    </row>
    <row r="87" spans="1:21">
      <c r="A87" s="1" t="s">
        <v>70</v>
      </c>
      <c r="C87" s="6">
        <v>0</v>
      </c>
      <c r="D87" s="6"/>
      <c r="E87" s="6">
        <v>-7944743357</v>
      </c>
      <c r="F87" s="6"/>
      <c r="G87" s="6">
        <v>0</v>
      </c>
      <c r="H87" s="6"/>
      <c r="I87" s="6">
        <f t="shared" si="8"/>
        <v>-7944743357</v>
      </c>
      <c r="J87" s="6"/>
      <c r="K87" s="8">
        <f t="shared" si="6"/>
        <v>4.5411035825804733E-2</v>
      </c>
      <c r="L87" s="6"/>
      <c r="M87" s="6">
        <v>69828686</v>
      </c>
      <c r="N87" s="6"/>
      <c r="O87" s="6">
        <v>-396256857</v>
      </c>
      <c r="P87" s="6"/>
      <c r="Q87" s="6">
        <v>1018584774</v>
      </c>
      <c r="R87" s="6"/>
      <c r="S87" s="6">
        <f t="shared" si="9"/>
        <v>692156603</v>
      </c>
      <c r="T87" s="6"/>
      <c r="U87" s="8">
        <f t="shared" si="7"/>
        <v>9.1605428592943347E-4</v>
      </c>
    </row>
    <row r="88" spans="1:21">
      <c r="A88" s="1" t="s">
        <v>167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8"/>
        <v>0</v>
      </c>
      <c r="J88" s="6"/>
      <c r="K88" s="8">
        <f t="shared" si="6"/>
        <v>0</v>
      </c>
      <c r="L88" s="6"/>
      <c r="M88" s="6">
        <v>0</v>
      </c>
      <c r="N88" s="6"/>
      <c r="O88" s="6">
        <v>0</v>
      </c>
      <c r="P88" s="6"/>
      <c r="Q88" s="6">
        <v>-161429843</v>
      </c>
      <c r="R88" s="6"/>
      <c r="S88" s="6">
        <f t="shared" si="9"/>
        <v>-161429843</v>
      </c>
      <c r="T88" s="6"/>
      <c r="U88" s="8">
        <f t="shared" si="7"/>
        <v>-2.1364890389850914E-4</v>
      </c>
    </row>
    <row r="89" spans="1:21" ht="24.75" thickBot="1">
      <c r="C89" s="7">
        <f>SUM(C8:C88)</f>
        <v>22708950600</v>
      </c>
      <c r="D89" s="6"/>
      <c r="E89" s="7">
        <f>SUM(E8:E88)</f>
        <v>-231049020608</v>
      </c>
      <c r="F89" s="6"/>
      <c r="G89" s="7">
        <f>SUM(G8:G88)</f>
        <v>33388250202</v>
      </c>
      <c r="H89" s="6"/>
      <c r="I89" s="7">
        <f>SUM(I8:I88)</f>
        <v>-174951819806</v>
      </c>
      <c r="J89" s="6"/>
      <c r="K89" s="9">
        <f>SUM(K8:K88)</f>
        <v>1</v>
      </c>
      <c r="L89" s="6"/>
      <c r="M89" s="7">
        <f>SUM(M8:M88)</f>
        <v>513800035695</v>
      </c>
      <c r="N89" s="6"/>
      <c r="O89" s="7">
        <f>SUM(O8:O88)</f>
        <v>-334588265151</v>
      </c>
      <c r="P89" s="6"/>
      <c r="Q89" s="7">
        <f>SUM(Q8:Q88)</f>
        <v>576372929655</v>
      </c>
      <c r="R89" s="6"/>
      <c r="S89" s="7">
        <f>SUM(S8:S88)</f>
        <v>755584700199</v>
      </c>
      <c r="T89" s="6"/>
      <c r="U89" s="9">
        <f>SUM(U8:U88)</f>
        <v>1.0000000000000004</v>
      </c>
    </row>
    <row r="90" spans="1:21" ht="24.75" thickTop="1">
      <c r="C90" s="12"/>
      <c r="E90" s="12"/>
      <c r="G90" s="12"/>
      <c r="M90" s="12"/>
      <c r="O90" s="12"/>
      <c r="Q90" s="12"/>
    </row>
  </sheetData>
  <mergeCells count="16"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A4:U4"/>
    <mergeCell ref="A3:U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topLeftCell="A4" workbookViewId="0">
      <selection activeCell="G21" sqref="G21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172</v>
      </c>
      <c r="B6" s="19" t="s">
        <v>172</v>
      </c>
      <c r="C6" s="19" t="s">
        <v>172</v>
      </c>
      <c r="E6" s="19" t="s">
        <v>105</v>
      </c>
      <c r="F6" s="19" t="s">
        <v>105</v>
      </c>
      <c r="G6" s="19" t="s">
        <v>105</v>
      </c>
      <c r="I6" s="19" t="s">
        <v>106</v>
      </c>
      <c r="J6" s="19" t="s">
        <v>106</v>
      </c>
      <c r="K6" s="19" t="s">
        <v>106</v>
      </c>
    </row>
    <row r="7" spans="1:11" ht="24.75">
      <c r="A7" s="19" t="s">
        <v>173</v>
      </c>
      <c r="C7" s="19" t="s">
        <v>87</v>
      </c>
      <c r="E7" s="19" t="s">
        <v>174</v>
      </c>
      <c r="G7" s="19" t="s">
        <v>175</v>
      </c>
      <c r="I7" s="19" t="s">
        <v>174</v>
      </c>
      <c r="K7" s="19" t="s">
        <v>175</v>
      </c>
    </row>
    <row r="8" spans="1:11">
      <c r="A8" s="1" t="s">
        <v>93</v>
      </c>
      <c r="C8" s="1" t="s">
        <v>94</v>
      </c>
      <c r="E8" s="10">
        <v>40495</v>
      </c>
      <c r="F8" s="4"/>
      <c r="G8" s="8">
        <f>E8/$E$10</f>
        <v>1.6024150783321589E-2</v>
      </c>
      <c r="H8" s="4"/>
      <c r="I8" s="10">
        <v>297536</v>
      </c>
      <c r="J8" s="4"/>
      <c r="K8" s="8">
        <f>I8/$I$10</f>
        <v>9.2707671215803578E-3</v>
      </c>
    </row>
    <row r="9" spans="1:11">
      <c r="A9" s="1" t="s">
        <v>100</v>
      </c>
      <c r="C9" s="1" t="s">
        <v>101</v>
      </c>
      <c r="E9" s="10">
        <v>2486628</v>
      </c>
      <c r="F9" s="4"/>
      <c r="G9" s="8">
        <f>E9/$E$10</f>
        <v>0.98397584921667847</v>
      </c>
      <c r="H9" s="4"/>
      <c r="I9" s="10">
        <v>31796464</v>
      </c>
      <c r="J9" s="4"/>
      <c r="K9" s="8">
        <f>I9/$I$10</f>
        <v>0.99072923287841963</v>
      </c>
    </row>
    <row r="10" spans="1:11" ht="24.75" thickBot="1">
      <c r="E10" s="11">
        <f>SUM(E8:E9)</f>
        <v>2527123</v>
      </c>
      <c r="F10" s="4"/>
      <c r="G10" s="9">
        <f>SUM(G8:G9)</f>
        <v>1</v>
      </c>
      <c r="H10" s="4"/>
      <c r="I10" s="11">
        <f>SUM(I8:I9)</f>
        <v>32094000</v>
      </c>
      <c r="J10" s="4"/>
      <c r="K10" s="9">
        <f>SUM(K8:K9)</f>
        <v>1</v>
      </c>
    </row>
    <row r="11" spans="1:11" ht="24.75" thickTop="1">
      <c r="E11" s="4"/>
      <c r="F11" s="4"/>
      <c r="G11" s="4"/>
      <c r="H11" s="4"/>
      <c r="I11" s="4"/>
      <c r="J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2023-08-28T13:15:42Z</dcterms:created>
  <dcterms:modified xsi:type="dcterms:W3CDTF">2023-08-31T07:19:48Z</dcterms:modified>
</cp:coreProperties>
</file>