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"/>
    </mc:Choice>
  </mc:AlternateContent>
  <xr:revisionPtr revIDLastSave="0" documentId="13_ncr:1_{F4C0DDFC-6349-4B61-8174-32A4D8E74F7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جمع درآمدها" sheetId="15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K10" i="13"/>
  <c r="K9" i="13"/>
  <c r="K8" i="13"/>
  <c r="G10" i="13"/>
  <c r="G9" i="13"/>
  <c r="G8" i="13"/>
  <c r="I10" i="13"/>
  <c r="E10" i="13"/>
  <c r="U9" i="11"/>
  <c r="U74" i="11" s="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8" i="11"/>
  <c r="Q74" i="11"/>
  <c r="O74" i="11"/>
  <c r="M74" i="11"/>
  <c r="I74" i="11"/>
  <c r="G74" i="11"/>
  <c r="E74" i="11"/>
  <c r="C74" i="11"/>
  <c r="S7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8" i="11"/>
  <c r="Q66" i="10"/>
  <c r="O66" i="10"/>
  <c r="M66" i="10"/>
  <c r="I66" i="10"/>
  <c r="G66" i="10"/>
  <c r="E66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8" i="10"/>
  <c r="I8" i="10"/>
  <c r="Q71" i="9"/>
  <c r="O71" i="9"/>
  <c r="M71" i="9"/>
  <c r="I71" i="9"/>
  <c r="G71" i="9"/>
  <c r="E7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8" i="9"/>
  <c r="S9" i="8"/>
  <c r="Q9" i="8"/>
  <c r="O9" i="8"/>
  <c r="M9" i="8"/>
  <c r="K9" i="8"/>
  <c r="I9" i="8"/>
  <c r="S10" i="7"/>
  <c r="Q10" i="7"/>
  <c r="O10" i="7"/>
  <c r="M10" i="7"/>
  <c r="K10" i="7"/>
  <c r="I10" i="7"/>
  <c r="S11" i="6"/>
  <c r="Q11" i="6"/>
  <c r="O11" i="6"/>
  <c r="M11" i="6"/>
  <c r="K11" i="6"/>
  <c r="Y73" i="1"/>
  <c r="G73" i="1"/>
  <c r="E73" i="1"/>
  <c r="K73" i="1"/>
  <c r="O73" i="1"/>
  <c r="U73" i="1"/>
  <c r="W73" i="1"/>
  <c r="K74" i="11" l="1"/>
</calcChain>
</file>

<file path=xl/sharedStrings.xml><?xml version="1.0" encoding="utf-8"?>
<sst xmlns="http://schemas.openxmlformats.org/spreadsheetml/2006/main" count="540" uniqueCount="139">
  <si>
    <t>صندوق سرمایه‌گذاری شاخصی آرام مفید</t>
  </si>
  <si>
    <t>صورت وضعیت سبد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</si>
  <si>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</si>
  <si>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</si>
  <si>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</si>
  <si>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</si>
  <si>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</si>
  <si>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</si>
  <si>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</si>
  <si>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</si>
  <si>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</si>
  <si>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</si>
  <si>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</si>
  <si>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</si>
  <si>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</si>
  <si>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</si>
  <si>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</si>
  <si>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</si>
  <si>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</si>
  <si>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</si>
  <si>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</si>
  <si>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</si>
  <si>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</si>
  <si>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</si>
  <si>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</si>
  <si>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</si>
  <si>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</si>
  <si>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</si>
  <si>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</si>
  <si>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</si>
  <si>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</si>
  <si>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</si>
  <si>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</si>
  <si>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</si>
  <si>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</si>
  <si>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</si>
  <si>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تراکتورسازی‌ایران‌</t>
  </si>
  <si>
    <t>توسعه‌معادن‌وفلزات‌</t>
  </si>
  <si>
    <t>ح . س.نفت وگازوپتروشیمی تأمین</t>
  </si>
  <si>
    <t>زغال سنگ پروده طبس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</si>
  <si>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</si>
  <si>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</si>
  <si>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</si>
  <si>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</si>
  <si>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</si>
  <si>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</si>
  <si>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</si>
  <si>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</si>
  <si>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</si>
  <si>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</si>
  <si>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</si>
  <si>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غلتک سازان سپاهان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</si>
  <si>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</si>
  <si>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</si>
  <si>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</si>
  <si>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</si>
  <si>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شاهرود</t>
  </si>
  <si>
    <t>فولاد مبارکه اصفهان</t>
  </si>
  <si>
    <t>فولاد کاوه جنوب کیش</t>
  </si>
  <si>
    <t>گروه انتخاب الکترونیک آرمان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</si>
  <si>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</si>
  <si>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</si>
  <si>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</si>
  <si>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</si>
  <si>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</si>
  <si>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</si>
  <si>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</si>
  <si>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</si>
  <si>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</si>
  <si>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</si>
  <si>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</si>
  <si>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کارخانجات‌داروپخش‌</t>
  </si>
  <si>
    <t>کشتیرانی جمهوری اسلامی ایران</t>
  </si>
  <si>
    <t>کیمیدارو</t>
  </si>
  <si>
    <t>داروسازی‌ سینا</t>
  </si>
  <si>
    <t>فولاد آلیاژی ایران</t>
  </si>
  <si>
    <t>صنایع فروآلیاژ ایران</t>
  </si>
  <si>
    <t>ملی شیمی کشاورز</t>
  </si>
  <si>
    <t>افست‌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</si>
  <si>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</si>
  <si>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</si>
  <si>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</si>
  <si>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</si>
  <si>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</si>
  <si>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</si>
  <si>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</si>
  <si>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</si>
  <si>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</si>
  <si>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</si>
  <si>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</si>
  <si>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</si>
  <si>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</si>
  <si>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</si>
  <si>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</si>
  <si>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</si>
  <si>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</si>
  <si>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</si>
  <si>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</si>
  <si>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</si>
  <si>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</si>
  <si>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</si>
  <si>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</si>
  <si>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</si>
  <si>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</si>
  <si>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</si>
  <si>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</si>
  <si>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</si>
  <si>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</si>
  <si>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</si>
  <si>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</si>
  <si>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</si>
  <si>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</si>
  <si>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</si>
  <si>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</si>
  <si>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</si>
  <si>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</si>
  <si>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</si>
  <si>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</si>
  <si>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</si>
  <si>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</si>
  <si>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</si>
  <si>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توسعه معدنی و صنعتی صبانور</t>
  </si>
  <si>
    <t>ح . فولاد خراسان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</si>
  <si>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</si>
  <si>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</si>
  <si>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</si>
  <si>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</si>
  <si>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</si>
  <si>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</si>
  <si>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</si>
  <si>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</si>
  <si>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</si>
  <si>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</si>
  <si>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</si>
  <si>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1401/12/01</t>
  </si>
  <si>
    <t>-</t>
  </si>
  <si>
    <t>از ابتدای سال مالی</t>
  </si>
  <si>
    <t>تا پایان ماه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</si>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</sst>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/>
    <xf numFmtId="0" fontId="2" fillId="0" borderId="1" xfId="0" applyFont="1" applyBorder="1"/>
    <xf numFmtId="10" fontId="2" fillId="0" borderId="2" xfId="2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36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E54B9E8-246B-95A7-8C12-41FAF9288B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48FF-A27E-4307-8F4A-AE4271F1845F}">
  <dimension ref="A1"/>
  <sheetViews>
    <sheetView rightToLeft="1" workbookViewId="0">
      <selection activeCell="A2" sqref="A2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228600</xdr:colOff>
                <xdr:row>36</xdr:row>
                <xdr:rowOff>133350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6" sqref="I6:K6"/>
    </sheetView>
  </sheetViews>
  <sheetFormatPr defaultRowHeight="2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.75">
      <c r="A3" s="16" t="s">
        <v>100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.75">
      <c r="A6" s="17" t="s">
        <v>127</v>
      </c>
      <c r="B6" s="17" t="s">
        <v>127</v>
      </c>
      <c r="C6" s="17" t="s">
        <v>127</v>
      </c>
      <c r="E6" s="17" t="s">
        <v>102</v>
      </c>
      <c r="F6" s="17" t="s">
        <v>102</v>
      </c>
      <c r="G6" s="17" t="s">
        <v>102</v>
      </c>
      <c r="I6" s="17" t="s">
        <v>103</v>
      </c>
      <c r="J6" s="17" t="s">
        <v>103</v>
      </c>
      <c r="K6" s="17" t="s">
        <v>103</v>
      </c>
    </row>
    <row r="7" spans="1:11" ht="24.75">
      <c r="A7" s="17" t="s">
        <v>128</v>
      </c>
      <c r="C7" s="17" t="s">
        <v>84</v>
      </c>
      <c r="E7" s="17" t="s">
        <v>129</v>
      </c>
      <c r="G7" s="17" t="s">
        <v>130</v>
      </c>
      <c r="I7" s="17" t="s">
        <v>129</v>
      </c>
      <c r="K7" s="17" t="s">
        <v>130</v>
      </c>
    </row>
    <row r="8" spans="1:11">
      <c r="A8" s="1" t="s">
        <v>90</v>
      </c>
      <c r="C8" s="4" t="s">
        <v>91</v>
      </c>
      <c r="D8" s="4"/>
      <c r="E8" s="10">
        <v>40203</v>
      </c>
      <c r="F8" s="4"/>
      <c r="G8" s="8">
        <f>E8/$E$10</f>
        <v>2.2758935753827831E-2</v>
      </c>
      <c r="H8" s="4"/>
      <c r="I8" s="10">
        <v>91664</v>
      </c>
      <c r="K8" s="8">
        <f>I8/$I$10</f>
        <v>1.9122198785837173E-2</v>
      </c>
    </row>
    <row r="9" spans="1:11">
      <c r="A9" s="1" t="s">
        <v>97</v>
      </c>
      <c r="C9" s="4" t="s">
        <v>98</v>
      </c>
      <c r="D9" s="4"/>
      <c r="E9" s="10">
        <v>1726268</v>
      </c>
      <c r="F9" s="4"/>
      <c r="G9" s="8">
        <f>E9/$E$10</f>
        <v>0.97724106424617219</v>
      </c>
      <c r="H9" s="4"/>
      <c r="I9" s="10">
        <v>4701927</v>
      </c>
      <c r="K9" s="8">
        <f>I9/$I$10</f>
        <v>0.98087780121416279</v>
      </c>
    </row>
    <row r="10" spans="1:11" ht="24.75" thickBot="1">
      <c r="C10" s="4"/>
      <c r="D10" s="4"/>
      <c r="E10" s="11">
        <f>SUM(E8:E9)</f>
        <v>1766471</v>
      </c>
      <c r="F10" s="4"/>
      <c r="G10" s="9">
        <f>SUM(G8:G9)</f>
        <v>1</v>
      </c>
      <c r="H10" s="4"/>
      <c r="I10" s="11">
        <f>SUM(I8:I9)</f>
        <v>4793591</v>
      </c>
      <c r="K10" s="9">
        <f>SUM(K8:K9)</f>
        <v>1</v>
      </c>
    </row>
    <row r="11" spans="1:11" ht="24.7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9" sqref="C9"/>
    </sheetView>
  </sheetViews>
  <sheetFormatPr defaultRowHeight="24"/>
  <cols>
    <col min="1" max="1" width="14.710937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6" t="s">
        <v>0</v>
      </c>
      <c r="B2" s="16"/>
      <c r="C2" s="16"/>
      <c r="D2" s="16"/>
      <c r="E2" s="16"/>
    </row>
    <row r="3" spans="1:5" ht="24.75">
      <c r="A3" s="16" t="s">
        <v>100</v>
      </c>
      <c r="B3" s="16"/>
      <c r="C3" s="16"/>
      <c r="D3" s="16"/>
      <c r="E3" s="16"/>
    </row>
    <row r="4" spans="1:5" ht="24.75">
      <c r="A4" s="16" t="s">
        <v>2</v>
      </c>
      <c r="B4" s="16"/>
      <c r="C4" s="16"/>
      <c r="D4" s="16"/>
      <c r="E4" s="16"/>
    </row>
    <row r="5" spans="1:5" ht="24.75">
      <c r="C5" s="16" t="s">
        <v>102</v>
      </c>
      <c r="E5" s="2" t="s">
        <v>136</v>
      </c>
    </row>
    <row r="6" spans="1:5" ht="24.75">
      <c r="A6" s="16" t="s">
        <v>131</v>
      </c>
      <c r="C6" s="17"/>
      <c r="E6" s="5" t="s">
        <v>137</v>
      </c>
    </row>
    <row r="7" spans="1:5" ht="24.75">
      <c r="A7" s="17" t="s">
        <v>131</v>
      </c>
      <c r="C7" s="17" t="s">
        <v>87</v>
      </c>
      <c r="E7" s="17" t="s">
        <v>87</v>
      </c>
    </row>
    <row r="8" spans="1:5" ht="24.75">
      <c r="A8" s="2" t="s">
        <v>131</v>
      </c>
      <c r="C8" s="10">
        <v>2398900023</v>
      </c>
      <c r="D8" s="4"/>
      <c r="E8" s="10">
        <v>2951930566</v>
      </c>
    </row>
    <row r="9" spans="1:5" ht="25.5" thickBot="1">
      <c r="A9" s="2" t="s">
        <v>109</v>
      </c>
      <c r="C9" s="11">
        <v>2398900023</v>
      </c>
      <c r="D9" s="4"/>
      <c r="E9" s="11">
        <v>2951930566</v>
      </c>
    </row>
    <row r="10" spans="1:5" ht="24.75" thickTop="1">
      <c r="C10" s="4"/>
      <c r="D10" s="4"/>
      <c r="E10" s="4"/>
    </row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6"/>
  <sheetViews>
    <sheetView rightToLeft="1" topLeftCell="A61" workbookViewId="0">
      <selection activeCell="Y78" sqref="Y76:Y78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4.75">
      <c r="A6" s="16" t="s">
        <v>3</v>
      </c>
      <c r="C6" s="17" t="s">
        <v>134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>
      <c r="A9" s="1" t="s">
        <v>15</v>
      </c>
      <c r="C9" s="6">
        <v>24037513</v>
      </c>
      <c r="D9" s="6"/>
      <c r="E9" s="6">
        <v>56673767831</v>
      </c>
      <c r="F9" s="6"/>
      <c r="G9" s="6">
        <v>68792236127.434402</v>
      </c>
      <c r="H9" s="6"/>
      <c r="I9" s="6">
        <v>12881685</v>
      </c>
      <c r="J9" s="6"/>
      <c r="K9" s="6">
        <v>41475046193</v>
      </c>
      <c r="L9" s="6"/>
      <c r="M9" s="6">
        <v>0</v>
      </c>
      <c r="N9" s="6"/>
      <c r="O9" s="6">
        <v>0</v>
      </c>
      <c r="P9" s="6"/>
      <c r="Q9" s="6">
        <v>36919198</v>
      </c>
      <c r="R9" s="6"/>
      <c r="S9" s="6">
        <v>3390</v>
      </c>
      <c r="T9" s="6"/>
      <c r="U9" s="6">
        <v>98148814024</v>
      </c>
      <c r="V9" s="6"/>
      <c r="W9" s="6">
        <v>124411402536.741</v>
      </c>
      <c r="X9" s="6"/>
      <c r="Y9" s="8">
        <v>1.4720657634597099E-2</v>
      </c>
    </row>
    <row r="10" spans="1:25">
      <c r="A10" s="1" t="s">
        <v>16</v>
      </c>
      <c r="C10" s="6">
        <v>19583939</v>
      </c>
      <c r="D10" s="6"/>
      <c r="E10" s="6">
        <v>37188755450</v>
      </c>
      <c r="F10" s="6"/>
      <c r="G10" s="6">
        <v>30992123984.2164</v>
      </c>
      <c r="H10" s="6"/>
      <c r="I10" s="6">
        <v>6665125</v>
      </c>
      <c r="J10" s="6"/>
      <c r="K10" s="6">
        <v>12999990007</v>
      </c>
      <c r="L10" s="6"/>
      <c r="M10" s="6">
        <v>0</v>
      </c>
      <c r="N10" s="6"/>
      <c r="O10" s="6">
        <v>0</v>
      </c>
      <c r="P10" s="6"/>
      <c r="Q10" s="6">
        <v>26249064</v>
      </c>
      <c r="R10" s="6"/>
      <c r="S10" s="6">
        <v>2028</v>
      </c>
      <c r="T10" s="6"/>
      <c r="U10" s="6">
        <v>50188745457</v>
      </c>
      <c r="V10" s="6"/>
      <c r="W10" s="6">
        <v>52916364836.337601</v>
      </c>
      <c r="X10" s="6"/>
      <c r="Y10" s="8">
        <v>6.2611920944554587E-3</v>
      </c>
    </row>
    <row r="11" spans="1:25">
      <c r="A11" s="1" t="s">
        <v>17</v>
      </c>
      <c r="C11" s="6">
        <v>15538388</v>
      </c>
      <c r="D11" s="6"/>
      <c r="E11" s="6">
        <v>29695531677</v>
      </c>
      <c r="F11" s="6"/>
      <c r="G11" s="6">
        <v>25130535580.207802</v>
      </c>
      <c r="H11" s="6"/>
      <c r="I11" s="6">
        <v>13942434</v>
      </c>
      <c r="J11" s="6"/>
      <c r="K11" s="6">
        <v>26823596764</v>
      </c>
      <c r="L11" s="6"/>
      <c r="M11" s="6">
        <v>0</v>
      </c>
      <c r="N11" s="6"/>
      <c r="O11" s="6">
        <v>0</v>
      </c>
      <c r="P11" s="6"/>
      <c r="Q11" s="6">
        <v>29480822</v>
      </c>
      <c r="R11" s="6"/>
      <c r="S11" s="6">
        <v>2013</v>
      </c>
      <c r="T11" s="6"/>
      <c r="U11" s="6">
        <v>56519128441</v>
      </c>
      <c r="V11" s="6"/>
      <c r="W11" s="6">
        <v>58991792562.618301</v>
      </c>
      <c r="X11" s="6"/>
      <c r="Y11" s="8">
        <v>6.9800513767941915E-3</v>
      </c>
    </row>
    <row r="12" spans="1:25">
      <c r="A12" s="1" t="s">
        <v>18</v>
      </c>
      <c r="C12" s="6">
        <v>34240023</v>
      </c>
      <c r="D12" s="6"/>
      <c r="E12" s="6">
        <v>74892637110</v>
      </c>
      <c r="F12" s="6"/>
      <c r="G12" s="6">
        <v>87166951144.5271</v>
      </c>
      <c r="H12" s="6"/>
      <c r="I12" s="6">
        <v>18514372</v>
      </c>
      <c r="J12" s="6"/>
      <c r="K12" s="6">
        <v>59275476510</v>
      </c>
      <c r="L12" s="6"/>
      <c r="M12" s="6">
        <v>0</v>
      </c>
      <c r="N12" s="6"/>
      <c r="O12" s="6">
        <v>0</v>
      </c>
      <c r="P12" s="6"/>
      <c r="Q12" s="6">
        <v>52754395</v>
      </c>
      <c r="R12" s="6"/>
      <c r="S12" s="6">
        <v>3394</v>
      </c>
      <c r="T12" s="6"/>
      <c r="U12" s="6">
        <v>134168113620</v>
      </c>
      <c r="V12" s="6"/>
      <c r="W12" s="6">
        <v>177983078551.05099</v>
      </c>
      <c r="X12" s="6"/>
      <c r="Y12" s="8">
        <v>2.1059387730380106E-2</v>
      </c>
    </row>
    <row r="13" spans="1:25">
      <c r="A13" s="1" t="s">
        <v>19</v>
      </c>
      <c r="C13" s="6">
        <v>12145796</v>
      </c>
      <c r="D13" s="6"/>
      <c r="E13" s="6">
        <v>21628606039</v>
      </c>
      <c r="F13" s="6"/>
      <c r="G13" s="6">
        <v>20005836747.3666</v>
      </c>
      <c r="H13" s="6"/>
      <c r="I13" s="6">
        <v>3526425</v>
      </c>
      <c r="J13" s="6"/>
      <c r="K13" s="6">
        <v>6854954566</v>
      </c>
      <c r="L13" s="6"/>
      <c r="M13" s="6">
        <v>0</v>
      </c>
      <c r="N13" s="6"/>
      <c r="O13" s="6">
        <v>0</v>
      </c>
      <c r="P13" s="6"/>
      <c r="Q13" s="6">
        <v>15672221</v>
      </c>
      <c r="R13" s="6"/>
      <c r="S13" s="6">
        <v>2070</v>
      </c>
      <c r="T13" s="6"/>
      <c r="U13" s="6">
        <v>28483560605</v>
      </c>
      <c r="V13" s="6"/>
      <c r="W13" s="6">
        <v>32248470560.053501</v>
      </c>
      <c r="X13" s="6"/>
      <c r="Y13" s="8">
        <v>3.8157169252531985E-3</v>
      </c>
    </row>
    <row r="14" spans="1:25">
      <c r="A14" s="1" t="s">
        <v>20</v>
      </c>
      <c r="C14" s="6">
        <v>17300466</v>
      </c>
      <c r="D14" s="6"/>
      <c r="E14" s="6">
        <v>97202837220</v>
      </c>
      <c r="F14" s="6"/>
      <c r="G14" s="6">
        <v>116599241381.09399</v>
      </c>
      <c r="H14" s="6"/>
      <c r="I14" s="6">
        <v>14658572</v>
      </c>
      <c r="J14" s="6"/>
      <c r="K14" s="6">
        <v>85655351248</v>
      </c>
      <c r="L14" s="6"/>
      <c r="M14" s="6">
        <v>0</v>
      </c>
      <c r="N14" s="6"/>
      <c r="O14" s="6">
        <v>0</v>
      </c>
      <c r="P14" s="6"/>
      <c r="Q14" s="6">
        <v>31959038</v>
      </c>
      <c r="R14" s="6"/>
      <c r="S14" s="6">
        <v>8240</v>
      </c>
      <c r="T14" s="6"/>
      <c r="U14" s="6">
        <v>182858188468</v>
      </c>
      <c r="V14" s="6"/>
      <c r="W14" s="6">
        <v>261775585404.936</v>
      </c>
      <c r="X14" s="6"/>
      <c r="Y14" s="8">
        <v>3.0973919522402967E-2</v>
      </c>
    </row>
    <row r="15" spans="1:25">
      <c r="A15" s="1" t="s">
        <v>21</v>
      </c>
      <c r="C15" s="6">
        <v>11125378</v>
      </c>
      <c r="D15" s="6"/>
      <c r="E15" s="6">
        <v>87034195552</v>
      </c>
      <c r="F15" s="6"/>
      <c r="G15" s="6">
        <v>95108965207.740005</v>
      </c>
      <c r="H15" s="6"/>
      <c r="I15" s="6">
        <v>5166359</v>
      </c>
      <c r="J15" s="6"/>
      <c r="K15" s="6">
        <v>54545942903</v>
      </c>
      <c r="L15" s="6"/>
      <c r="M15" s="6">
        <v>0</v>
      </c>
      <c r="N15" s="6"/>
      <c r="O15" s="6">
        <v>0</v>
      </c>
      <c r="P15" s="6"/>
      <c r="Q15" s="6">
        <v>16291737</v>
      </c>
      <c r="R15" s="6"/>
      <c r="S15" s="6">
        <v>11130</v>
      </c>
      <c r="T15" s="6"/>
      <c r="U15" s="6">
        <v>141580138455</v>
      </c>
      <c r="V15" s="6"/>
      <c r="W15" s="6">
        <v>180248136964.78</v>
      </c>
      <c r="X15" s="6"/>
      <c r="Y15" s="8">
        <v>2.1327394912607808E-2</v>
      </c>
    </row>
    <row r="16" spans="1:25">
      <c r="A16" s="1" t="s">
        <v>22</v>
      </c>
      <c r="C16" s="6">
        <v>2574750</v>
      </c>
      <c r="D16" s="6"/>
      <c r="E16" s="6">
        <v>33238994316</v>
      </c>
      <c r="F16" s="6"/>
      <c r="G16" s="6">
        <v>35448108789.375</v>
      </c>
      <c r="H16" s="6"/>
      <c r="I16" s="6">
        <v>332695</v>
      </c>
      <c r="J16" s="6"/>
      <c r="K16" s="6">
        <v>5337515608</v>
      </c>
      <c r="L16" s="6"/>
      <c r="M16" s="6">
        <v>0</v>
      </c>
      <c r="N16" s="6"/>
      <c r="O16" s="6">
        <v>0</v>
      </c>
      <c r="P16" s="6"/>
      <c r="Q16" s="6">
        <v>2907445</v>
      </c>
      <c r="R16" s="6"/>
      <c r="S16" s="6">
        <v>16420</v>
      </c>
      <c r="T16" s="6"/>
      <c r="U16" s="6">
        <v>38576509924</v>
      </c>
      <c r="V16" s="6"/>
      <c r="W16" s="6">
        <v>47456192430.945</v>
      </c>
      <c r="X16" s="6"/>
      <c r="Y16" s="8">
        <v>5.6151313076885697E-3</v>
      </c>
    </row>
    <row r="17" spans="1:25">
      <c r="A17" s="1" t="s">
        <v>23</v>
      </c>
      <c r="C17" s="6">
        <v>24559467</v>
      </c>
      <c r="D17" s="6"/>
      <c r="E17" s="6">
        <v>81276409512</v>
      </c>
      <c r="F17" s="6"/>
      <c r="G17" s="6">
        <v>94723752104.837997</v>
      </c>
      <c r="H17" s="6"/>
      <c r="I17" s="6">
        <v>12872349</v>
      </c>
      <c r="J17" s="6"/>
      <c r="K17" s="6">
        <v>58208512399</v>
      </c>
      <c r="L17" s="6"/>
      <c r="M17" s="6">
        <v>0</v>
      </c>
      <c r="N17" s="6"/>
      <c r="O17" s="6">
        <v>0</v>
      </c>
      <c r="P17" s="6"/>
      <c r="Q17" s="6">
        <v>37431816</v>
      </c>
      <c r="R17" s="6"/>
      <c r="S17" s="6">
        <v>4590</v>
      </c>
      <c r="T17" s="6"/>
      <c r="U17" s="6">
        <v>139484921911</v>
      </c>
      <c r="V17" s="6"/>
      <c r="W17" s="6">
        <v>170789753829.13199</v>
      </c>
      <c r="X17" s="6"/>
      <c r="Y17" s="8">
        <v>2.0208256175500466E-2</v>
      </c>
    </row>
    <row r="18" spans="1:25">
      <c r="A18" s="1" t="s">
        <v>24</v>
      </c>
      <c r="C18" s="6">
        <v>1253555</v>
      </c>
      <c r="D18" s="6"/>
      <c r="E18" s="6">
        <v>25016074143</v>
      </c>
      <c r="F18" s="6"/>
      <c r="G18" s="6">
        <v>41482547416.597504</v>
      </c>
      <c r="H18" s="6"/>
      <c r="I18" s="6">
        <v>526200</v>
      </c>
      <c r="J18" s="6"/>
      <c r="K18" s="6">
        <v>22535697137</v>
      </c>
      <c r="L18" s="6"/>
      <c r="M18" s="6">
        <v>0</v>
      </c>
      <c r="N18" s="6"/>
      <c r="O18" s="6">
        <v>0</v>
      </c>
      <c r="P18" s="6"/>
      <c r="Q18" s="6">
        <v>1779755</v>
      </c>
      <c r="R18" s="6"/>
      <c r="S18" s="6">
        <v>46200</v>
      </c>
      <c r="T18" s="6"/>
      <c r="U18" s="6">
        <v>47551771280</v>
      </c>
      <c r="V18" s="6"/>
      <c r="W18" s="6">
        <v>81735444148.050003</v>
      </c>
      <c r="X18" s="6"/>
      <c r="Y18" s="8">
        <v>9.6711351643178345E-3</v>
      </c>
    </row>
    <row r="19" spans="1:25">
      <c r="A19" s="1" t="s">
        <v>25</v>
      </c>
      <c r="C19" s="6">
        <v>33273606</v>
      </c>
      <c r="D19" s="6"/>
      <c r="E19" s="6">
        <v>92359024593</v>
      </c>
      <c r="F19" s="6"/>
      <c r="G19" s="6">
        <v>75776263849.491302</v>
      </c>
      <c r="H19" s="6"/>
      <c r="I19" s="6">
        <v>6181215</v>
      </c>
      <c r="J19" s="6"/>
      <c r="K19" s="6">
        <v>19074419951</v>
      </c>
      <c r="L19" s="6"/>
      <c r="M19" s="6">
        <v>-1733743</v>
      </c>
      <c r="N19" s="6"/>
      <c r="O19" s="6">
        <v>5058929356</v>
      </c>
      <c r="P19" s="6"/>
      <c r="Q19" s="6">
        <v>37721078</v>
      </c>
      <c r="R19" s="6"/>
      <c r="S19" s="6">
        <v>3391</v>
      </c>
      <c r="T19" s="6"/>
      <c r="U19" s="6">
        <v>106630725847</v>
      </c>
      <c r="V19" s="6"/>
      <c r="W19" s="6">
        <v>127151098053.787</v>
      </c>
      <c r="X19" s="6"/>
      <c r="Y19" s="8">
        <v>1.5044825025263435E-2</v>
      </c>
    </row>
    <row r="20" spans="1:25">
      <c r="A20" s="1" t="s">
        <v>26</v>
      </c>
      <c r="C20" s="6">
        <v>541898</v>
      </c>
      <c r="D20" s="6"/>
      <c r="E20" s="6">
        <v>87542261323</v>
      </c>
      <c r="F20" s="6"/>
      <c r="G20" s="6">
        <v>75285037276.343994</v>
      </c>
      <c r="H20" s="6"/>
      <c r="I20" s="6">
        <v>275038</v>
      </c>
      <c r="J20" s="6"/>
      <c r="K20" s="6">
        <v>46363378881</v>
      </c>
      <c r="L20" s="6"/>
      <c r="M20" s="6">
        <v>0</v>
      </c>
      <c r="N20" s="6"/>
      <c r="O20" s="6">
        <v>0</v>
      </c>
      <c r="P20" s="6"/>
      <c r="Q20" s="6">
        <v>816936</v>
      </c>
      <c r="R20" s="6"/>
      <c r="S20" s="6">
        <v>170000</v>
      </c>
      <c r="T20" s="6"/>
      <c r="U20" s="6">
        <v>133905640204</v>
      </c>
      <c r="V20" s="6"/>
      <c r="W20" s="6">
        <v>138052789236</v>
      </c>
      <c r="X20" s="6"/>
      <c r="Y20" s="8">
        <v>1.6334739456411101E-2</v>
      </c>
    </row>
    <row r="21" spans="1:25">
      <c r="A21" s="1" t="s">
        <v>27</v>
      </c>
      <c r="C21" s="6">
        <v>1749169</v>
      </c>
      <c r="D21" s="6"/>
      <c r="E21" s="6">
        <v>16784540766</v>
      </c>
      <c r="F21" s="6"/>
      <c r="G21" s="6">
        <v>18309158010.058498</v>
      </c>
      <c r="H21" s="6"/>
      <c r="I21" s="6">
        <v>677311</v>
      </c>
      <c r="J21" s="6"/>
      <c r="K21" s="6">
        <v>9287637605</v>
      </c>
      <c r="L21" s="6"/>
      <c r="M21" s="6">
        <v>0</v>
      </c>
      <c r="N21" s="6"/>
      <c r="O21" s="6">
        <v>0</v>
      </c>
      <c r="P21" s="6"/>
      <c r="Q21" s="6">
        <v>2426480</v>
      </c>
      <c r="R21" s="6"/>
      <c r="S21" s="6">
        <v>14650</v>
      </c>
      <c r="T21" s="6"/>
      <c r="U21" s="6">
        <v>26072178371</v>
      </c>
      <c r="V21" s="6"/>
      <c r="W21" s="6">
        <v>35336421804.599998</v>
      </c>
      <c r="X21" s="6"/>
      <c r="Y21" s="8">
        <v>4.1810907747271064E-3</v>
      </c>
    </row>
    <row r="22" spans="1:25">
      <c r="A22" s="1" t="s">
        <v>28</v>
      </c>
      <c r="C22" s="6">
        <v>1384978</v>
      </c>
      <c r="D22" s="6"/>
      <c r="E22" s="6">
        <v>58552753427</v>
      </c>
      <c r="F22" s="6"/>
      <c r="G22" s="6">
        <v>52371089969.435997</v>
      </c>
      <c r="H22" s="6"/>
      <c r="I22" s="6">
        <v>635350</v>
      </c>
      <c r="J22" s="6"/>
      <c r="K22" s="6">
        <v>30823815181</v>
      </c>
      <c r="L22" s="6"/>
      <c r="M22" s="6">
        <v>0</v>
      </c>
      <c r="N22" s="6"/>
      <c r="O22" s="6">
        <v>0</v>
      </c>
      <c r="P22" s="6"/>
      <c r="Q22" s="6">
        <v>2020328</v>
      </c>
      <c r="R22" s="6"/>
      <c r="S22" s="6">
        <v>51350</v>
      </c>
      <c r="T22" s="6"/>
      <c r="U22" s="6">
        <v>89376568608</v>
      </c>
      <c r="V22" s="6"/>
      <c r="W22" s="6">
        <v>103126566935.34</v>
      </c>
      <c r="X22" s="6"/>
      <c r="Y22" s="8">
        <v>1.2202184477730495E-2</v>
      </c>
    </row>
    <row r="23" spans="1:25">
      <c r="A23" s="1" t="s">
        <v>29</v>
      </c>
      <c r="C23" s="6">
        <v>606729</v>
      </c>
      <c r="D23" s="6"/>
      <c r="E23" s="6">
        <v>75658731102</v>
      </c>
      <c r="F23" s="6"/>
      <c r="G23" s="6">
        <v>83441508454.957504</v>
      </c>
      <c r="H23" s="6"/>
      <c r="I23" s="6">
        <v>1135868</v>
      </c>
      <c r="J23" s="6"/>
      <c r="K23" s="6">
        <v>200322616835</v>
      </c>
      <c r="L23" s="6"/>
      <c r="M23" s="6">
        <v>0</v>
      </c>
      <c r="N23" s="6"/>
      <c r="O23" s="6">
        <v>0</v>
      </c>
      <c r="P23" s="6"/>
      <c r="Q23" s="6">
        <v>1742597</v>
      </c>
      <c r="R23" s="6"/>
      <c r="S23" s="6">
        <v>186350</v>
      </c>
      <c r="T23" s="6"/>
      <c r="U23" s="6">
        <v>275981347937</v>
      </c>
      <c r="V23" s="6"/>
      <c r="W23" s="6">
        <v>322800789891.84698</v>
      </c>
      <c r="X23" s="6"/>
      <c r="Y23" s="8">
        <v>3.81945691093072E-2</v>
      </c>
    </row>
    <row r="24" spans="1:25">
      <c r="A24" s="1" t="s">
        <v>30</v>
      </c>
      <c r="C24" s="6">
        <v>616579</v>
      </c>
      <c r="D24" s="6"/>
      <c r="E24" s="6">
        <v>25681827850</v>
      </c>
      <c r="F24" s="6"/>
      <c r="G24" s="6">
        <v>17774400293.549999</v>
      </c>
      <c r="H24" s="6"/>
      <c r="I24" s="6">
        <v>382071</v>
      </c>
      <c r="J24" s="6"/>
      <c r="K24" s="6">
        <v>13494163184</v>
      </c>
      <c r="L24" s="6"/>
      <c r="M24" s="6">
        <v>0</v>
      </c>
      <c r="N24" s="6"/>
      <c r="O24" s="6">
        <v>0</v>
      </c>
      <c r="P24" s="6"/>
      <c r="Q24" s="6">
        <v>998650</v>
      </c>
      <c r="R24" s="6"/>
      <c r="S24" s="6">
        <v>37700</v>
      </c>
      <c r="T24" s="6"/>
      <c r="U24" s="6">
        <v>39175991034</v>
      </c>
      <c r="V24" s="6"/>
      <c r="W24" s="6">
        <v>37425092825.25</v>
      </c>
      <c r="X24" s="6"/>
      <c r="Y24" s="8">
        <v>4.428227374583483E-3</v>
      </c>
    </row>
    <row r="25" spans="1:25">
      <c r="A25" s="1" t="s">
        <v>31</v>
      </c>
      <c r="C25" s="6">
        <v>1668074</v>
      </c>
      <c r="D25" s="6"/>
      <c r="E25" s="6">
        <v>18218203996</v>
      </c>
      <c r="F25" s="6"/>
      <c r="G25" s="6">
        <v>8954004382.3799992</v>
      </c>
      <c r="H25" s="6"/>
      <c r="I25" s="6">
        <v>3896455</v>
      </c>
      <c r="J25" s="6"/>
      <c r="K25" s="6">
        <v>27773143954</v>
      </c>
      <c r="L25" s="6"/>
      <c r="M25" s="6">
        <v>0</v>
      </c>
      <c r="N25" s="6"/>
      <c r="O25" s="6">
        <v>0</v>
      </c>
      <c r="P25" s="6"/>
      <c r="Q25" s="6">
        <v>5564529</v>
      </c>
      <c r="R25" s="6"/>
      <c r="S25" s="6">
        <v>7370</v>
      </c>
      <c r="T25" s="6"/>
      <c r="U25" s="6">
        <v>45991347950</v>
      </c>
      <c r="V25" s="6"/>
      <c r="W25" s="6">
        <v>40766565786.556503</v>
      </c>
      <c r="X25" s="6"/>
      <c r="Y25" s="8">
        <v>4.8235985259064496E-3</v>
      </c>
    </row>
    <row r="26" spans="1:25">
      <c r="A26" s="1" t="s">
        <v>32</v>
      </c>
      <c r="C26" s="6">
        <v>698428</v>
      </c>
      <c r="D26" s="6"/>
      <c r="E26" s="6">
        <v>69007421904</v>
      </c>
      <c r="F26" s="6"/>
      <c r="G26" s="6">
        <v>67865122544.849998</v>
      </c>
      <c r="H26" s="6"/>
      <c r="I26" s="6">
        <v>463930</v>
      </c>
      <c r="J26" s="6"/>
      <c r="K26" s="6">
        <v>56647849383</v>
      </c>
      <c r="L26" s="6"/>
      <c r="M26" s="6">
        <v>-38349</v>
      </c>
      <c r="N26" s="6"/>
      <c r="O26" s="6">
        <v>4523008588</v>
      </c>
      <c r="P26" s="6"/>
      <c r="Q26" s="6">
        <v>1124009</v>
      </c>
      <c r="R26" s="6"/>
      <c r="S26" s="6">
        <v>129510</v>
      </c>
      <c r="T26" s="6"/>
      <c r="U26" s="6">
        <v>121711429890</v>
      </c>
      <c r="V26" s="6"/>
      <c r="W26" s="6">
        <v>144704261676.73999</v>
      </c>
      <c r="X26" s="6"/>
      <c r="Y26" s="8">
        <v>1.7121757740665034E-2</v>
      </c>
    </row>
    <row r="27" spans="1:25">
      <c r="A27" s="1" t="s">
        <v>33</v>
      </c>
      <c r="C27" s="6">
        <v>567986</v>
      </c>
      <c r="D27" s="6"/>
      <c r="E27" s="6">
        <v>25919786653</v>
      </c>
      <c r="F27" s="6"/>
      <c r="G27" s="6">
        <v>21669596829.054001</v>
      </c>
      <c r="H27" s="6"/>
      <c r="I27" s="6">
        <v>960896</v>
      </c>
      <c r="J27" s="6"/>
      <c r="K27" s="6">
        <v>54216810946</v>
      </c>
      <c r="L27" s="6"/>
      <c r="M27" s="6">
        <v>0</v>
      </c>
      <c r="N27" s="6"/>
      <c r="O27" s="6">
        <v>0</v>
      </c>
      <c r="P27" s="6"/>
      <c r="Q27" s="6">
        <v>1528882</v>
      </c>
      <c r="R27" s="6"/>
      <c r="S27" s="6">
        <v>59220</v>
      </c>
      <c r="T27" s="6"/>
      <c r="U27" s="6">
        <v>80136597599</v>
      </c>
      <c r="V27" s="6"/>
      <c r="W27" s="6">
        <v>90001676707.362</v>
      </c>
      <c r="X27" s="6"/>
      <c r="Y27" s="8">
        <v>1.0649215765874076E-2</v>
      </c>
    </row>
    <row r="28" spans="1:25">
      <c r="A28" s="1" t="s">
        <v>34</v>
      </c>
      <c r="C28" s="6">
        <v>1420587</v>
      </c>
      <c r="D28" s="6"/>
      <c r="E28" s="6">
        <v>34050525491</v>
      </c>
      <c r="F28" s="6"/>
      <c r="G28" s="6">
        <v>38301324242.853996</v>
      </c>
      <c r="H28" s="6"/>
      <c r="I28" s="6">
        <v>380193</v>
      </c>
      <c r="J28" s="6"/>
      <c r="K28" s="6">
        <v>11512797239</v>
      </c>
      <c r="L28" s="6"/>
      <c r="M28" s="6">
        <v>0</v>
      </c>
      <c r="N28" s="6"/>
      <c r="O28" s="6">
        <v>0</v>
      </c>
      <c r="P28" s="6"/>
      <c r="Q28" s="6">
        <v>1800780</v>
      </c>
      <c r="R28" s="6"/>
      <c r="S28" s="6">
        <v>32700</v>
      </c>
      <c r="T28" s="6"/>
      <c r="U28" s="6">
        <v>45563322730</v>
      </c>
      <c r="V28" s="6"/>
      <c r="W28" s="6">
        <v>58535137239.300003</v>
      </c>
      <c r="X28" s="6"/>
      <c r="Y28" s="8">
        <v>6.9260188159957579E-3</v>
      </c>
    </row>
    <row r="29" spans="1:25">
      <c r="A29" s="1" t="s">
        <v>35</v>
      </c>
      <c r="C29" s="6">
        <v>145239</v>
      </c>
      <c r="D29" s="6"/>
      <c r="E29" s="6">
        <v>19079421612</v>
      </c>
      <c r="F29" s="6"/>
      <c r="G29" s="6">
        <v>20994987480.488998</v>
      </c>
      <c r="H29" s="6"/>
      <c r="I29" s="6">
        <v>231243</v>
      </c>
      <c r="J29" s="6"/>
      <c r="K29" s="6">
        <v>39863091050</v>
      </c>
      <c r="L29" s="6"/>
      <c r="M29" s="6">
        <v>-107352</v>
      </c>
      <c r="N29" s="6"/>
      <c r="O29" s="6">
        <v>18171439776</v>
      </c>
      <c r="P29" s="6"/>
      <c r="Q29" s="6">
        <v>269130</v>
      </c>
      <c r="R29" s="6"/>
      <c r="S29" s="6">
        <v>177000</v>
      </c>
      <c r="T29" s="6"/>
      <c r="U29" s="6">
        <v>42521803426</v>
      </c>
      <c r="V29" s="6"/>
      <c r="W29" s="6">
        <v>47352575740.5</v>
      </c>
      <c r="X29" s="6"/>
      <c r="Y29" s="8">
        <v>5.6028711306133983E-3</v>
      </c>
    </row>
    <row r="30" spans="1:25">
      <c r="A30" s="1" t="s">
        <v>36</v>
      </c>
      <c r="C30" s="6">
        <v>2447016</v>
      </c>
      <c r="D30" s="6"/>
      <c r="E30" s="6">
        <v>51919293243</v>
      </c>
      <c r="F30" s="6"/>
      <c r="G30" s="6">
        <v>65384424129.024002</v>
      </c>
      <c r="H30" s="6"/>
      <c r="I30" s="6">
        <v>1167835</v>
      </c>
      <c r="J30" s="6"/>
      <c r="K30" s="6">
        <v>40348780385</v>
      </c>
      <c r="L30" s="6"/>
      <c r="M30" s="6">
        <v>0</v>
      </c>
      <c r="N30" s="6"/>
      <c r="O30" s="6">
        <v>0</v>
      </c>
      <c r="P30" s="6"/>
      <c r="Q30" s="6">
        <v>3614851</v>
      </c>
      <c r="R30" s="6"/>
      <c r="S30" s="6">
        <v>38430</v>
      </c>
      <c r="T30" s="6"/>
      <c r="U30" s="6">
        <v>92268073628</v>
      </c>
      <c r="V30" s="6"/>
      <c r="W30" s="6">
        <v>138092157522.616</v>
      </c>
      <c r="X30" s="6"/>
      <c r="Y30" s="8">
        <v>1.6339397607168335E-2</v>
      </c>
    </row>
    <row r="31" spans="1:25">
      <c r="A31" s="1" t="s">
        <v>37</v>
      </c>
      <c r="C31" s="6">
        <v>23985639</v>
      </c>
      <c r="D31" s="6"/>
      <c r="E31" s="6">
        <v>135315535308</v>
      </c>
      <c r="F31" s="6"/>
      <c r="G31" s="6">
        <v>113086990656.627</v>
      </c>
      <c r="H31" s="6"/>
      <c r="I31" s="6">
        <v>9840340</v>
      </c>
      <c r="J31" s="6"/>
      <c r="K31" s="6">
        <v>58978623574</v>
      </c>
      <c r="L31" s="6"/>
      <c r="M31" s="6">
        <v>-1637271</v>
      </c>
      <c r="N31" s="6"/>
      <c r="O31" s="6">
        <v>9163612755</v>
      </c>
      <c r="P31" s="6"/>
      <c r="Q31" s="6">
        <v>32188708</v>
      </c>
      <c r="R31" s="6"/>
      <c r="S31" s="6">
        <v>6210</v>
      </c>
      <c r="T31" s="6"/>
      <c r="U31" s="6">
        <v>184997624844</v>
      </c>
      <c r="V31" s="6"/>
      <c r="W31" s="6">
        <v>198702520013.754</v>
      </c>
      <c r="X31" s="6"/>
      <c r="Y31" s="8">
        <v>2.3510962087179545E-2</v>
      </c>
    </row>
    <row r="32" spans="1:25">
      <c r="A32" s="1" t="s">
        <v>38</v>
      </c>
      <c r="C32" s="6">
        <v>34621</v>
      </c>
      <c r="D32" s="6"/>
      <c r="E32" s="6">
        <v>334402683</v>
      </c>
      <c r="F32" s="6"/>
      <c r="G32" s="6">
        <v>383039006.20649999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34621</v>
      </c>
      <c r="R32" s="6"/>
      <c r="S32" s="6">
        <v>14200</v>
      </c>
      <c r="T32" s="6"/>
      <c r="U32" s="6">
        <v>334402683</v>
      </c>
      <c r="V32" s="6"/>
      <c r="W32" s="6">
        <v>488693071.70999998</v>
      </c>
      <c r="X32" s="6"/>
      <c r="Y32" s="8">
        <v>5.782334456777811E-5</v>
      </c>
    </row>
    <row r="33" spans="1:25">
      <c r="A33" s="1" t="s">
        <v>39</v>
      </c>
      <c r="C33" s="6">
        <v>4446147</v>
      </c>
      <c r="D33" s="6"/>
      <c r="E33" s="6">
        <v>84427450333</v>
      </c>
      <c r="F33" s="6"/>
      <c r="G33" s="6">
        <v>92813540932.350006</v>
      </c>
      <c r="H33" s="6"/>
      <c r="I33" s="6">
        <v>1608202</v>
      </c>
      <c r="J33" s="6"/>
      <c r="K33" s="6">
        <v>44488922128</v>
      </c>
      <c r="L33" s="6"/>
      <c r="M33" s="6">
        <v>-300835</v>
      </c>
      <c r="N33" s="6"/>
      <c r="O33" s="6">
        <v>8221853436</v>
      </c>
      <c r="P33" s="6"/>
      <c r="Q33" s="6">
        <v>5753514</v>
      </c>
      <c r="R33" s="6"/>
      <c r="S33" s="6">
        <v>29000</v>
      </c>
      <c r="T33" s="6"/>
      <c r="U33" s="6">
        <v>123056876337</v>
      </c>
      <c r="V33" s="6"/>
      <c r="W33" s="6">
        <v>165859137159.29999</v>
      </c>
      <c r="X33" s="6"/>
      <c r="Y33" s="8">
        <v>1.9624853702382303E-2</v>
      </c>
    </row>
    <row r="34" spans="1:25">
      <c r="A34" s="1" t="s">
        <v>40</v>
      </c>
      <c r="C34" s="6">
        <v>8131142</v>
      </c>
      <c r="D34" s="6"/>
      <c r="E34" s="6">
        <v>89294923622</v>
      </c>
      <c r="F34" s="6"/>
      <c r="G34" s="6">
        <v>98043899482.863007</v>
      </c>
      <c r="H34" s="6"/>
      <c r="I34" s="6">
        <v>300313</v>
      </c>
      <c r="J34" s="6"/>
      <c r="K34" s="6">
        <v>4738429298</v>
      </c>
      <c r="L34" s="6"/>
      <c r="M34" s="6">
        <v>0</v>
      </c>
      <c r="N34" s="6"/>
      <c r="O34" s="6">
        <v>0</v>
      </c>
      <c r="P34" s="6"/>
      <c r="Q34" s="6">
        <v>8431455</v>
      </c>
      <c r="R34" s="6"/>
      <c r="S34" s="6">
        <v>17290</v>
      </c>
      <c r="T34" s="6"/>
      <c r="U34" s="6">
        <v>94033352920</v>
      </c>
      <c r="V34" s="6"/>
      <c r="W34" s="6">
        <v>144912466801.147</v>
      </c>
      <c r="X34" s="6"/>
      <c r="Y34" s="8">
        <v>1.7146393073855327E-2</v>
      </c>
    </row>
    <row r="35" spans="1:25">
      <c r="A35" s="1" t="s">
        <v>41</v>
      </c>
      <c r="C35" s="6">
        <v>15392094</v>
      </c>
      <c r="D35" s="6"/>
      <c r="E35" s="6">
        <v>29205715935</v>
      </c>
      <c r="F35" s="6"/>
      <c r="G35" s="6">
        <v>31274244567.1908</v>
      </c>
      <c r="H35" s="6"/>
      <c r="I35" s="6">
        <v>10797856</v>
      </c>
      <c r="J35" s="6"/>
      <c r="K35" s="6">
        <v>25519204805</v>
      </c>
      <c r="L35" s="6"/>
      <c r="M35" s="6">
        <v>0</v>
      </c>
      <c r="N35" s="6"/>
      <c r="O35" s="6">
        <v>0</v>
      </c>
      <c r="P35" s="6"/>
      <c r="Q35" s="6">
        <v>26189950</v>
      </c>
      <c r="R35" s="6"/>
      <c r="S35" s="6">
        <v>2502</v>
      </c>
      <c r="T35" s="6"/>
      <c r="U35" s="6">
        <v>54724920740</v>
      </c>
      <c r="V35" s="6"/>
      <c r="W35" s="6">
        <v>65137367733.345001</v>
      </c>
      <c r="X35" s="6"/>
      <c r="Y35" s="8">
        <v>7.7072106741844114E-3</v>
      </c>
    </row>
    <row r="36" spans="1:25">
      <c r="A36" s="1" t="s">
        <v>42</v>
      </c>
      <c r="C36" s="6">
        <v>152892889</v>
      </c>
      <c r="D36" s="6"/>
      <c r="E36" s="6">
        <v>143023199501</v>
      </c>
      <c r="F36" s="6"/>
      <c r="G36" s="6">
        <v>143776084789.686</v>
      </c>
      <c r="H36" s="6"/>
      <c r="I36" s="6">
        <v>84017481</v>
      </c>
      <c r="J36" s="6"/>
      <c r="K36" s="6">
        <v>101600909632</v>
      </c>
      <c r="L36" s="6"/>
      <c r="M36" s="6">
        <v>0</v>
      </c>
      <c r="N36" s="6"/>
      <c r="O36" s="6">
        <v>0</v>
      </c>
      <c r="P36" s="6"/>
      <c r="Q36" s="6">
        <v>236910370</v>
      </c>
      <c r="R36" s="6"/>
      <c r="S36" s="6">
        <v>1300</v>
      </c>
      <c r="T36" s="6"/>
      <c r="U36" s="6">
        <v>244624109133</v>
      </c>
      <c r="V36" s="6"/>
      <c r="W36" s="6">
        <v>306150979288.04999</v>
      </c>
      <c r="X36" s="6"/>
      <c r="Y36" s="8">
        <v>3.6224523304968656E-2</v>
      </c>
    </row>
    <row r="37" spans="1:25">
      <c r="A37" s="1" t="s">
        <v>43</v>
      </c>
      <c r="C37" s="6">
        <v>3691400</v>
      </c>
      <c r="D37" s="6"/>
      <c r="E37" s="6">
        <v>44065205374</v>
      </c>
      <c r="F37" s="6"/>
      <c r="G37" s="6">
        <v>38198830529.699997</v>
      </c>
      <c r="H37" s="6"/>
      <c r="I37" s="6">
        <v>1521143</v>
      </c>
      <c r="J37" s="6"/>
      <c r="K37" s="6">
        <v>19254676028</v>
      </c>
      <c r="L37" s="6"/>
      <c r="M37" s="6">
        <v>0</v>
      </c>
      <c r="N37" s="6"/>
      <c r="O37" s="6">
        <v>0</v>
      </c>
      <c r="P37" s="6"/>
      <c r="Q37" s="6">
        <v>5212543</v>
      </c>
      <c r="R37" s="6"/>
      <c r="S37" s="6">
        <v>14250</v>
      </c>
      <c r="T37" s="6"/>
      <c r="U37" s="6">
        <v>63319881402</v>
      </c>
      <c r="V37" s="6"/>
      <c r="W37" s="6">
        <v>73836779260.387497</v>
      </c>
      <c r="X37" s="6"/>
      <c r="Y37" s="8">
        <v>8.7365460574443284E-3</v>
      </c>
    </row>
    <row r="38" spans="1:25">
      <c r="A38" s="1" t="s">
        <v>44</v>
      </c>
      <c r="C38" s="6">
        <v>4200619</v>
      </c>
      <c r="D38" s="6"/>
      <c r="E38" s="6">
        <v>38341557367</v>
      </c>
      <c r="F38" s="6"/>
      <c r="G38" s="6">
        <v>50232772562.908501</v>
      </c>
      <c r="H38" s="6"/>
      <c r="I38" s="6">
        <v>1143169</v>
      </c>
      <c r="J38" s="6"/>
      <c r="K38" s="6">
        <v>18477690962</v>
      </c>
      <c r="L38" s="6"/>
      <c r="M38" s="6">
        <v>0</v>
      </c>
      <c r="N38" s="6"/>
      <c r="O38" s="6">
        <v>0</v>
      </c>
      <c r="P38" s="6"/>
      <c r="Q38" s="6">
        <v>5343788</v>
      </c>
      <c r="R38" s="6"/>
      <c r="S38" s="6">
        <v>16840</v>
      </c>
      <c r="T38" s="6"/>
      <c r="U38" s="6">
        <v>56819248329</v>
      </c>
      <c r="V38" s="6"/>
      <c r="W38" s="6">
        <v>89453953049.975998</v>
      </c>
      <c r="X38" s="6"/>
      <c r="Y38" s="8">
        <v>1.0584407779834631E-2</v>
      </c>
    </row>
    <row r="39" spans="1:25">
      <c r="A39" s="1" t="s">
        <v>45</v>
      </c>
      <c r="C39" s="6">
        <v>2584194</v>
      </c>
      <c r="D39" s="6"/>
      <c r="E39" s="6">
        <v>21912258226</v>
      </c>
      <c r="F39" s="6"/>
      <c r="G39" s="6">
        <v>24275330531.865002</v>
      </c>
      <c r="H39" s="6"/>
      <c r="I39" s="6">
        <v>534261</v>
      </c>
      <c r="J39" s="6"/>
      <c r="K39" s="6">
        <v>6209014133</v>
      </c>
      <c r="L39" s="6"/>
      <c r="M39" s="6">
        <v>-547812</v>
      </c>
      <c r="N39" s="6"/>
      <c r="O39" s="6">
        <v>5726493535</v>
      </c>
      <c r="P39" s="6"/>
      <c r="Q39" s="6">
        <v>2570643</v>
      </c>
      <c r="R39" s="6"/>
      <c r="S39" s="6">
        <v>11470</v>
      </c>
      <c r="T39" s="6"/>
      <c r="U39" s="6">
        <v>23476188440</v>
      </c>
      <c r="V39" s="6"/>
      <c r="W39" s="6">
        <v>29309837822.5005</v>
      </c>
      <c r="X39" s="6"/>
      <c r="Y39" s="8">
        <v>3.4680108021704569E-3</v>
      </c>
    </row>
    <row r="40" spans="1:25">
      <c r="A40" s="1" t="s">
        <v>46</v>
      </c>
      <c r="C40" s="6">
        <v>3872994</v>
      </c>
      <c r="D40" s="6"/>
      <c r="E40" s="6">
        <v>46626035390</v>
      </c>
      <c r="F40" s="6"/>
      <c r="G40" s="6">
        <v>52397815222.376999</v>
      </c>
      <c r="H40" s="6"/>
      <c r="I40" s="6">
        <v>1303647</v>
      </c>
      <c r="J40" s="6"/>
      <c r="K40" s="6">
        <v>22346988941</v>
      </c>
      <c r="L40" s="6"/>
      <c r="M40" s="6">
        <v>0</v>
      </c>
      <c r="N40" s="6"/>
      <c r="O40" s="6">
        <v>0</v>
      </c>
      <c r="P40" s="6"/>
      <c r="Q40" s="6">
        <v>5176641</v>
      </c>
      <c r="R40" s="6"/>
      <c r="S40" s="6">
        <v>18940</v>
      </c>
      <c r="T40" s="6"/>
      <c r="U40" s="6">
        <v>68973024331</v>
      </c>
      <c r="V40" s="6"/>
      <c r="W40" s="6">
        <v>97462209335.787003</v>
      </c>
      <c r="X40" s="6"/>
      <c r="Y40" s="8">
        <v>1.1531964005629287E-2</v>
      </c>
    </row>
    <row r="41" spans="1:25">
      <c r="A41" s="1" t="s">
        <v>47</v>
      </c>
      <c r="C41" s="6">
        <v>6599417</v>
      </c>
      <c r="D41" s="6"/>
      <c r="E41" s="6">
        <v>89100143634</v>
      </c>
      <c r="F41" s="6"/>
      <c r="G41" s="6">
        <v>115065039223.629</v>
      </c>
      <c r="H41" s="6"/>
      <c r="I41" s="6">
        <v>3124118</v>
      </c>
      <c r="J41" s="6"/>
      <c r="K41" s="6">
        <v>69396283771</v>
      </c>
      <c r="L41" s="6"/>
      <c r="M41" s="6">
        <v>-2286562</v>
      </c>
      <c r="N41" s="6"/>
      <c r="O41" s="6">
        <v>49909609158</v>
      </c>
      <c r="P41" s="6"/>
      <c r="Q41" s="6">
        <v>7436973</v>
      </c>
      <c r="R41" s="6"/>
      <c r="S41" s="6">
        <v>25650</v>
      </c>
      <c r="T41" s="6"/>
      <c r="U41" s="6">
        <v>123886397367</v>
      </c>
      <c r="V41" s="6"/>
      <c r="W41" s="6">
        <v>189623345223.172</v>
      </c>
      <c r="X41" s="6"/>
      <c r="Y41" s="8">
        <v>2.2436692197348885E-2</v>
      </c>
    </row>
    <row r="42" spans="1:25">
      <c r="A42" s="1" t="s">
        <v>48</v>
      </c>
      <c r="C42" s="6">
        <v>3747621</v>
      </c>
      <c r="D42" s="6"/>
      <c r="E42" s="6">
        <v>67348337423</v>
      </c>
      <c r="F42" s="6"/>
      <c r="G42" s="6">
        <v>74469199874.449493</v>
      </c>
      <c r="H42" s="6"/>
      <c r="I42" s="6">
        <v>3498174</v>
      </c>
      <c r="J42" s="6"/>
      <c r="K42" s="6">
        <v>99241626257</v>
      </c>
      <c r="L42" s="6"/>
      <c r="M42" s="6">
        <v>0</v>
      </c>
      <c r="N42" s="6"/>
      <c r="O42" s="6">
        <v>0</v>
      </c>
      <c r="P42" s="6"/>
      <c r="Q42" s="6">
        <v>7245795</v>
      </c>
      <c r="R42" s="6"/>
      <c r="S42" s="6">
        <v>32320</v>
      </c>
      <c r="T42" s="6"/>
      <c r="U42" s="6">
        <v>166589963680</v>
      </c>
      <c r="V42" s="6"/>
      <c r="W42" s="6">
        <v>232790699038.32001</v>
      </c>
      <c r="X42" s="6"/>
      <c r="Y42" s="8">
        <v>2.7544357761336496E-2</v>
      </c>
    </row>
    <row r="43" spans="1:25">
      <c r="A43" s="1" t="s">
        <v>49</v>
      </c>
      <c r="C43" s="6">
        <v>4058746</v>
      </c>
      <c r="D43" s="6"/>
      <c r="E43" s="6">
        <v>32780295900</v>
      </c>
      <c r="F43" s="6"/>
      <c r="G43" s="6">
        <v>29049094521.360001</v>
      </c>
      <c r="H43" s="6"/>
      <c r="I43" s="6">
        <v>3859180</v>
      </c>
      <c r="J43" s="6"/>
      <c r="K43" s="6">
        <v>7178132963</v>
      </c>
      <c r="L43" s="6"/>
      <c r="M43" s="6">
        <v>0</v>
      </c>
      <c r="N43" s="6"/>
      <c r="O43" s="6">
        <v>0</v>
      </c>
      <c r="P43" s="6"/>
      <c r="Q43" s="6">
        <v>7917926</v>
      </c>
      <c r="R43" s="6"/>
      <c r="S43" s="6">
        <v>5092</v>
      </c>
      <c r="T43" s="6"/>
      <c r="U43" s="6">
        <v>39958428863</v>
      </c>
      <c r="V43" s="6"/>
      <c r="W43" s="6">
        <v>40078186620.807602</v>
      </c>
      <c r="X43" s="6"/>
      <c r="Y43" s="8">
        <v>4.7421478403972452E-3</v>
      </c>
    </row>
    <row r="44" spans="1:25">
      <c r="A44" s="1" t="s">
        <v>50</v>
      </c>
      <c r="C44" s="6">
        <v>41628249</v>
      </c>
      <c r="D44" s="6"/>
      <c r="E44" s="6">
        <v>319867153474</v>
      </c>
      <c r="F44" s="6"/>
      <c r="G44" s="6">
        <v>358355657553.77698</v>
      </c>
      <c r="H44" s="6"/>
      <c r="I44" s="6">
        <v>22576733</v>
      </c>
      <c r="J44" s="6"/>
      <c r="K44" s="6">
        <v>236461056923</v>
      </c>
      <c r="L44" s="6"/>
      <c r="M44" s="6">
        <v>-9390456</v>
      </c>
      <c r="N44" s="6"/>
      <c r="O44" s="6">
        <v>96984587636</v>
      </c>
      <c r="P44" s="6"/>
      <c r="Q44" s="6">
        <v>54814526</v>
      </c>
      <c r="R44" s="6"/>
      <c r="S44" s="6">
        <v>10880</v>
      </c>
      <c r="T44" s="6"/>
      <c r="U44" s="6">
        <v>479433115070</v>
      </c>
      <c r="V44" s="6"/>
      <c r="W44" s="6">
        <v>592833569724.86401</v>
      </c>
      <c r="X44" s="6"/>
      <c r="Y44" s="8">
        <v>7.0145499819749685E-2</v>
      </c>
    </row>
    <row r="45" spans="1:25">
      <c r="A45" s="1" t="s">
        <v>51</v>
      </c>
      <c r="C45" s="6">
        <v>21004700</v>
      </c>
      <c r="D45" s="6"/>
      <c r="E45" s="6">
        <v>80673761012</v>
      </c>
      <c r="F45" s="6"/>
      <c r="G45" s="6">
        <v>82349623706.039993</v>
      </c>
      <c r="H45" s="6"/>
      <c r="I45" s="6">
        <v>11865839</v>
      </c>
      <c r="J45" s="6"/>
      <c r="K45" s="6">
        <v>59970915796</v>
      </c>
      <c r="L45" s="6"/>
      <c r="M45" s="6">
        <v>0</v>
      </c>
      <c r="N45" s="6"/>
      <c r="O45" s="6">
        <v>0</v>
      </c>
      <c r="P45" s="6"/>
      <c r="Q45" s="6">
        <v>32870539</v>
      </c>
      <c r="R45" s="6"/>
      <c r="S45" s="6">
        <v>5338</v>
      </c>
      <c r="T45" s="6"/>
      <c r="U45" s="6">
        <v>140644676808</v>
      </c>
      <c r="V45" s="6"/>
      <c r="W45" s="6">
        <v>174418932705.767</v>
      </c>
      <c r="X45" s="6"/>
      <c r="Y45" s="8">
        <v>2.0637669385610999E-2</v>
      </c>
    </row>
    <row r="46" spans="1:25">
      <c r="A46" s="1" t="s">
        <v>52</v>
      </c>
      <c r="C46" s="6">
        <v>2120001</v>
      </c>
      <c r="D46" s="6"/>
      <c r="E46" s="6">
        <v>30522377719</v>
      </c>
      <c r="F46" s="6"/>
      <c r="G46" s="6">
        <v>39724244837.842499</v>
      </c>
      <c r="H46" s="6"/>
      <c r="I46" s="6">
        <v>792386</v>
      </c>
      <c r="J46" s="6"/>
      <c r="K46" s="6">
        <v>17725868085</v>
      </c>
      <c r="L46" s="6"/>
      <c r="M46" s="6">
        <v>-584258</v>
      </c>
      <c r="N46" s="6"/>
      <c r="O46" s="6">
        <v>13018006190</v>
      </c>
      <c r="P46" s="6"/>
      <c r="Q46" s="6">
        <v>2328129</v>
      </c>
      <c r="R46" s="6"/>
      <c r="S46" s="6">
        <v>23410</v>
      </c>
      <c r="T46" s="6"/>
      <c r="U46" s="6">
        <v>39311980850</v>
      </c>
      <c r="V46" s="6"/>
      <c r="W46" s="6">
        <v>54177215965.654503</v>
      </c>
      <c r="X46" s="6"/>
      <c r="Y46" s="8">
        <v>6.410379045365267E-3</v>
      </c>
    </row>
    <row r="47" spans="1:25">
      <c r="A47" s="1" t="s">
        <v>53</v>
      </c>
      <c r="C47" s="6">
        <v>1755390</v>
      </c>
      <c r="D47" s="6"/>
      <c r="E47" s="6">
        <v>38535454621</v>
      </c>
      <c r="F47" s="6"/>
      <c r="G47" s="6">
        <v>25947338536.665001</v>
      </c>
      <c r="H47" s="6"/>
      <c r="I47" s="6">
        <v>1027302</v>
      </c>
      <c r="J47" s="6"/>
      <c r="K47" s="6">
        <v>16526125147</v>
      </c>
      <c r="L47" s="6"/>
      <c r="M47" s="6">
        <v>0</v>
      </c>
      <c r="N47" s="6"/>
      <c r="O47" s="6">
        <v>0</v>
      </c>
      <c r="P47" s="6"/>
      <c r="Q47" s="6">
        <v>2782692</v>
      </c>
      <c r="R47" s="6"/>
      <c r="S47" s="6">
        <v>16120</v>
      </c>
      <c r="T47" s="6"/>
      <c r="U47" s="6">
        <v>55061579768</v>
      </c>
      <c r="V47" s="6"/>
      <c r="W47" s="6">
        <v>44590095919.512001</v>
      </c>
      <c r="X47" s="6"/>
      <c r="Y47" s="8">
        <v>5.2760078460745222E-3</v>
      </c>
    </row>
    <row r="48" spans="1:25">
      <c r="A48" s="1" t="s">
        <v>54</v>
      </c>
      <c r="C48" s="6">
        <v>22361516</v>
      </c>
      <c r="D48" s="6"/>
      <c r="E48" s="6">
        <v>76133086280</v>
      </c>
      <c r="F48" s="6"/>
      <c r="G48" s="6">
        <v>72375881974.228806</v>
      </c>
      <c r="H48" s="6"/>
      <c r="I48" s="6">
        <v>11438200</v>
      </c>
      <c r="J48" s="6"/>
      <c r="K48" s="6">
        <v>45840469521</v>
      </c>
      <c r="L48" s="6"/>
      <c r="M48" s="6">
        <v>-1277707</v>
      </c>
      <c r="N48" s="6"/>
      <c r="O48" s="6">
        <v>4604457369</v>
      </c>
      <c r="P48" s="6"/>
      <c r="Q48" s="6">
        <v>32522009</v>
      </c>
      <c r="R48" s="6"/>
      <c r="S48" s="6">
        <v>4050</v>
      </c>
      <c r="T48" s="6"/>
      <c r="U48" s="6">
        <v>117473247966</v>
      </c>
      <c r="V48" s="6"/>
      <c r="W48" s="6">
        <v>130930437338.12199</v>
      </c>
      <c r="X48" s="6"/>
      <c r="Y48" s="8">
        <v>1.549200557749014E-2</v>
      </c>
    </row>
    <row r="49" spans="1:25">
      <c r="A49" s="1" t="s">
        <v>55</v>
      </c>
      <c r="C49" s="6">
        <v>1707441</v>
      </c>
      <c r="D49" s="6"/>
      <c r="E49" s="6">
        <v>19630022290</v>
      </c>
      <c r="F49" s="6"/>
      <c r="G49" s="6">
        <v>17991186296.130001</v>
      </c>
      <c r="H49" s="6"/>
      <c r="I49" s="6">
        <v>35509</v>
      </c>
      <c r="J49" s="6"/>
      <c r="K49" s="6">
        <v>401296739</v>
      </c>
      <c r="L49" s="6"/>
      <c r="M49" s="6">
        <v>-914470</v>
      </c>
      <c r="N49" s="6"/>
      <c r="O49" s="6">
        <v>11204271058</v>
      </c>
      <c r="P49" s="6"/>
      <c r="Q49" s="6">
        <v>828480</v>
      </c>
      <c r="R49" s="6"/>
      <c r="S49" s="6">
        <v>12940</v>
      </c>
      <c r="T49" s="6"/>
      <c r="U49" s="6">
        <v>9521527979</v>
      </c>
      <c r="V49" s="6"/>
      <c r="W49" s="6">
        <v>10656744039.360001</v>
      </c>
      <c r="X49" s="6"/>
      <c r="Y49" s="8">
        <v>1.2609316935931498E-3</v>
      </c>
    </row>
    <row r="50" spans="1:25">
      <c r="A50" s="1" t="s">
        <v>56</v>
      </c>
      <c r="C50" s="6">
        <v>1687500</v>
      </c>
      <c r="D50" s="6"/>
      <c r="E50" s="6">
        <v>6435212872</v>
      </c>
      <c r="F50" s="6"/>
      <c r="G50" s="6">
        <v>6374345625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1687500</v>
      </c>
      <c r="R50" s="6"/>
      <c r="S50" s="6">
        <v>3800</v>
      </c>
      <c r="T50" s="6"/>
      <c r="U50" s="6">
        <v>6435212872</v>
      </c>
      <c r="V50" s="6"/>
      <c r="W50" s="6">
        <v>6374345625</v>
      </c>
      <c r="X50" s="6"/>
      <c r="Y50" s="8">
        <v>7.5422797008100424E-4</v>
      </c>
    </row>
    <row r="51" spans="1:25">
      <c r="A51" s="1" t="s">
        <v>57</v>
      </c>
      <c r="C51" s="6">
        <v>51547533</v>
      </c>
      <c r="D51" s="6"/>
      <c r="E51" s="6">
        <v>315433151804</v>
      </c>
      <c r="F51" s="6"/>
      <c r="G51" s="6">
        <v>335627404920.15698</v>
      </c>
      <c r="H51" s="6"/>
      <c r="I51" s="6">
        <v>48968342</v>
      </c>
      <c r="J51" s="6"/>
      <c r="K51" s="6">
        <v>129323817203</v>
      </c>
      <c r="L51" s="6"/>
      <c r="M51" s="6">
        <v>0</v>
      </c>
      <c r="N51" s="6"/>
      <c r="O51" s="6">
        <v>0</v>
      </c>
      <c r="P51" s="6"/>
      <c r="Q51" s="6">
        <v>100515875</v>
      </c>
      <c r="R51" s="6"/>
      <c r="S51" s="6">
        <v>6000</v>
      </c>
      <c r="T51" s="6"/>
      <c r="U51" s="6">
        <v>444756969007</v>
      </c>
      <c r="V51" s="6"/>
      <c r="W51" s="6">
        <v>599506833262.5</v>
      </c>
      <c r="X51" s="6"/>
      <c r="Y51" s="8">
        <v>7.0935096479219611E-2</v>
      </c>
    </row>
    <row r="52" spans="1:25">
      <c r="A52" s="1" t="s">
        <v>58</v>
      </c>
      <c r="C52" s="6">
        <v>3064658</v>
      </c>
      <c r="D52" s="6"/>
      <c r="E52" s="6">
        <v>23470078926</v>
      </c>
      <c r="F52" s="6"/>
      <c r="G52" s="6">
        <v>26656203742.875</v>
      </c>
      <c r="H52" s="6"/>
      <c r="I52" s="6">
        <v>2379744</v>
      </c>
      <c r="J52" s="6"/>
      <c r="K52" s="6">
        <v>26547273226</v>
      </c>
      <c r="L52" s="6"/>
      <c r="M52" s="6">
        <v>-308088</v>
      </c>
      <c r="N52" s="6"/>
      <c r="O52" s="6">
        <v>3325928026</v>
      </c>
      <c r="P52" s="6"/>
      <c r="Q52" s="6">
        <v>5136314</v>
      </c>
      <c r="R52" s="6"/>
      <c r="S52" s="6">
        <v>11840</v>
      </c>
      <c r="T52" s="6"/>
      <c r="U52" s="6">
        <v>47423126495</v>
      </c>
      <c r="V52" s="6"/>
      <c r="W52" s="6">
        <v>60452114711.328003</v>
      </c>
      <c r="X52" s="6"/>
      <c r="Y52" s="8">
        <v>7.1528402204938382E-3</v>
      </c>
    </row>
    <row r="53" spans="1:25">
      <c r="A53" s="1" t="s">
        <v>59</v>
      </c>
      <c r="C53" s="6">
        <v>3000000</v>
      </c>
      <c r="D53" s="6"/>
      <c r="E53" s="6">
        <v>53551580724</v>
      </c>
      <c r="F53" s="6"/>
      <c r="G53" s="6">
        <v>52187625000</v>
      </c>
      <c r="H53" s="6"/>
      <c r="I53" s="6">
        <v>75000</v>
      </c>
      <c r="J53" s="6"/>
      <c r="K53" s="6">
        <v>1764100301</v>
      </c>
      <c r="L53" s="6"/>
      <c r="M53" s="6">
        <v>0</v>
      </c>
      <c r="N53" s="6"/>
      <c r="O53" s="6">
        <v>0</v>
      </c>
      <c r="P53" s="6"/>
      <c r="Q53" s="6">
        <v>3075000</v>
      </c>
      <c r="R53" s="6"/>
      <c r="S53" s="6">
        <v>25350</v>
      </c>
      <c r="T53" s="6"/>
      <c r="U53" s="6">
        <v>55315681025</v>
      </c>
      <c r="V53" s="6"/>
      <c r="W53" s="6">
        <v>77487440062.5</v>
      </c>
      <c r="X53" s="6"/>
      <c r="Y53" s="8">
        <v>9.168501060861891E-3</v>
      </c>
    </row>
    <row r="54" spans="1:25">
      <c r="A54" s="1" t="s">
        <v>60</v>
      </c>
      <c r="C54" s="6">
        <v>5149935</v>
      </c>
      <c r="D54" s="6"/>
      <c r="E54" s="6">
        <v>48959945378</v>
      </c>
      <c r="F54" s="6"/>
      <c r="G54" s="6">
        <v>49452369286.004997</v>
      </c>
      <c r="H54" s="6"/>
      <c r="I54" s="6">
        <v>2864819</v>
      </c>
      <c r="J54" s="6"/>
      <c r="K54" s="6">
        <v>35820473177</v>
      </c>
      <c r="L54" s="6"/>
      <c r="M54" s="6">
        <v>-701842</v>
      </c>
      <c r="N54" s="6"/>
      <c r="O54" s="6">
        <v>9374072407</v>
      </c>
      <c r="P54" s="6"/>
      <c r="Q54" s="6">
        <v>7312912</v>
      </c>
      <c r="R54" s="6"/>
      <c r="S54" s="6">
        <v>13740</v>
      </c>
      <c r="T54" s="6"/>
      <c r="U54" s="6">
        <v>77852166254</v>
      </c>
      <c r="V54" s="6"/>
      <c r="W54" s="6">
        <v>99881558385.264008</v>
      </c>
      <c r="X54" s="6"/>
      <c r="Y54" s="8">
        <v>1.1818227228531396E-2</v>
      </c>
    </row>
    <row r="55" spans="1:25">
      <c r="A55" s="1" t="s">
        <v>61</v>
      </c>
      <c r="C55" s="6">
        <v>8040331</v>
      </c>
      <c r="D55" s="6"/>
      <c r="E55" s="6">
        <v>112000704945</v>
      </c>
      <c r="F55" s="6"/>
      <c r="G55" s="6">
        <v>99426588420.042007</v>
      </c>
      <c r="H55" s="6"/>
      <c r="I55" s="6">
        <v>4744716</v>
      </c>
      <c r="J55" s="6"/>
      <c r="K55" s="6">
        <v>68013717671</v>
      </c>
      <c r="L55" s="6"/>
      <c r="M55" s="6">
        <v>0</v>
      </c>
      <c r="N55" s="6"/>
      <c r="O55" s="6">
        <v>0</v>
      </c>
      <c r="P55" s="6"/>
      <c r="Q55" s="6">
        <v>12785047</v>
      </c>
      <c r="R55" s="6"/>
      <c r="S55" s="6">
        <v>14500</v>
      </c>
      <c r="T55" s="6"/>
      <c r="U55" s="6">
        <v>180014422616</v>
      </c>
      <c r="V55" s="6"/>
      <c r="W55" s="6">
        <v>184280151570.07501</v>
      </c>
      <c r="X55" s="6"/>
      <c r="Y55" s="8">
        <v>2.1804472619088248E-2</v>
      </c>
    </row>
    <row r="56" spans="1:25">
      <c r="A56" s="1" t="s">
        <v>62</v>
      </c>
      <c r="C56" s="6">
        <v>10508494</v>
      </c>
      <c r="D56" s="6"/>
      <c r="E56" s="6">
        <v>19275437858</v>
      </c>
      <c r="F56" s="6"/>
      <c r="G56" s="6">
        <v>20944166763.703499</v>
      </c>
      <c r="H56" s="6"/>
      <c r="I56" s="6">
        <v>1775225</v>
      </c>
      <c r="J56" s="6"/>
      <c r="K56" s="6">
        <v>3643640927</v>
      </c>
      <c r="L56" s="6"/>
      <c r="M56" s="6">
        <v>-11648395</v>
      </c>
      <c r="N56" s="6"/>
      <c r="O56" s="6">
        <v>21881271046</v>
      </c>
      <c r="P56" s="6"/>
      <c r="Q56" s="6">
        <v>635324</v>
      </c>
      <c r="R56" s="6"/>
      <c r="S56" s="6">
        <v>2029</v>
      </c>
      <c r="T56" s="6"/>
      <c r="U56" s="6">
        <v>1201953088</v>
      </c>
      <c r="V56" s="6"/>
      <c r="W56" s="6">
        <v>1281402415.2437999</v>
      </c>
      <c r="X56" s="6"/>
      <c r="Y56" s="8">
        <v>1.5161862869747156E-4</v>
      </c>
    </row>
    <row r="57" spans="1:25">
      <c r="A57" s="1" t="s">
        <v>63</v>
      </c>
      <c r="C57" s="6">
        <v>3531407</v>
      </c>
      <c r="D57" s="6"/>
      <c r="E57" s="6">
        <v>101876153573</v>
      </c>
      <c r="F57" s="6"/>
      <c r="G57" s="6">
        <v>98817622863.052505</v>
      </c>
      <c r="H57" s="6"/>
      <c r="I57" s="6">
        <v>2207843</v>
      </c>
      <c r="J57" s="6"/>
      <c r="K57" s="6">
        <v>78159874668</v>
      </c>
      <c r="L57" s="6"/>
      <c r="M57" s="6">
        <v>0</v>
      </c>
      <c r="N57" s="6"/>
      <c r="O57" s="6">
        <v>0</v>
      </c>
      <c r="P57" s="6"/>
      <c r="Q57" s="6">
        <v>5739250</v>
      </c>
      <c r="R57" s="6"/>
      <c r="S57" s="6">
        <v>37800</v>
      </c>
      <c r="T57" s="6"/>
      <c r="U57" s="6">
        <v>180036028241</v>
      </c>
      <c r="V57" s="6"/>
      <c r="W57" s="6">
        <v>215652835282.5</v>
      </c>
      <c r="X57" s="6"/>
      <c r="Y57" s="8">
        <v>2.5516564329273114E-2</v>
      </c>
    </row>
    <row r="58" spans="1:25">
      <c r="A58" s="1" t="s">
        <v>64</v>
      </c>
      <c r="C58" s="6">
        <v>1739014</v>
      </c>
      <c r="D58" s="6"/>
      <c r="E58" s="6">
        <v>38045648600</v>
      </c>
      <c r="F58" s="6"/>
      <c r="G58" s="6">
        <v>49595452405.623001</v>
      </c>
      <c r="H58" s="6"/>
      <c r="I58" s="6">
        <v>999212</v>
      </c>
      <c r="J58" s="6"/>
      <c r="K58" s="6">
        <v>31934234255</v>
      </c>
      <c r="L58" s="6"/>
      <c r="M58" s="6">
        <v>-320297</v>
      </c>
      <c r="N58" s="6"/>
      <c r="O58" s="6">
        <v>10045869299</v>
      </c>
      <c r="P58" s="6"/>
      <c r="Q58" s="6">
        <v>2417929</v>
      </c>
      <c r="R58" s="6"/>
      <c r="S58" s="6">
        <v>32700</v>
      </c>
      <c r="T58" s="6"/>
      <c r="U58" s="6">
        <v>62327484274</v>
      </c>
      <c r="V58" s="6"/>
      <c r="W58" s="6">
        <v>78595833944.115005</v>
      </c>
      <c r="X58" s="6"/>
      <c r="Y58" s="8">
        <v>9.2996489019990265E-3</v>
      </c>
    </row>
    <row r="59" spans="1:25">
      <c r="A59" s="1" t="s">
        <v>65</v>
      </c>
      <c r="C59" s="6">
        <v>5159703</v>
      </c>
      <c r="D59" s="6"/>
      <c r="E59" s="6">
        <v>35451411526</v>
      </c>
      <c r="F59" s="6"/>
      <c r="G59" s="6">
        <v>32774327682.088501</v>
      </c>
      <c r="H59" s="6"/>
      <c r="I59" s="6">
        <v>1837881</v>
      </c>
      <c r="J59" s="6"/>
      <c r="K59" s="6">
        <v>14230522084</v>
      </c>
      <c r="L59" s="6"/>
      <c r="M59" s="6">
        <v>0</v>
      </c>
      <c r="N59" s="6"/>
      <c r="O59" s="6">
        <v>0</v>
      </c>
      <c r="P59" s="6"/>
      <c r="Q59" s="6">
        <v>6997584</v>
      </c>
      <c r="R59" s="6"/>
      <c r="S59" s="6">
        <v>8350</v>
      </c>
      <c r="T59" s="6"/>
      <c r="U59" s="6">
        <v>49681933610</v>
      </c>
      <c r="V59" s="6"/>
      <c r="W59" s="6">
        <v>58082168932.919998</v>
      </c>
      <c r="X59" s="6"/>
      <c r="Y59" s="8">
        <v>6.8724225119465836E-3</v>
      </c>
    </row>
    <row r="60" spans="1:25">
      <c r="A60" s="1" t="s">
        <v>66</v>
      </c>
      <c r="C60" s="6">
        <v>2968031</v>
      </c>
      <c r="D60" s="6"/>
      <c r="E60" s="6">
        <v>57457076630</v>
      </c>
      <c r="F60" s="6"/>
      <c r="G60" s="6">
        <v>47087924600.178001</v>
      </c>
      <c r="H60" s="6"/>
      <c r="I60" s="6">
        <v>4219340</v>
      </c>
      <c r="J60" s="6"/>
      <c r="K60" s="6">
        <v>83071435095</v>
      </c>
      <c r="L60" s="6"/>
      <c r="M60" s="6">
        <v>0</v>
      </c>
      <c r="N60" s="6"/>
      <c r="O60" s="6">
        <v>0</v>
      </c>
      <c r="P60" s="6"/>
      <c r="Q60" s="6">
        <v>7187371</v>
      </c>
      <c r="R60" s="6"/>
      <c r="S60" s="6">
        <v>20300</v>
      </c>
      <c r="T60" s="6"/>
      <c r="U60" s="6">
        <v>140528511725</v>
      </c>
      <c r="V60" s="6"/>
      <c r="W60" s="6">
        <v>145035504693.76501</v>
      </c>
      <c r="X60" s="6"/>
      <c r="Y60" s="8">
        <v>1.7160951214478953E-2</v>
      </c>
    </row>
    <row r="61" spans="1:25">
      <c r="A61" s="1" t="s">
        <v>67</v>
      </c>
      <c r="C61" s="6">
        <v>17926154</v>
      </c>
      <c r="D61" s="6"/>
      <c r="E61" s="6">
        <v>203111924375</v>
      </c>
      <c r="F61" s="6"/>
      <c r="G61" s="6">
        <v>143803311606.45901</v>
      </c>
      <c r="H61" s="6"/>
      <c r="I61" s="6">
        <v>13597476</v>
      </c>
      <c r="J61" s="6"/>
      <c r="K61" s="6">
        <v>43107247896</v>
      </c>
      <c r="L61" s="6"/>
      <c r="M61" s="6">
        <v>0</v>
      </c>
      <c r="N61" s="6"/>
      <c r="O61" s="6">
        <v>0</v>
      </c>
      <c r="P61" s="6"/>
      <c r="Q61" s="6">
        <v>31523630</v>
      </c>
      <c r="R61" s="6"/>
      <c r="S61" s="6">
        <v>7150</v>
      </c>
      <c r="T61" s="6"/>
      <c r="U61" s="6">
        <v>246219172271</v>
      </c>
      <c r="V61" s="6"/>
      <c r="W61" s="6">
        <v>224052860470.72501</v>
      </c>
      <c r="X61" s="6"/>
      <c r="Y61" s="8">
        <v>2.6510475597826936E-2</v>
      </c>
    </row>
    <row r="62" spans="1:25">
      <c r="A62" s="1" t="s">
        <v>68</v>
      </c>
      <c r="C62" s="6">
        <v>9803770</v>
      </c>
      <c r="D62" s="6"/>
      <c r="E62" s="6">
        <v>153904528875</v>
      </c>
      <c r="F62" s="6"/>
      <c r="G62" s="6">
        <v>110220898899.735</v>
      </c>
      <c r="H62" s="6"/>
      <c r="I62" s="6">
        <v>9658911</v>
      </c>
      <c r="J62" s="6"/>
      <c r="K62" s="6">
        <v>34960635458</v>
      </c>
      <c r="L62" s="6"/>
      <c r="M62" s="6">
        <v>0</v>
      </c>
      <c r="N62" s="6"/>
      <c r="O62" s="6">
        <v>0</v>
      </c>
      <c r="P62" s="6"/>
      <c r="Q62" s="6">
        <v>19462681</v>
      </c>
      <c r="R62" s="6"/>
      <c r="S62" s="6">
        <v>9780</v>
      </c>
      <c r="T62" s="6"/>
      <c r="U62" s="6">
        <v>188865164333</v>
      </c>
      <c r="V62" s="6"/>
      <c r="W62" s="6">
        <v>189212467309.92899</v>
      </c>
      <c r="X62" s="6"/>
      <c r="Y62" s="8">
        <v>2.2388076130275113E-2</v>
      </c>
    </row>
    <row r="63" spans="1:25">
      <c r="A63" s="1" t="s">
        <v>69</v>
      </c>
      <c r="C63" s="6">
        <v>38380533</v>
      </c>
      <c r="D63" s="6"/>
      <c r="E63" s="6">
        <v>278205189678</v>
      </c>
      <c r="F63" s="6"/>
      <c r="G63" s="6">
        <v>302165177122.90802</v>
      </c>
      <c r="H63" s="6"/>
      <c r="I63" s="6">
        <v>40078454</v>
      </c>
      <c r="J63" s="6"/>
      <c r="K63" s="6">
        <v>145672693236</v>
      </c>
      <c r="L63" s="6"/>
      <c r="M63" s="6">
        <v>0</v>
      </c>
      <c r="N63" s="6"/>
      <c r="O63" s="6">
        <v>0</v>
      </c>
      <c r="P63" s="6"/>
      <c r="Q63" s="6">
        <v>78458987</v>
      </c>
      <c r="R63" s="6"/>
      <c r="S63" s="6">
        <v>7510</v>
      </c>
      <c r="T63" s="6"/>
      <c r="U63" s="6">
        <v>423877882914</v>
      </c>
      <c r="V63" s="6"/>
      <c r="W63" s="6">
        <v>585721091765.39795</v>
      </c>
      <c r="X63" s="6"/>
      <c r="Y63" s="8">
        <v>6.930393424906979E-2</v>
      </c>
    </row>
    <row r="64" spans="1:25">
      <c r="A64" s="1" t="s">
        <v>70</v>
      </c>
      <c r="C64" s="6">
        <v>1738910</v>
      </c>
      <c r="D64" s="6"/>
      <c r="E64" s="6">
        <v>31357412124</v>
      </c>
      <c r="F64" s="6"/>
      <c r="G64" s="6">
        <v>30768430041.900002</v>
      </c>
      <c r="H64" s="6"/>
      <c r="I64" s="6">
        <v>920347</v>
      </c>
      <c r="J64" s="6"/>
      <c r="K64" s="6">
        <v>19606886966</v>
      </c>
      <c r="L64" s="6"/>
      <c r="M64" s="6">
        <v>0</v>
      </c>
      <c r="N64" s="6"/>
      <c r="O64" s="6">
        <v>0</v>
      </c>
      <c r="P64" s="6"/>
      <c r="Q64" s="6">
        <v>2659257</v>
      </c>
      <c r="R64" s="6"/>
      <c r="S64" s="6">
        <v>21950</v>
      </c>
      <c r="T64" s="6"/>
      <c r="U64" s="6">
        <v>50964299090</v>
      </c>
      <c r="V64" s="6"/>
      <c r="W64" s="6">
        <v>58023385537.657501</v>
      </c>
      <c r="X64" s="6"/>
      <c r="Y64" s="8">
        <v>6.8654671186416747E-3</v>
      </c>
    </row>
    <row r="65" spans="1:25">
      <c r="A65" s="1" t="s">
        <v>71</v>
      </c>
      <c r="C65" s="6">
        <v>1188516</v>
      </c>
      <c r="D65" s="6"/>
      <c r="E65" s="6">
        <v>19169343165</v>
      </c>
      <c r="F65" s="6"/>
      <c r="G65" s="6">
        <v>24656743162.925999</v>
      </c>
      <c r="H65" s="6"/>
      <c r="I65" s="6">
        <v>612701</v>
      </c>
      <c r="J65" s="6"/>
      <c r="K65" s="6">
        <v>14910429863</v>
      </c>
      <c r="L65" s="6"/>
      <c r="M65" s="6">
        <v>0</v>
      </c>
      <c r="N65" s="6"/>
      <c r="O65" s="6">
        <v>0</v>
      </c>
      <c r="P65" s="6"/>
      <c r="Q65" s="6">
        <v>1801217</v>
      </c>
      <c r="R65" s="6"/>
      <c r="S65" s="6">
        <v>25180</v>
      </c>
      <c r="T65" s="6"/>
      <c r="U65" s="6">
        <v>34079773028</v>
      </c>
      <c r="V65" s="6"/>
      <c r="W65" s="6">
        <v>45084783927.843002</v>
      </c>
      <c r="X65" s="6"/>
      <c r="Y65" s="8">
        <v>5.3345405260226556E-3</v>
      </c>
    </row>
    <row r="66" spans="1:25">
      <c r="A66" s="1" t="s">
        <v>72</v>
      </c>
      <c r="C66" s="6">
        <v>1863573</v>
      </c>
      <c r="D66" s="6"/>
      <c r="E66" s="6">
        <v>30274335316</v>
      </c>
      <c r="F66" s="6"/>
      <c r="G66" s="6">
        <v>46608516074.753998</v>
      </c>
      <c r="H66" s="6"/>
      <c r="I66" s="6">
        <v>4355782</v>
      </c>
      <c r="J66" s="6"/>
      <c r="K66" s="6">
        <v>13647145361</v>
      </c>
      <c r="L66" s="6"/>
      <c r="M66" s="6">
        <v>0</v>
      </c>
      <c r="N66" s="6"/>
      <c r="O66" s="6">
        <v>0</v>
      </c>
      <c r="P66" s="6"/>
      <c r="Q66" s="6">
        <v>6219355</v>
      </c>
      <c r="R66" s="6"/>
      <c r="S66" s="6">
        <v>11240</v>
      </c>
      <c r="T66" s="6"/>
      <c r="U66" s="6">
        <v>43921480677</v>
      </c>
      <c r="V66" s="6"/>
      <c r="W66" s="6">
        <v>69489612176.309998</v>
      </c>
      <c r="X66" s="6"/>
      <c r="Y66" s="8">
        <v>8.2221787484977361E-3</v>
      </c>
    </row>
    <row r="67" spans="1:25">
      <c r="A67" s="1" t="s">
        <v>73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v>935150</v>
      </c>
      <c r="J67" s="6"/>
      <c r="K67" s="6">
        <v>33496817840</v>
      </c>
      <c r="L67" s="6"/>
      <c r="M67" s="6">
        <v>0</v>
      </c>
      <c r="N67" s="6"/>
      <c r="O67" s="6">
        <v>0</v>
      </c>
      <c r="P67" s="6"/>
      <c r="Q67" s="6">
        <v>935150</v>
      </c>
      <c r="R67" s="6"/>
      <c r="S67" s="6">
        <v>35440</v>
      </c>
      <c r="T67" s="6"/>
      <c r="U67" s="6">
        <v>33496817840</v>
      </c>
      <c r="V67" s="6"/>
      <c r="W67" s="6">
        <v>32944522789.799999</v>
      </c>
      <c r="X67" s="6"/>
      <c r="Y67" s="8">
        <v>3.898075506227078E-3</v>
      </c>
    </row>
    <row r="68" spans="1:25">
      <c r="A68" s="1" t="s">
        <v>74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2634003</v>
      </c>
      <c r="J68" s="6"/>
      <c r="K68" s="6">
        <v>33866285060</v>
      </c>
      <c r="L68" s="6"/>
      <c r="M68" s="6">
        <v>0</v>
      </c>
      <c r="N68" s="6"/>
      <c r="O68" s="6">
        <v>0</v>
      </c>
      <c r="P68" s="6"/>
      <c r="Q68" s="6">
        <v>2634003</v>
      </c>
      <c r="R68" s="6"/>
      <c r="S68" s="6">
        <v>13270</v>
      </c>
      <c r="T68" s="6"/>
      <c r="U68" s="6">
        <v>33866285060</v>
      </c>
      <c r="V68" s="6"/>
      <c r="W68" s="6">
        <v>34745248152.130501</v>
      </c>
      <c r="X68" s="6"/>
      <c r="Y68" s="8">
        <v>4.1111416803261509E-3</v>
      </c>
    </row>
    <row r="69" spans="1:25">
      <c r="A69" s="1" t="s">
        <v>75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1625414</v>
      </c>
      <c r="J69" s="6"/>
      <c r="K69" s="6">
        <v>25148122529</v>
      </c>
      <c r="L69" s="6"/>
      <c r="M69" s="6">
        <v>0</v>
      </c>
      <c r="N69" s="6"/>
      <c r="O69" s="6">
        <v>0</v>
      </c>
      <c r="P69" s="6"/>
      <c r="Q69" s="6">
        <v>1625414</v>
      </c>
      <c r="R69" s="6"/>
      <c r="S69" s="6">
        <v>17000</v>
      </c>
      <c r="T69" s="6"/>
      <c r="U69" s="6">
        <v>25148122529</v>
      </c>
      <c r="V69" s="6"/>
      <c r="W69" s="6">
        <v>27467627373.900002</v>
      </c>
      <c r="X69" s="6"/>
      <c r="Y69" s="8">
        <v>3.2500360124664597E-3</v>
      </c>
    </row>
    <row r="70" spans="1:25">
      <c r="A70" s="1" t="s">
        <v>76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v>4829618</v>
      </c>
      <c r="J70" s="6"/>
      <c r="K70" s="6">
        <v>271157974272</v>
      </c>
      <c r="L70" s="6"/>
      <c r="M70" s="6">
        <v>0</v>
      </c>
      <c r="N70" s="6"/>
      <c r="O70" s="6">
        <v>0</v>
      </c>
      <c r="P70" s="6"/>
      <c r="Q70" s="6">
        <v>4829618</v>
      </c>
      <c r="R70" s="6"/>
      <c r="S70" s="6">
        <v>59900</v>
      </c>
      <c r="T70" s="6"/>
      <c r="U70" s="6">
        <v>271157974272</v>
      </c>
      <c r="V70" s="6"/>
      <c r="W70" s="6">
        <v>287572818196.71002</v>
      </c>
      <c r="X70" s="6"/>
      <c r="Y70" s="8">
        <v>3.4026310413467466E-2</v>
      </c>
    </row>
    <row r="71" spans="1:25">
      <c r="A71" s="1" t="s">
        <v>77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v>6500000</v>
      </c>
      <c r="J71" s="6"/>
      <c r="K71" s="6">
        <v>40343098301</v>
      </c>
      <c r="L71" s="6"/>
      <c r="M71" s="6">
        <v>0</v>
      </c>
      <c r="N71" s="6"/>
      <c r="O71" s="6">
        <v>0</v>
      </c>
      <c r="P71" s="6"/>
      <c r="Q71" s="6">
        <v>6500000</v>
      </c>
      <c r="R71" s="6"/>
      <c r="S71" s="6">
        <v>6490</v>
      </c>
      <c r="T71" s="6"/>
      <c r="U71" s="6">
        <v>40343098301</v>
      </c>
      <c r="V71" s="6"/>
      <c r="W71" s="6">
        <v>41933999250</v>
      </c>
      <c r="X71" s="6"/>
      <c r="Y71" s="8">
        <v>4.9617320729617408E-3</v>
      </c>
    </row>
    <row r="72" spans="1:25">
      <c r="A72" s="1" t="s">
        <v>78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v>2000000</v>
      </c>
      <c r="J72" s="6"/>
      <c r="K72" s="6">
        <v>11325950281</v>
      </c>
      <c r="L72" s="6"/>
      <c r="M72" s="6">
        <v>-2000000</v>
      </c>
      <c r="N72" s="6"/>
      <c r="O72" s="6">
        <v>12107529075</v>
      </c>
      <c r="P72" s="6"/>
      <c r="Q72" s="6">
        <v>0</v>
      </c>
      <c r="R72" s="6"/>
      <c r="S72" s="6">
        <v>0</v>
      </c>
      <c r="T72" s="6"/>
      <c r="U72" s="6">
        <v>0</v>
      </c>
      <c r="V72" s="6"/>
      <c r="W72" s="6">
        <v>0</v>
      </c>
      <c r="X72" s="6"/>
      <c r="Y72" s="8">
        <v>0</v>
      </c>
    </row>
    <row r="73" spans="1:25" ht="24.75" thickBot="1">
      <c r="C73" s="4"/>
      <c r="D73" s="4"/>
      <c r="E73" s="7">
        <f>SUM(E9:E72)</f>
        <v>4033737653271</v>
      </c>
      <c r="F73" s="4"/>
      <c r="G73" s="7">
        <f>SUM(G9:G72)</f>
        <v>4098554138969.187</v>
      </c>
      <c r="H73" s="4"/>
      <c r="I73" s="4"/>
      <c r="J73" s="4"/>
      <c r="K73" s="7">
        <f>SUM(K9:K72)</f>
        <v>2937549198302</v>
      </c>
      <c r="L73" s="4"/>
      <c r="M73" s="4"/>
      <c r="N73" s="4"/>
      <c r="O73" s="7">
        <f>SUM(O9:O72)</f>
        <v>283320938710</v>
      </c>
      <c r="P73" s="4"/>
      <c r="Q73" s="4"/>
      <c r="R73" s="4"/>
      <c r="S73" s="4"/>
      <c r="T73" s="4"/>
      <c r="U73" s="7">
        <f>SUM(U9:U72)</f>
        <v>6740649026441</v>
      </c>
      <c r="V73" s="4"/>
      <c r="W73" s="7">
        <f>SUM(W9:W72)</f>
        <v>8236193131191.6904</v>
      </c>
      <c r="X73" s="4"/>
      <c r="Y73" s="9">
        <f>SUM(Y9:Y72)</f>
        <v>0.97452626386788033</v>
      </c>
    </row>
    <row r="74" spans="1:25" ht="24.75" thickTop="1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>
      <c r="Y75" s="3"/>
    </row>
    <row r="76" spans="1:25">
      <c r="Y76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8" sqref="S8:S10"/>
    </sheetView>
  </sheetViews>
  <sheetFormatPr defaultRowHeight="24"/>
  <cols>
    <col min="1" max="1" width="26.8554687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6" t="s">
        <v>82</v>
      </c>
      <c r="C6" s="17" t="s">
        <v>83</v>
      </c>
      <c r="D6" s="17" t="s">
        <v>83</v>
      </c>
      <c r="E6" s="17" t="s">
        <v>83</v>
      </c>
      <c r="F6" s="17" t="s">
        <v>83</v>
      </c>
      <c r="G6" s="17" t="s">
        <v>83</v>
      </c>
      <c r="H6" s="17" t="s">
        <v>83</v>
      </c>
      <c r="I6" s="17" t="s">
        <v>83</v>
      </c>
      <c r="K6" s="17" t="s">
        <v>134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4.75">
      <c r="A7" s="17" t="s">
        <v>82</v>
      </c>
      <c r="C7" s="17" t="s">
        <v>84</v>
      </c>
      <c r="E7" s="17" t="s">
        <v>85</v>
      </c>
      <c r="G7" s="17" t="s">
        <v>86</v>
      </c>
      <c r="I7" s="17" t="s">
        <v>80</v>
      </c>
      <c r="K7" s="17" t="s">
        <v>87</v>
      </c>
      <c r="M7" s="17" t="s">
        <v>88</v>
      </c>
      <c r="O7" s="17" t="s">
        <v>89</v>
      </c>
      <c r="Q7" s="17" t="s">
        <v>87</v>
      </c>
      <c r="S7" s="17" t="s">
        <v>81</v>
      </c>
    </row>
    <row r="8" spans="1:19">
      <c r="A8" s="1" t="s">
        <v>90</v>
      </c>
      <c r="C8" s="4" t="s">
        <v>91</v>
      </c>
      <c r="D8" s="4"/>
      <c r="E8" s="4" t="s">
        <v>92</v>
      </c>
      <c r="F8" s="4"/>
      <c r="G8" s="4" t="s">
        <v>93</v>
      </c>
      <c r="H8" s="4"/>
      <c r="I8" s="10">
        <v>8</v>
      </c>
      <c r="J8" s="4"/>
      <c r="K8" s="10">
        <v>9834472</v>
      </c>
      <c r="L8" s="4"/>
      <c r="M8" s="10">
        <v>40203</v>
      </c>
      <c r="N8" s="4"/>
      <c r="O8" s="10">
        <v>0</v>
      </c>
      <c r="P8" s="4"/>
      <c r="Q8" s="10">
        <v>9874675</v>
      </c>
      <c r="R8" s="4"/>
      <c r="S8" s="8">
        <v>1.1683953959524496E-6</v>
      </c>
    </row>
    <row r="9" spans="1:19">
      <c r="A9" s="1" t="s">
        <v>94</v>
      </c>
      <c r="C9" s="4" t="s">
        <v>95</v>
      </c>
      <c r="D9" s="4"/>
      <c r="E9" s="4" t="s">
        <v>92</v>
      </c>
      <c r="F9" s="4"/>
      <c r="G9" s="4" t="s">
        <v>96</v>
      </c>
      <c r="H9" s="4"/>
      <c r="I9" s="10">
        <v>8</v>
      </c>
      <c r="J9" s="4"/>
      <c r="K9" s="10">
        <v>244000</v>
      </c>
      <c r="L9" s="4"/>
      <c r="M9" s="10">
        <v>0</v>
      </c>
      <c r="N9" s="4"/>
      <c r="O9" s="10">
        <v>0</v>
      </c>
      <c r="P9" s="4"/>
      <c r="Q9" s="10">
        <v>244000</v>
      </c>
      <c r="R9" s="4"/>
      <c r="S9" s="8">
        <v>2.8870669324549691E-8</v>
      </c>
    </row>
    <row r="10" spans="1:19">
      <c r="A10" s="1" t="s">
        <v>97</v>
      </c>
      <c r="C10" s="4" t="s">
        <v>98</v>
      </c>
      <c r="D10" s="4"/>
      <c r="E10" s="4" t="s">
        <v>92</v>
      </c>
      <c r="F10" s="4"/>
      <c r="G10" s="4" t="s">
        <v>99</v>
      </c>
      <c r="H10" s="4"/>
      <c r="I10" s="10">
        <v>8</v>
      </c>
      <c r="J10" s="4"/>
      <c r="K10" s="10">
        <v>1302907000</v>
      </c>
      <c r="L10" s="4"/>
      <c r="M10" s="10">
        <v>1761459291368</v>
      </c>
      <c r="N10" s="4"/>
      <c r="O10" s="10">
        <v>1548830663946</v>
      </c>
      <c r="P10" s="4"/>
      <c r="Q10" s="10">
        <v>213931534422</v>
      </c>
      <c r="R10" s="4"/>
      <c r="S10" s="8">
        <v>2.5312895854061809E-2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1312985472</v>
      </c>
      <c r="L11" s="4"/>
      <c r="M11" s="11">
        <f>SUM(SUM(M8:M10))</f>
        <v>1761459331571</v>
      </c>
      <c r="N11" s="4"/>
      <c r="O11" s="11">
        <f>SUM(O8:O10)</f>
        <v>1548830663946</v>
      </c>
      <c r="P11" s="4"/>
      <c r="Q11" s="11">
        <f>SUM(Q8:Q10)</f>
        <v>213941653097</v>
      </c>
      <c r="R11" s="4"/>
      <c r="S11" s="9">
        <f>SUM(S8:S10)</f>
        <v>2.5314093120127085E-2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</sheetData>
  <mergeCells count="17">
    <mergeCell ref="I7"/>
    <mergeCell ref="C6:I6"/>
    <mergeCell ref="A4:S4"/>
    <mergeCell ref="A2:S2"/>
    <mergeCell ref="A3:S3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workbookViewId="0">
      <selection activeCell="G24" sqref="G24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1.8554687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100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7" t="s">
        <v>101</v>
      </c>
      <c r="B6" s="17" t="s">
        <v>101</v>
      </c>
      <c r="C6" s="17" t="s">
        <v>101</v>
      </c>
      <c r="D6" s="17" t="s">
        <v>101</v>
      </c>
      <c r="E6" s="17" t="s">
        <v>101</v>
      </c>
      <c r="F6" s="17" t="s">
        <v>101</v>
      </c>
      <c r="G6" s="17" t="s">
        <v>101</v>
      </c>
      <c r="I6" s="17" t="s">
        <v>102</v>
      </c>
      <c r="J6" s="17" t="s">
        <v>102</v>
      </c>
      <c r="K6" s="17" t="s">
        <v>102</v>
      </c>
      <c r="L6" s="17" t="s">
        <v>102</v>
      </c>
      <c r="M6" s="17" t="s">
        <v>102</v>
      </c>
      <c r="O6" s="17" t="s">
        <v>103</v>
      </c>
      <c r="P6" s="17" t="s">
        <v>103</v>
      </c>
      <c r="Q6" s="17" t="s">
        <v>103</v>
      </c>
      <c r="R6" s="17" t="s">
        <v>103</v>
      </c>
      <c r="S6" s="17" t="s">
        <v>103</v>
      </c>
    </row>
    <row r="7" spans="1:19" ht="24.75">
      <c r="A7" s="17" t="s">
        <v>104</v>
      </c>
      <c r="C7" s="17" t="s">
        <v>105</v>
      </c>
      <c r="E7" s="17" t="s">
        <v>79</v>
      </c>
      <c r="G7" s="17" t="s">
        <v>80</v>
      </c>
      <c r="I7" s="17" t="s">
        <v>106</v>
      </c>
      <c r="K7" s="17" t="s">
        <v>107</v>
      </c>
      <c r="M7" s="17" t="s">
        <v>108</v>
      </c>
      <c r="O7" s="17" t="s">
        <v>106</v>
      </c>
      <c r="Q7" s="17" t="s">
        <v>107</v>
      </c>
      <c r="S7" s="17" t="s">
        <v>108</v>
      </c>
    </row>
    <row r="8" spans="1:19">
      <c r="A8" s="1" t="s">
        <v>90</v>
      </c>
      <c r="C8" s="10">
        <v>2</v>
      </c>
      <c r="D8" s="4"/>
      <c r="E8" s="4" t="s">
        <v>135</v>
      </c>
      <c r="F8" s="4"/>
      <c r="G8" s="10">
        <v>8</v>
      </c>
      <c r="H8" s="4"/>
      <c r="I8" s="10">
        <v>40203</v>
      </c>
      <c r="J8" s="4"/>
      <c r="K8" s="10">
        <v>0</v>
      </c>
      <c r="L8" s="4"/>
      <c r="M8" s="10">
        <v>40203</v>
      </c>
      <c r="N8" s="4"/>
      <c r="O8" s="10">
        <v>91664</v>
      </c>
      <c r="P8" s="4"/>
      <c r="Q8" s="10">
        <v>0</v>
      </c>
      <c r="R8" s="4"/>
      <c r="S8" s="10">
        <v>91664</v>
      </c>
    </row>
    <row r="9" spans="1:19">
      <c r="A9" s="1" t="s">
        <v>97</v>
      </c>
      <c r="C9" s="10">
        <v>1</v>
      </c>
      <c r="D9" s="4"/>
      <c r="E9" s="4" t="s">
        <v>135</v>
      </c>
      <c r="F9" s="4"/>
      <c r="G9" s="10">
        <v>8</v>
      </c>
      <c r="H9" s="4"/>
      <c r="I9" s="10">
        <v>1726268</v>
      </c>
      <c r="J9" s="4"/>
      <c r="K9" s="10">
        <v>0</v>
      </c>
      <c r="L9" s="4"/>
      <c r="M9" s="10">
        <v>1726268</v>
      </c>
      <c r="N9" s="4"/>
      <c r="O9" s="10">
        <v>4701927</v>
      </c>
      <c r="P9" s="4"/>
      <c r="Q9" s="10">
        <v>0</v>
      </c>
      <c r="R9" s="4"/>
      <c r="S9" s="10">
        <v>4701927</v>
      </c>
    </row>
    <row r="10" spans="1:19" ht="24.75" thickBot="1">
      <c r="C10" s="4"/>
      <c r="D10" s="4"/>
      <c r="E10" s="4"/>
      <c r="F10" s="4"/>
      <c r="G10" s="4"/>
      <c r="H10" s="4"/>
      <c r="I10" s="11">
        <f>SUM(I8:I9)</f>
        <v>1766471</v>
      </c>
      <c r="J10" s="4"/>
      <c r="K10" s="11">
        <f>SUM(SUM(K8:K9))</f>
        <v>0</v>
      </c>
      <c r="L10" s="4"/>
      <c r="M10" s="11">
        <f>SUM(M8:M9)</f>
        <v>1766471</v>
      </c>
      <c r="N10" s="4"/>
      <c r="O10" s="11">
        <f>SUM(O8:O9)</f>
        <v>4793591</v>
      </c>
      <c r="P10" s="4"/>
      <c r="Q10" s="11">
        <f>SUM(Q8:Q9)</f>
        <v>0</v>
      </c>
      <c r="R10" s="4"/>
      <c r="S10" s="11">
        <f>SUM(S8:S9)</f>
        <v>4793591</v>
      </c>
    </row>
    <row r="11" spans="1:19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E24" sqref="E24"/>
    </sheetView>
  </sheetViews>
  <sheetFormatPr defaultRowHeight="24"/>
  <cols>
    <col min="1" max="1" width="26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100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6" t="s">
        <v>3</v>
      </c>
      <c r="C6" s="17" t="s">
        <v>110</v>
      </c>
      <c r="D6" s="17" t="s">
        <v>110</v>
      </c>
      <c r="E6" s="17" t="s">
        <v>110</v>
      </c>
      <c r="F6" s="17" t="s">
        <v>110</v>
      </c>
      <c r="G6" s="17" t="s">
        <v>110</v>
      </c>
      <c r="I6" s="17" t="s">
        <v>102</v>
      </c>
      <c r="J6" s="17" t="s">
        <v>102</v>
      </c>
      <c r="K6" s="17" t="s">
        <v>102</v>
      </c>
      <c r="L6" s="17" t="s">
        <v>102</v>
      </c>
      <c r="M6" s="17" t="s">
        <v>102</v>
      </c>
      <c r="O6" s="17" t="s">
        <v>103</v>
      </c>
      <c r="P6" s="17" t="s">
        <v>103</v>
      </c>
      <c r="Q6" s="17" t="s">
        <v>103</v>
      </c>
      <c r="R6" s="17" t="s">
        <v>103</v>
      </c>
      <c r="S6" s="17" t="s">
        <v>103</v>
      </c>
    </row>
    <row r="7" spans="1:19" ht="24.75">
      <c r="A7" s="17" t="s">
        <v>3</v>
      </c>
      <c r="C7" s="17" t="s">
        <v>111</v>
      </c>
      <c r="E7" s="17" t="s">
        <v>112</v>
      </c>
      <c r="G7" s="17" t="s">
        <v>113</v>
      </c>
      <c r="I7" s="17" t="s">
        <v>114</v>
      </c>
      <c r="K7" s="17" t="s">
        <v>107</v>
      </c>
      <c r="M7" s="17" t="s">
        <v>115</v>
      </c>
      <c r="O7" s="17" t="s">
        <v>114</v>
      </c>
      <c r="Q7" s="17" t="s">
        <v>107</v>
      </c>
      <c r="S7" s="17" t="s">
        <v>115</v>
      </c>
    </row>
    <row r="8" spans="1:19">
      <c r="A8" s="1" t="s">
        <v>59</v>
      </c>
      <c r="C8" s="4" t="s">
        <v>116</v>
      </c>
      <c r="D8" s="4"/>
      <c r="E8" s="10">
        <v>3075000</v>
      </c>
      <c r="F8" s="4"/>
      <c r="G8" s="10">
        <v>2900</v>
      </c>
      <c r="H8" s="4"/>
      <c r="I8" s="10">
        <v>8917500000</v>
      </c>
      <c r="J8" s="4"/>
      <c r="K8" s="10">
        <v>0</v>
      </c>
      <c r="L8" s="4"/>
      <c r="M8" s="10">
        <v>8917500000</v>
      </c>
      <c r="N8" s="4"/>
      <c r="O8" s="10">
        <v>8917500000</v>
      </c>
      <c r="P8" s="4"/>
      <c r="Q8" s="10">
        <v>0</v>
      </c>
      <c r="R8" s="4"/>
      <c r="S8" s="10">
        <v>8917500000</v>
      </c>
    </row>
    <row r="9" spans="1:19" ht="24.75" thickBot="1">
      <c r="C9" s="4"/>
      <c r="D9" s="4"/>
      <c r="E9" s="4"/>
      <c r="F9" s="4"/>
      <c r="G9" s="4"/>
      <c r="H9" s="4"/>
      <c r="I9" s="11">
        <f>SUM(I8)</f>
        <v>8917500000</v>
      </c>
      <c r="J9" s="4"/>
      <c r="K9" s="11">
        <f>SUM(K8)</f>
        <v>0</v>
      </c>
      <c r="L9" s="4"/>
      <c r="M9" s="11">
        <f>SUM(M8)</f>
        <v>8917500000</v>
      </c>
      <c r="N9" s="4"/>
      <c r="O9" s="11">
        <f>SUM(O8)</f>
        <v>8917500000</v>
      </c>
      <c r="P9" s="4"/>
      <c r="Q9" s="11">
        <f>SUM(SUM(Q8))</f>
        <v>0</v>
      </c>
      <c r="R9" s="4"/>
      <c r="S9" s="11">
        <f>SUM(S8)</f>
        <v>8917500000</v>
      </c>
    </row>
    <row r="10" spans="1:19" ht="24.75" thickTop="1">
      <c r="I1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G20" sqref="G20"/>
    </sheetView>
  </sheetViews>
  <sheetFormatPr defaultRowHeight="24"/>
  <cols>
    <col min="1" max="1" width="31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6" t="s">
        <v>0</v>
      </c>
      <c r="B2" s="16"/>
      <c r="C2" s="16"/>
      <c r="D2" s="16"/>
      <c r="E2" s="16"/>
      <c r="F2" s="16"/>
      <c r="G2" s="16"/>
    </row>
    <row r="3" spans="1:7" ht="24.75">
      <c r="A3" s="16" t="s">
        <v>100</v>
      </c>
      <c r="B3" s="16"/>
      <c r="C3" s="16"/>
      <c r="D3" s="16"/>
      <c r="E3" s="16"/>
      <c r="F3" s="16"/>
      <c r="G3" s="16"/>
    </row>
    <row r="4" spans="1:7" ht="24.75">
      <c r="A4" s="16" t="s">
        <v>2</v>
      </c>
      <c r="B4" s="16"/>
      <c r="C4" s="16"/>
      <c r="D4" s="16"/>
      <c r="E4" s="16"/>
      <c r="F4" s="16"/>
      <c r="G4" s="16"/>
    </row>
    <row r="6" spans="1:7" ht="24.75">
      <c r="A6" s="17" t="s">
        <v>104</v>
      </c>
      <c r="C6" s="17" t="s">
        <v>87</v>
      </c>
      <c r="E6" s="17" t="s">
        <v>126</v>
      </c>
      <c r="G6" s="17" t="s">
        <v>13</v>
      </c>
    </row>
    <row r="7" spans="1:7">
      <c r="A7" s="1" t="s">
        <v>132</v>
      </c>
      <c r="C7" s="10">
        <v>1492328232628</v>
      </c>
      <c r="D7" s="4"/>
      <c r="E7" s="8">
        <f>C7/$C$10</f>
        <v>0.99839391176860892</v>
      </c>
      <c r="F7" s="4"/>
      <c r="G7" s="8">
        <v>0.17657588085201908</v>
      </c>
    </row>
    <row r="8" spans="1:7">
      <c r="A8" s="1" t="s">
        <v>133</v>
      </c>
      <c r="C8" s="10">
        <v>1766471</v>
      </c>
      <c r="D8" s="4"/>
      <c r="E8" s="8">
        <f t="shared" ref="E8:E9" si="0">C8/$C$10</f>
        <v>1.181800258921615E-6</v>
      </c>
      <c r="F8" s="4"/>
      <c r="G8" s="8">
        <v>2.0901311521478121E-7</v>
      </c>
    </row>
    <row r="9" spans="1:7">
      <c r="A9" s="1" t="s">
        <v>138</v>
      </c>
      <c r="C9" s="15">
        <v>2398900023</v>
      </c>
      <c r="D9" s="4"/>
      <c r="E9" s="8">
        <f t="shared" si="0"/>
        <v>1.6049064311321657E-3</v>
      </c>
      <c r="F9" s="4"/>
      <c r="G9" s="8">
        <v>2.8384364469953956E-4</v>
      </c>
    </row>
    <row r="10" spans="1:7" ht="24.75" thickBot="1">
      <c r="C10" s="11">
        <f>SUM(C7:C9)</f>
        <v>1494728899122</v>
      </c>
      <c r="D10" s="4"/>
      <c r="E10" s="9">
        <f>SUM(E7:E9)</f>
        <v>1</v>
      </c>
      <c r="F10" s="4"/>
      <c r="G10" s="9">
        <f>SUM(G7:G9)</f>
        <v>0.17685993350983384</v>
      </c>
    </row>
    <row r="11" spans="1:7" ht="24.75" thickTop="1">
      <c r="C11" s="4"/>
      <c r="D11" s="4"/>
      <c r="E11" s="4"/>
      <c r="F11" s="4"/>
      <c r="G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5"/>
  <sheetViews>
    <sheetView rightToLeft="1" workbookViewId="0">
      <selection activeCell="I72" sqref="I72"/>
    </sheetView>
  </sheetViews>
  <sheetFormatPr defaultRowHeight="24"/>
  <cols>
    <col min="1" max="1" width="40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100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102</v>
      </c>
      <c r="D6" s="17" t="s">
        <v>102</v>
      </c>
      <c r="E6" s="17" t="s">
        <v>102</v>
      </c>
      <c r="F6" s="17" t="s">
        <v>102</v>
      </c>
      <c r="G6" s="17" t="s">
        <v>102</v>
      </c>
      <c r="H6" s="17" t="s">
        <v>102</v>
      </c>
      <c r="I6" s="17" t="s">
        <v>102</v>
      </c>
      <c r="K6" s="17" t="s">
        <v>103</v>
      </c>
      <c r="L6" s="17" t="s">
        <v>103</v>
      </c>
      <c r="M6" s="17" t="s">
        <v>103</v>
      </c>
      <c r="N6" s="17" t="s">
        <v>103</v>
      </c>
      <c r="O6" s="17" t="s">
        <v>103</v>
      </c>
      <c r="P6" s="17" t="s">
        <v>103</v>
      </c>
      <c r="Q6" s="17" t="s">
        <v>103</v>
      </c>
    </row>
    <row r="7" spans="1:17" ht="24.75">
      <c r="A7" s="17" t="s">
        <v>3</v>
      </c>
      <c r="C7" s="17" t="s">
        <v>7</v>
      </c>
      <c r="E7" s="17" t="s">
        <v>117</v>
      </c>
      <c r="G7" s="17" t="s">
        <v>118</v>
      </c>
      <c r="I7" s="17" t="s">
        <v>119</v>
      </c>
      <c r="K7" s="17" t="s">
        <v>7</v>
      </c>
      <c r="M7" s="17" t="s">
        <v>117</v>
      </c>
      <c r="O7" s="17" t="s">
        <v>118</v>
      </c>
      <c r="Q7" s="17" t="s">
        <v>119</v>
      </c>
    </row>
    <row r="8" spans="1:17">
      <c r="A8" s="1" t="s">
        <v>57</v>
      </c>
      <c r="C8" s="6">
        <v>100515875</v>
      </c>
      <c r="D8" s="6"/>
      <c r="E8" s="6">
        <v>599506833262</v>
      </c>
      <c r="F8" s="6"/>
      <c r="G8" s="6">
        <v>464951222123</v>
      </c>
      <c r="H8" s="6"/>
      <c r="I8" s="6">
        <f>E8-G8</f>
        <v>134555611139</v>
      </c>
      <c r="J8" s="6"/>
      <c r="K8" s="6">
        <v>100515875</v>
      </c>
      <c r="L8" s="6"/>
      <c r="M8" s="6">
        <v>599506833262</v>
      </c>
      <c r="N8" s="6"/>
      <c r="O8" s="6">
        <v>455918214638</v>
      </c>
      <c r="P8" s="6"/>
      <c r="Q8" s="6">
        <f>M8-O8</f>
        <v>143588618624</v>
      </c>
    </row>
    <row r="9" spans="1:17">
      <c r="A9" s="1" t="s">
        <v>27</v>
      </c>
      <c r="C9" s="6">
        <v>2426480</v>
      </c>
      <c r="D9" s="6"/>
      <c r="E9" s="6">
        <v>35336421804</v>
      </c>
      <c r="F9" s="6"/>
      <c r="G9" s="6">
        <v>27596795615</v>
      </c>
      <c r="H9" s="6"/>
      <c r="I9" s="6">
        <f t="shared" ref="I9:I70" si="0">E9-G9</f>
        <v>7739626189</v>
      </c>
      <c r="J9" s="6"/>
      <c r="K9" s="6">
        <v>2426480</v>
      </c>
      <c r="L9" s="6"/>
      <c r="M9" s="6">
        <v>35336421804</v>
      </c>
      <c r="N9" s="6"/>
      <c r="O9" s="6">
        <v>31300357520</v>
      </c>
      <c r="P9" s="6"/>
      <c r="Q9" s="6">
        <f t="shared" ref="Q9:Q70" si="1">M9-O9</f>
        <v>4036064284</v>
      </c>
    </row>
    <row r="10" spans="1:17">
      <c r="A10" s="1" t="s">
        <v>23</v>
      </c>
      <c r="C10" s="6">
        <v>37431816</v>
      </c>
      <c r="D10" s="6"/>
      <c r="E10" s="6">
        <v>170789753829</v>
      </c>
      <c r="F10" s="6"/>
      <c r="G10" s="6">
        <v>152932264503</v>
      </c>
      <c r="H10" s="6"/>
      <c r="I10" s="6">
        <f t="shared" si="0"/>
        <v>17857489326</v>
      </c>
      <c r="J10" s="6"/>
      <c r="K10" s="6">
        <v>37431816</v>
      </c>
      <c r="L10" s="6"/>
      <c r="M10" s="6">
        <v>170789753829</v>
      </c>
      <c r="N10" s="6"/>
      <c r="O10" s="6">
        <v>161476932870</v>
      </c>
      <c r="P10" s="6"/>
      <c r="Q10" s="6">
        <f t="shared" si="1"/>
        <v>9312820959</v>
      </c>
    </row>
    <row r="11" spans="1:17">
      <c r="A11" s="1" t="s">
        <v>61</v>
      </c>
      <c r="C11" s="6">
        <v>12785047</v>
      </c>
      <c r="D11" s="6"/>
      <c r="E11" s="6">
        <v>184280151570</v>
      </c>
      <c r="F11" s="6"/>
      <c r="G11" s="6">
        <v>167440306091</v>
      </c>
      <c r="H11" s="6"/>
      <c r="I11" s="6">
        <f t="shared" si="0"/>
        <v>16839845479</v>
      </c>
      <c r="J11" s="6"/>
      <c r="K11" s="6">
        <v>12785047</v>
      </c>
      <c r="L11" s="6"/>
      <c r="M11" s="6">
        <v>184280151570</v>
      </c>
      <c r="N11" s="6"/>
      <c r="O11" s="6">
        <v>173994148737</v>
      </c>
      <c r="P11" s="6"/>
      <c r="Q11" s="6">
        <f t="shared" si="1"/>
        <v>10286002833</v>
      </c>
    </row>
    <row r="12" spans="1:17">
      <c r="A12" s="1" t="s">
        <v>56</v>
      </c>
      <c r="C12" s="6">
        <v>1687500</v>
      </c>
      <c r="D12" s="6"/>
      <c r="E12" s="6">
        <v>6374345625</v>
      </c>
      <c r="F12" s="6"/>
      <c r="G12" s="6">
        <v>6374345625</v>
      </c>
      <c r="H12" s="6"/>
      <c r="I12" s="6">
        <f t="shared" si="0"/>
        <v>0</v>
      </c>
      <c r="J12" s="6"/>
      <c r="K12" s="6">
        <v>1687500</v>
      </c>
      <c r="L12" s="6"/>
      <c r="M12" s="6">
        <v>6374345625</v>
      </c>
      <c r="N12" s="6"/>
      <c r="O12" s="6">
        <v>6374345625</v>
      </c>
      <c r="P12" s="6"/>
      <c r="Q12" s="6">
        <f t="shared" si="1"/>
        <v>0</v>
      </c>
    </row>
    <row r="13" spans="1:17">
      <c r="A13" s="1" t="s">
        <v>26</v>
      </c>
      <c r="C13" s="6">
        <v>816936</v>
      </c>
      <c r="D13" s="6"/>
      <c r="E13" s="6">
        <v>138052789236</v>
      </c>
      <c r="F13" s="6"/>
      <c r="G13" s="6">
        <v>121648416157</v>
      </c>
      <c r="H13" s="6"/>
      <c r="I13" s="6">
        <f t="shared" si="0"/>
        <v>16404373079</v>
      </c>
      <c r="J13" s="6"/>
      <c r="K13" s="6">
        <v>816936</v>
      </c>
      <c r="L13" s="6"/>
      <c r="M13" s="6">
        <v>138052789236</v>
      </c>
      <c r="N13" s="6"/>
      <c r="O13" s="6">
        <v>130822029385</v>
      </c>
      <c r="P13" s="6"/>
      <c r="Q13" s="6">
        <f t="shared" si="1"/>
        <v>7230759851</v>
      </c>
    </row>
    <row r="14" spans="1:17">
      <c r="A14" s="1" t="s">
        <v>35</v>
      </c>
      <c r="C14" s="6">
        <v>269130</v>
      </c>
      <c r="D14" s="6"/>
      <c r="E14" s="6">
        <v>47352575740</v>
      </c>
      <c r="F14" s="6"/>
      <c r="G14" s="6">
        <v>43890537574</v>
      </c>
      <c r="H14" s="6"/>
      <c r="I14" s="6">
        <f t="shared" si="0"/>
        <v>3462038166</v>
      </c>
      <c r="J14" s="6"/>
      <c r="K14" s="6">
        <v>269130</v>
      </c>
      <c r="L14" s="6"/>
      <c r="M14" s="6">
        <v>47352575740</v>
      </c>
      <c r="N14" s="6"/>
      <c r="O14" s="6">
        <v>43606827733</v>
      </c>
      <c r="P14" s="6"/>
      <c r="Q14" s="6">
        <f t="shared" si="1"/>
        <v>3745748007</v>
      </c>
    </row>
    <row r="15" spans="1:17">
      <c r="A15" s="1" t="s">
        <v>24</v>
      </c>
      <c r="C15" s="6">
        <v>1779755</v>
      </c>
      <c r="D15" s="6"/>
      <c r="E15" s="6">
        <v>81735444148</v>
      </c>
      <c r="F15" s="6"/>
      <c r="G15" s="6">
        <v>64018244553</v>
      </c>
      <c r="H15" s="6"/>
      <c r="I15" s="6">
        <f t="shared" si="0"/>
        <v>17717199595</v>
      </c>
      <c r="J15" s="6"/>
      <c r="K15" s="6">
        <v>1779755</v>
      </c>
      <c r="L15" s="6"/>
      <c r="M15" s="6">
        <v>81735444148</v>
      </c>
      <c r="N15" s="6"/>
      <c r="O15" s="6">
        <v>65040043558</v>
      </c>
      <c r="P15" s="6"/>
      <c r="Q15" s="6">
        <f t="shared" si="1"/>
        <v>16695400590</v>
      </c>
    </row>
    <row r="16" spans="1:17">
      <c r="A16" s="1" t="s">
        <v>41</v>
      </c>
      <c r="C16" s="6">
        <v>26189950</v>
      </c>
      <c r="D16" s="6"/>
      <c r="E16" s="6">
        <v>65137367733</v>
      </c>
      <c r="F16" s="6"/>
      <c r="G16" s="6">
        <v>56793449372</v>
      </c>
      <c r="H16" s="6"/>
      <c r="I16" s="6">
        <f t="shared" si="0"/>
        <v>8343918361</v>
      </c>
      <c r="J16" s="6"/>
      <c r="K16" s="6">
        <v>26189950</v>
      </c>
      <c r="L16" s="6"/>
      <c r="M16" s="6">
        <v>65137367733</v>
      </c>
      <c r="N16" s="6"/>
      <c r="O16" s="6">
        <v>63892886496</v>
      </c>
      <c r="P16" s="6"/>
      <c r="Q16" s="6">
        <f t="shared" si="1"/>
        <v>1244481237</v>
      </c>
    </row>
    <row r="17" spans="1:17">
      <c r="A17" s="1" t="s">
        <v>73</v>
      </c>
      <c r="C17" s="6">
        <v>935150</v>
      </c>
      <c r="D17" s="6"/>
      <c r="E17" s="6">
        <v>32944522789</v>
      </c>
      <c r="F17" s="6"/>
      <c r="G17" s="6">
        <v>33496817840</v>
      </c>
      <c r="H17" s="6"/>
      <c r="I17" s="6">
        <f t="shared" si="0"/>
        <v>-552295051</v>
      </c>
      <c r="J17" s="6"/>
      <c r="K17" s="6">
        <v>935150</v>
      </c>
      <c r="L17" s="6"/>
      <c r="M17" s="6">
        <v>32944522789</v>
      </c>
      <c r="N17" s="6"/>
      <c r="O17" s="6">
        <v>33496817840</v>
      </c>
      <c r="P17" s="6"/>
      <c r="Q17" s="6">
        <f t="shared" si="1"/>
        <v>-552295051</v>
      </c>
    </row>
    <row r="18" spans="1:17">
      <c r="A18" s="1" t="s">
        <v>20</v>
      </c>
      <c r="C18" s="6">
        <v>31959038</v>
      </c>
      <c r="D18" s="6"/>
      <c r="E18" s="6">
        <v>261775585404</v>
      </c>
      <c r="F18" s="6"/>
      <c r="G18" s="6">
        <v>202254592629</v>
      </c>
      <c r="H18" s="6"/>
      <c r="I18" s="6">
        <f t="shared" si="0"/>
        <v>59520992775</v>
      </c>
      <c r="J18" s="6"/>
      <c r="K18" s="6">
        <v>31959038</v>
      </c>
      <c r="L18" s="6"/>
      <c r="M18" s="6">
        <v>261775585404</v>
      </c>
      <c r="N18" s="6"/>
      <c r="O18" s="6">
        <v>222547675944</v>
      </c>
      <c r="P18" s="6"/>
      <c r="Q18" s="6">
        <f t="shared" si="1"/>
        <v>39227909460</v>
      </c>
    </row>
    <row r="19" spans="1:17">
      <c r="A19" s="1" t="s">
        <v>69</v>
      </c>
      <c r="C19" s="6">
        <v>78458987</v>
      </c>
      <c r="D19" s="6"/>
      <c r="E19" s="6">
        <v>585721091765</v>
      </c>
      <c r="F19" s="6"/>
      <c r="G19" s="6">
        <v>447837870358</v>
      </c>
      <c r="H19" s="6"/>
      <c r="I19" s="6">
        <f t="shared" si="0"/>
        <v>137883221407</v>
      </c>
      <c r="J19" s="6"/>
      <c r="K19" s="6">
        <v>78458987</v>
      </c>
      <c r="L19" s="6"/>
      <c r="M19" s="6">
        <v>585721091765</v>
      </c>
      <c r="N19" s="6"/>
      <c r="O19" s="6">
        <v>447074827094</v>
      </c>
      <c r="P19" s="6"/>
      <c r="Q19" s="6">
        <f t="shared" si="1"/>
        <v>138646264671</v>
      </c>
    </row>
    <row r="20" spans="1:17">
      <c r="A20" s="1" t="s">
        <v>22</v>
      </c>
      <c r="C20" s="6">
        <v>2907445</v>
      </c>
      <c r="D20" s="6"/>
      <c r="E20" s="6">
        <v>47456192430</v>
      </c>
      <c r="F20" s="6"/>
      <c r="G20" s="6">
        <v>40785624397</v>
      </c>
      <c r="H20" s="6"/>
      <c r="I20" s="6">
        <f t="shared" si="0"/>
        <v>6670568033</v>
      </c>
      <c r="J20" s="6"/>
      <c r="K20" s="6">
        <v>2907445</v>
      </c>
      <c r="L20" s="6"/>
      <c r="M20" s="6">
        <v>47456192430</v>
      </c>
      <c r="N20" s="6"/>
      <c r="O20" s="6">
        <v>49410904302</v>
      </c>
      <c r="P20" s="6"/>
      <c r="Q20" s="6">
        <f t="shared" si="1"/>
        <v>-1954711872</v>
      </c>
    </row>
    <row r="21" spans="1:17">
      <c r="A21" s="1" t="s">
        <v>74</v>
      </c>
      <c r="C21" s="6">
        <v>2634003</v>
      </c>
      <c r="D21" s="6"/>
      <c r="E21" s="6">
        <v>34745248152</v>
      </c>
      <c r="F21" s="6"/>
      <c r="G21" s="6">
        <v>33866285060</v>
      </c>
      <c r="H21" s="6"/>
      <c r="I21" s="6">
        <f t="shared" si="0"/>
        <v>878963092</v>
      </c>
      <c r="J21" s="6"/>
      <c r="K21" s="6">
        <v>2634003</v>
      </c>
      <c r="L21" s="6"/>
      <c r="M21" s="6">
        <v>34745248152</v>
      </c>
      <c r="N21" s="6"/>
      <c r="O21" s="6">
        <v>33866285060</v>
      </c>
      <c r="P21" s="6"/>
      <c r="Q21" s="6">
        <f t="shared" si="1"/>
        <v>878963092</v>
      </c>
    </row>
    <row r="22" spans="1:17">
      <c r="A22" s="1" t="s">
        <v>59</v>
      </c>
      <c r="C22" s="6">
        <v>3075000</v>
      </c>
      <c r="D22" s="6"/>
      <c r="E22" s="6">
        <v>77487440062</v>
      </c>
      <c r="F22" s="6"/>
      <c r="G22" s="6">
        <v>53951725301</v>
      </c>
      <c r="H22" s="6"/>
      <c r="I22" s="6">
        <f t="shared" si="0"/>
        <v>23535714761</v>
      </c>
      <c r="J22" s="6"/>
      <c r="K22" s="6">
        <v>3075000</v>
      </c>
      <c r="L22" s="6"/>
      <c r="M22" s="6">
        <v>77487440062</v>
      </c>
      <c r="N22" s="6"/>
      <c r="O22" s="6">
        <v>55315681025</v>
      </c>
      <c r="P22" s="6"/>
      <c r="Q22" s="6">
        <f t="shared" si="1"/>
        <v>22171759037</v>
      </c>
    </row>
    <row r="23" spans="1:17">
      <c r="A23" s="1" t="s">
        <v>46</v>
      </c>
      <c r="C23" s="6">
        <v>5176641</v>
      </c>
      <c r="D23" s="6"/>
      <c r="E23" s="6">
        <v>97462209335</v>
      </c>
      <c r="F23" s="6"/>
      <c r="G23" s="6">
        <v>74744804163</v>
      </c>
      <c r="H23" s="6"/>
      <c r="I23" s="6">
        <f t="shared" si="0"/>
        <v>22717405172</v>
      </c>
      <c r="J23" s="6"/>
      <c r="K23" s="6">
        <v>5176641</v>
      </c>
      <c r="L23" s="6"/>
      <c r="M23" s="6">
        <v>97462209335</v>
      </c>
      <c r="N23" s="6"/>
      <c r="O23" s="6">
        <v>79441743013</v>
      </c>
      <c r="P23" s="6"/>
      <c r="Q23" s="6">
        <f t="shared" si="1"/>
        <v>18020466322</v>
      </c>
    </row>
    <row r="24" spans="1:17">
      <c r="A24" s="1" t="s">
        <v>51</v>
      </c>
      <c r="C24" s="6">
        <v>32870539</v>
      </c>
      <c r="D24" s="6"/>
      <c r="E24" s="6">
        <v>174418932705</v>
      </c>
      <c r="F24" s="6"/>
      <c r="G24" s="6">
        <v>142320539502</v>
      </c>
      <c r="H24" s="6"/>
      <c r="I24" s="6">
        <f t="shared" si="0"/>
        <v>32098393203</v>
      </c>
      <c r="J24" s="6"/>
      <c r="K24" s="6">
        <v>32870539</v>
      </c>
      <c r="L24" s="6"/>
      <c r="M24" s="6">
        <v>174418932705</v>
      </c>
      <c r="N24" s="6"/>
      <c r="O24" s="6">
        <v>144195834379</v>
      </c>
      <c r="P24" s="6"/>
      <c r="Q24" s="6">
        <f t="shared" si="1"/>
        <v>30223098326</v>
      </c>
    </row>
    <row r="25" spans="1:17">
      <c r="A25" s="1" t="s">
        <v>68</v>
      </c>
      <c r="C25" s="6">
        <v>19462681</v>
      </c>
      <c r="D25" s="6"/>
      <c r="E25" s="6">
        <v>189212467309</v>
      </c>
      <c r="F25" s="6"/>
      <c r="G25" s="6">
        <v>145181534357</v>
      </c>
      <c r="H25" s="6"/>
      <c r="I25" s="6">
        <f t="shared" si="0"/>
        <v>44030932952</v>
      </c>
      <c r="J25" s="6"/>
      <c r="K25" s="6">
        <v>19462681</v>
      </c>
      <c r="L25" s="6"/>
      <c r="M25" s="6">
        <v>189212467309</v>
      </c>
      <c r="N25" s="6"/>
      <c r="O25" s="6">
        <v>153660065044</v>
      </c>
      <c r="P25" s="6"/>
      <c r="Q25" s="6">
        <f t="shared" si="1"/>
        <v>35552402265</v>
      </c>
    </row>
    <row r="26" spans="1:17">
      <c r="A26" s="1" t="s">
        <v>18</v>
      </c>
      <c r="C26" s="6">
        <v>52754395</v>
      </c>
      <c r="D26" s="6"/>
      <c r="E26" s="6">
        <v>177983078551</v>
      </c>
      <c r="F26" s="6"/>
      <c r="G26" s="6">
        <v>146442427654</v>
      </c>
      <c r="H26" s="6"/>
      <c r="I26" s="6">
        <f t="shared" si="0"/>
        <v>31540650897</v>
      </c>
      <c r="J26" s="6"/>
      <c r="K26" s="6">
        <v>52754395</v>
      </c>
      <c r="L26" s="6"/>
      <c r="M26" s="6">
        <v>177983078551</v>
      </c>
      <c r="N26" s="6"/>
      <c r="O26" s="6">
        <v>149677933969</v>
      </c>
      <c r="P26" s="6"/>
      <c r="Q26" s="6">
        <f t="shared" si="1"/>
        <v>28305144582</v>
      </c>
    </row>
    <row r="27" spans="1:17">
      <c r="A27" s="1" t="s">
        <v>15</v>
      </c>
      <c r="C27" s="6">
        <v>36919198</v>
      </c>
      <c r="D27" s="6"/>
      <c r="E27" s="6">
        <v>124411402536</v>
      </c>
      <c r="F27" s="6"/>
      <c r="G27" s="6">
        <v>110267282320</v>
      </c>
      <c r="H27" s="6"/>
      <c r="I27" s="6">
        <f t="shared" si="0"/>
        <v>14144120216</v>
      </c>
      <c r="J27" s="6"/>
      <c r="K27" s="6">
        <v>36919198</v>
      </c>
      <c r="L27" s="6"/>
      <c r="M27" s="6">
        <v>124411402536</v>
      </c>
      <c r="N27" s="6"/>
      <c r="O27" s="6">
        <v>122238421710</v>
      </c>
      <c r="P27" s="6"/>
      <c r="Q27" s="6">
        <f t="shared" si="1"/>
        <v>2172980826</v>
      </c>
    </row>
    <row r="28" spans="1:17">
      <c r="A28" s="1" t="s">
        <v>39</v>
      </c>
      <c r="C28" s="6">
        <v>5753514</v>
      </c>
      <c r="D28" s="6"/>
      <c r="E28" s="6">
        <v>165859137159</v>
      </c>
      <c r="F28" s="6"/>
      <c r="G28" s="6">
        <v>131098105356</v>
      </c>
      <c r="H28" s="6"/>
      <c r="I28" s="6">
        <f t="shared" si="0"/>
        <v>34761031803</v>
      </c>
      <c r="J28" s="6"/>
      <c r="K28" s="6">
        <v>5753514</v>
      </c>
      <c r="L28" s="6"/>
      <c r="M28" s="6">
        <v>165859137159</v>
      </c>
      <c r="N28" s="6"/>
      <c r="O28" s="6">
        <v>128225305278</v>
      </c>
      <c r="P28" s="6"/>
      <c r="Q28" s="6">
        <f t="shared" si="1"/>
        <v>37633831881</v>
      </c>
    </row>
    <row r="29" spans="1:17">
      <c r="A29" s="1" t="s">
        <v>64</v>
      </c>
      <c r="C29" s="6">
        <v>2417929</v>
      </c>
      <c r="D29" s="6"/>
      <c r="E29" s="6">
        <v>78595833944</v>
      </c>
      <c r="F29" s="6"/>
      <c r="G29" s="6">
        <v>71150448238</v>
      </c>
      <c r="H29" s="6"/>
      <c r="I29" s="6">
        <f t="shared" si="0"/>
        <v>7445385706</v>
      </c>
      <c r="J29" s="6"/>
      <c r="K29" s="6">
        <v>2417929</v>
      </c>
      <c r="L29" s="6"/>
      <c r="M29" s="6">
        <v>78595833944</v>
      </c>
      <c r="N29" s="6"/>
      <c r="O29" s="6">
        <v>78410849090</v>
      </c>
      <c r="P29" s="6"/>
      <c r="Q29" s="6">
        <f t="shared" si="1"/>
        <v>184984854</v>
      </c>
    </row>
    <row r="30" spans="1:17">
      <c r="A30" s="1" t="s">
        <v>49</v>
      </c>
      <c r="C30" s="6">
        <v>7917926</v>
      </c>
      <c r="D30" s="6"/>
      <c r="E30" s="6">
        <v>40078186620</v>
      </c>
      <c r="F30" s="6"/>
      <c r="G30" s="6">
        <v>36227227484</v>
      </c>
      <c r="H30" s="6"/>
      <c r="I30" s="6">
        <f t="shared" si="0"/>
        <v>3850959136</v>
      </c>
      <c r="J30" s="6"/>
      <c r="K30" s="6">
        <v>7917926</v>
      </c>
      <c r="L30" s="6"/>
      <c r="M30" s="6">
        <v>40078186620</v>
      </c>
      <c r="N30" s="6"/>
      <c r="O30" s="6">
        <v>42158084285</v>
      </c>
      <c r="P30" s="6"/>
      <c r="Q30" s="6">
        <f t="shared" si="1"/>
        <v>-2079897665</v>
      </c>
    </row>
    <row r="31" spans="1:17">
      <c r="A31" s="1" t="s">
        <v>36</v>
      </c>
      <c r="C31" s="6">
        <v>3614851</v>
      </c>
      <c r="D31" s="6"/>
      <c r="E31" s="6">
        <v>138092157522</v>
      </c>
      <c r="F31" s="6"/>
      <c r="G31" s="6">
        <v>105733204514</v>
      </c>
      <c r="H31" s="6"/>
      <c r="I31" s="6">
        <f t="shared" si="0"/>
        <v>32358953008</v>
      </c>
      <c r="J31" s="6"/>
      <c r="K31" s="6">
        <v>3614851</v>
      </c>
      <c r="L31" s="6"/>
      <c r="M31" s="6">
        <v>138092157522</v>
      </c>
      <c r="N31" s="6"/>
      <c r="O31" s="6">
        <v>109552160880</v>
      </c>
      <c r="P31" s="6"/>
      <c r="Q31" s="6">
        <f t="shared" si="1"/>
        <v>28539996642</v>
      </c>
    </row>
    <row r="32" spans="1:17">
      <c r="A32" s="1" t="s">
        <v>40</v>
      </c>
      <c r="C32" s="6">
        <v>8431455</v>
      </c>
      <c r="D32" s="6"/>
      <c r="E32" s="6">
        <v>144912466801</v>
      </c>
      <c r="F32" s="6"/>
      <c r="G32" s="6">
        <v>102782328780</v>
      </c>
      <c r="H32" s="6"/>
      <c r="I32" s="6">
        <f t="shared" si="0"/>
        <v>42130138021</v>
      </c>
      <c r="J32" s="6"/>
      <c r="K32" s="6">
        <v>8431455</v>
      </c>
      <c r="L32" s="6"/>
      <c r="M32" s="6">
        <v>144912466801</v>
      </c>
      <c r="N32" s="6"/>
      <c r="O32" s="6">
        <v>113047436163</v>
      </c>
      <c r="P32" s="6"/>
      <c r="Q32" s="6">
        <f t="shared" si="1"/>
        <v>31865030638</v>
      </c>
    </row>
    <row r="33" spans="1:17">
      <c r="A33" s="1" t="s">
        <v>31</v>
      </c>
      <c r="C33" s="6">
        <v>5564529</v>
      </c>
      <c r="D33" s="6"/>
      <c r="E33" s="6">
        <v>40766565786</v>
      </c>
      <c r="F33" s="6"/>
      <c r="G33" s="6">
        <v>36727148336</v>
      </c>
      <c r="H33" s="6"/>
      <c r="I33" s="6">
        <f t="shared" si="0"/>
        <v>4039417450</v>
      </c>
      <c r="J33" s="6"/>
      <c r="K33" s="6">
        <v>5564529</v>
      </c>
      <c r="L33" s="6"/>
      <c r="M33" s="6">
        <v>40766565786</v>
      </c>
      <c r="N33" s="6"/>
      <c r="O33" s="6">
        <v>37987341546</v>
      </c>
      <c r="P33" s="6"/>
      <c r="Q33" s="6">
        <f t="shared" si="1"/>
        <v>2779224240</v>
      </c>
    </row>
    <row r="34" spans="1:17">
      <c r="A34" s="1" t="s">
        <v>43</v>
      </c>
      <c r="C34" s="6">
        <v>5212543</v>
      </c>
      <c r="D34" s="6"/>
      <c r="E34" s="6">
        <v>73836779260</v>
      </c>
      <c r="F34" s="6"/>
      <c r="G34" s="6">
        <v>57453506557</v>
      </c>
      <c r="H34" s="6"/>
      <c r="I34" s="6">
        <f t="shared" si="0"/>
        <v>16383272703</v>
      </c>
      <c r="J34" s="6"/>
      <c r="K34" s="6">
        <v>5212543</v>
      </c>
      <c r="L34" s="6"/>
      <c r="M34" s="6">
        <v>73836779260</v>
      </c>
      <c r="N34" s="6"/>
      <c r="O34" s="6">
        <v>59912028787</v>
      </c>
      <c r="P34" s="6"/>
      <c r="Q34" s="6">
        <f t="shared" si="1"/>
        <v>13924750473</v>
      </c>
    </row>
    <row r="35" spans="1:17">
      <c r="A35" s="1" t="s">
        <v>54</v>
      </c>
      <c r="C35" s="6">
        <v>32522009</v>
      </c>
      <c r="D35" s="6"/>
      <c r="E35" s="6">
        <v>130930437338</v>
      </c>
      <c r="F35" s="6"/>
      <c r="G35" s="6">
        <v>113835282474</v>
      </c>
      <c r="H35" s="6"/>
      <c r="I35" s="6">
        <f t="shared" si="0"/>
        <v>17095154864</v>
      </c>
      <c r="J35" s="6"/>
      <c r="K35" s="6">
        <v>32522009</v>
      </c>
      <c r="L35" s="6"/>
      <c r="M35" s="6">
        <v>130930437338</v>
      </c>
      <c r="N35" s="6"/>
      <c r="O35" s="6">
        <v>114991162654</v>
      </c>
      <c r="P35" s="6"/>
      <c r="Q35" s="6">
        <f t="shared" si="1"/>
        <v>15939274684</v>
      </c>
    </row>
    <row r="36" spans="1:17">
      <c r="A36" s="1" t="s">
        <v>16</v>
      </c>
      <c r="C36" s="6">
        <v>26249064</v>
      </c>
      <c r="D36" s="6"/>
      <c r="E36" s="6">
        <v>52916364836</v>
      </c>
      <c r="F36" s="6"/>
      <c r="G36" s="6">
        <v>43992113991</v>
      </c>
      <c r="H36" s="6"/>
      <c r="I36" s="6">
        <f t="shared" si="0"/>
        <v>8924250845</v>
      </c>
      <c r="J36" s="6"/>
      <c r="K36" s="6">
        <v>26249064</v>
      </c>
      <c r="L36" s="6"/>
      <c r="M36" s="6">
        <v>52916364836</v>
      </c>
      <c r="N36" s="6"/>
      <c r="O36" s="6">
        <v>50260621479</v>
      </c>
      <c r="P36" s="6"/>
      <c r="Q36" s="6">
        <f t="shared" si="1"/>
        <v>2655743357</v>
      </c>
    </row>
    <row r="37" spans="1:17">
      <c r="A37" s="1" t="s">
        <v>48</v>
      </c>
      <c r="C37" s="6">
        <v>7245795</v>
      </c>
      <c r="D37" s="6"/>
      <c r="E37" s="6">
        <v>232790699038</v>
      </c>
      <c r="F37" s="6"/>
      <c r="G37" s="6">
        <v>173710826131</v>
      </c>
      <c r="H37" s="6"/>
      <c r="I37" s="6">
        <f t="shared" si="0"/>
        <v>59079872907</v>
      </c>
      <c r="J37" s="6"/>
      <c r="K37" s="6">
        <v>7245795</v>
      </c>
      <c r="L37" s="6"/>
      <c r="M37" s="6">
        <v>232790699038</v>
      </c>
      <c r="N37" s="6"/>
      <c r="O37" s="6">
        <v>179373316578</v>
      </c>
      <c r="P37" s="6"/>
      <c r="Q37" s="6">
        <f t="shared" si="1"/>
        <v>53417382460</v>
      </c>
    </row>
    <row r="38" spans="1:17">
      <c r="A38" s="1" t="s">
        <v>60</v>
      </c>
      <c r="C38" s="6">
        <v>7312912</v>
      </c>
      <c r="D38" s="6"/>
      <c r="E38" s="6">
        <v>99881558385</v>
      </c>
      <c r="F38" s="6"/>
      <c r="G38" s="6">
        <v>76991373624</v>
      </c>
      <c r="H38" s="6"/>
      <c r="I38" s="6">
        <f t="shared" si="0"/>
        <v>22890184761</v>
      </c>
      <c r="J38" s="6"/>
      <c r="K38" s="6">
        <v>7312912</v>
      </c>
      <c r="L38" s="6"/>
      <c r="M38" s="6">
        <v>99881558385</v>
      </c>
      <c r="N38" s="6"/>
      <c r="O38" s="6">
        <v>89124097771</v>
      </c>
      <c r="P38" s="6"/>
      <c r="Q38" s="6">
        <f t="shared" si="1"/>
        <v>10757460614</v>
      </c>
    </row>
    <row r="39" spans="1:17">
      <c r="A39" s="1" t="s">
        <v>37</v>
      </c>
      <c r="C39" s="6">
        <v>32188708</v>
      </c>
      <c r="D39" s="6"/>
      <c r="E39" s="6">
        <v>198702520013</v>
      </c>
      <c r="F39" s="6"/>
      <c r="G39" s="6">
        <v>163232493527</v>
      </c>
      <c r="H39" s="6"/>
      <c r="I39" s="6">
        <f t="shared" si="0"/>
        <v>35470026486</v>
      </c>
      <c r="J39" s="6"/>
      <c r="K39" s="6">
        <v>32188708</v>
      </c>
      <c r="L39" s="6"/>
      <c r="M39" s="6">
        <v>198702520013</v>
      </c>
      <c r="N39" s="6"/>
      <c r="O39" s="6">
        <v>177705148665</v>
      </c>
      <c r="P39" s="6"/>
      <c r="Q39" s="6">
        <f t="shared" si="1"/>
        <v>20997371348</v>
      </c>
    </row>
    <row r="40" spans="1:17">
      <c r="A40" s="1" t="s">
        <v>63</v>
      </c>
      <c r="C40" s="6">
        <v>5739250</v>
      </c>
      <c r="D40" s="6"/>
      <c r="E40" s="6">
        <v>215652835282</v>
      </c>
      <c r="F40" s="6"/>
      <c r="G40" s="6">
        <v>176977497531</v>
      </c>
      <c r="H40" s="6"/>
      <c r="I40" s="6">
        <f t="shared" si="0"/>
        <v>38675337751</v>
      </c>
      <c r="J40" s="6"/>
      <c r="K40" s="6">
        <v>5739250</v>
      </c>
      <c r="L40" s="6"/>
      <c r="M40" s="6">
        <v>215652835282</v>
      </c>
      <c r="N40" s="6"/>
      <c r="O40" s="6">
        <v>194740096919</v>
      </c>
      <c r="P40" s="6"/>
      <c r="Q40" s="6">
        <f t="shared" si="1"/>
        <v>20912738363</v>
      </c>
    </row>
    <row r="41" spans="1:17">
      <c r="A41" s="1" t="s">
        <v>17</v>
      </c>
      <c r="C41" s="6">
        <v>29480822</v>
      </c>
      <c r="D41" s="6"/>
      <c r="E41" s="6">
        <v>58991792562</v>
      </c>
      <c r="F41" s="6"/>
      <c r="G41" s="6">
        <v>51954132344</v>
      </c>
      <c r="H41" s="6"/>
      <c r="I41" s="6">
        <f t="shared" si="0"/>
        <v>7037660218</v>
      </c>
      <c r="J41" s="6"/>
      <c r="K41" s="6">
        <v>29480822</v>
      </c>
      <c r="L41" s="6"/>
      <c r="M41" s="6">
        <v>58991792562</v>
      </c>
      <c r="N41" s="6"/>
      <c r="O41" s="6">
        <v>56958615152</v>
      </c>
      <c r="P41" s="6"/>
      <c r="Q41" s="6">
        <f t="shared" si="1"/>
        <v>2033177410</v>
      </c>
    </row>
    <row r="42" spans="1:17">
      <c r="A42" s="1" t="s">
        <v>75</v>
      </c>
      <c r="C42" s="6">
        <v>1625414</v>
      </c>
      <c r="D42" s="6"/>
      <c r="E42" s="6">
        <v>27467627373</v>
      </c>
      <c r="F42" s="6"/>
      <c r="G42" s="6">
        <v>25148122529</v>
      </c>
      <c r="H42" s="6"/>
      <c r="I42" s="6">
        <f t="shared" si="0"/>
        <v>2319504844</v>
      </c>
      <c r="J42" s="6"/>
      <c r="K42" s="6">
        <v>1625414</v>
      </c>
      <c r="L42" s="6"/>
      <c r="M42" s="6">
        <v>27467627373</v>
      </c>
      <c r="N42" s="6"/>
      <c r="O42" s="6">
        <v>25148122529</v>
      </c>
      <c r="P42" s="6"/>
      <c r="Q42" s="6">
        <f t="shared" si="1"/>
        <v>2319504844</v>
      </c>
    </row>
    <row r="43" spans="1:17">
      <c r="A43" s="1" t="s">
        <v>45</v>
      </c>
      <c r="C43" s="6">
        <v>2570643</v>
      </c>
      <c r="D43" s="6"/>
      <c r="E43" s="6">
        <v>29309837822</v>
      </c>
      <c r="F43" s="6"/>
      <c r="G43" s="6">
        <v>24488821492</v>
      </c>
      <c r="H43" s="6"/>
      <c r="I43" s="6">
        <f t="shared" si="0"/>
        <v>4821016330</v>
      </c>
      <c r="J43" s="6"/>
      <c r="K43" s="6">
        <v>2570643</v>
      </c>
      <c r="L43" s="6"/>
      <c r="M43" s="6">
        <v>29309837822</v>
      </c>
      <c r="N43" s="6"/>
      <c r="O43" s="6">
        <v>28496177670</v>
      </c>
      <c r="P43" s="6"/>
      <c r="Q43" s="6">
        <f t="shared" si="1"/>
        <v>813660152</v>
      </c>
    </row>
    <row r="44" spans="1:17">
      <c r="A44" s="1" t="s">
        <v>19</v>
      </c>
      <c r="C44" s="6">
        <v>15672221</v>
      </c>
      <c r="D44" s="6"/>
      <c r="E44" s="6">
        <v>32248470560</v>
      </c>
      <c r="F44" s="6"/>
      <c r="G44" s="6">
        <v>26860791313</v>
      </c>
      <c r="H44" s="6"/>
      <c r="I44" s="6">
        <f t="shared" si="0"/>
        <v>5387679247</v>
      </c>
      <c r="J44" s="6"/>
      <c r="K44" s="6">
        <v>15672221</v>
      </c>
      <c r="L44" s="6"/>
      <c r="M44" s="6">
        <v>32248470560</v>
      </c>
      <c r="N44" s="6"/>
      <c r="O44" s="6">
        <v>32064482106</v>
      </c>
      <c r="P44" s="6"/>
      <c r="Q44" s="6">
        <f t="shared" si="1"/>
        <v>183988454</v>
      </c>
    </row>
    <row r="45" spans="1:17">
      <c r="A45" s="1" t="s">
        <v>50</v>
      </c>
      <c r="C45" s="6">
        <v>54814526</v>
      </c>
      <c r="D45" s="6"/>
      <c r="E45" s="6">
        <v>592833569724</v>
      </c>
      <c r="F45" s="6"/>
      <c r="G45" s="6">
        <v>505273009160</v>
      </c>
      <c r="H45" s="6"/>
      <c r="I45" s="6">
        <f t="shared" si="0"/>
        <v>87560560564</v>
      </c>
      <c r="J45" s="6"/>
      <c r="K45" s="6">
        <v>54814526</v>
      </c>
      <c r="L45" s="6"/>
      <c r="M45" s="6">
        <v>592833569724</v>
      </c>
      <c r="N45" s="6"/>
      <c r="O45" s="6">
        <v>537136041087</v>
      </c>
      <c r="P45" s="6"/>
      <c r="Q45" s="6">
        <f t="shared" si="1"/>
        <v>55697528637</v>
      </c>
    </row>
    <row r="46" spans="1:17">
      <c r="A46" s="1" t="s">
        <v>29</v>
      </c>
      <c r="C46" s="6">
        <v>1742597</v>
      </c>
      <c r="D46" s="6"/>
      <c r="E46" s="6">
        <v>322800789891</v>
      </c>
      <c r="F46" s="6"/>
      <c r="G46" s="6">
        <v>283764125289</v>
      </c>
      <c r="H46" s="6"/>
      <c r="I46" s="6">
        <f t="shared" si="0"/>
        <v>39036664602</v>
      </c>
      <c r="J46" s="6"/>
      <c r="K46" s="6">
        <v>1742597</v>
      </c>
      <c r="L46" s="6"/>
      <c r="M46" s="6">
        <v>322800789891</v>
      </c>
      <c r="N46" s="6"/>
      <c r="O46" s="6">
        <v>280795510149</v>
      </c>
      <c r="P46" s="6"/>
      <c r="Q46" s="6">
        <f t="shared" si="1"/>
        <v>42005279742</v>
      </c>
    </row>
    <row r="47" spans="1:17">
      <c r="A47" s="1" t="s">
        <v>38</v>
      </c>
      <c r="C47" s="6">
        <v>34621</v>
      </c>
      <c r="D47" s="6"/>
      <c r="E47" s="6">
        <v>488693071</v>
      </c>
      <c r="F47" s="6"/>
      <c r="G47" s="6">
        <v>383039006</v>
      </c>
      <c r="H47" s="6"/>
      <c r="I47" s="6">
        <f t="shared" si="0"/>
        <v>105654065</v>
      </c>
      <c r="J47" s="6"/>
      <c r="K47" s="6">
        <v>34621</v>
      </c>
      <c r="L47" s="6"/>
      <c r="M47" s="6">
        <v>488693071</v>
      </c>
      <c r="N47" s="6"/>
      <c r="O47" s="6">
        <v>426746062</v>
      </c>
      <c r="P47" s="6"/>
      <c r="Q47" s="6">
        <f t="shared" si="1"/>
        <v>61947009</v>
      </c>
    </row>
    <row r="48" spans="1:17">
      <c r="A48" s="1" t="s">
        <v>76</v>
      </c>
      <c r="C48" s="6">
        <v>4829618</v>
      </c>
      <c r="D48" s="6"/>
      <c r="E48" s="6">
        <v>287572818196</v>
      </c>
      <c r="F48" s="6"/>
      <c r="G48" s="6">
        <v>271157974272</v>
      </c>
      <c r="H48" s="6"/>
      <c r="I48" s="6">
        <f t="shared" si="0"/>
        <v>16414843924</v>
      </c>
      <c r="J48" s="6"/>
      <c r="K48" s="6">
        <v>4829618</v>
      </c>
      <c r="L48" s="6"/>
      <c r="M48" s="6">
        <v>287572818196</v>
      </c>
      <c r="N48" s="6"/>
      <c r="O48" s="6">
        <v>271157974272</v>
      </c>
      <c r="P48" s="6"/>
      <c r="Q48" s="6">
        <f t="shared" si="1"/>
        <v>16414843924</v>
      </c>
    </row>
    <row r="49" spans="1:17">
      <c r="A49" s="1" t="s">
        <v>52</v>
      </c>
      <c r="C49" s="6">
        <v>2328129</v>
      </c>
      <c r="D49" s="6"/>
      <c r="E49" s="6">
        <v>54177215965</v>
      </c>
      <c r="F49" s="6"/>
      <c r="G49" s="6">
        <v>45078811464</v>
      </c>
      <c r="H49" s="6"/>
      <c r="I49" s="6">
        <f t="shared" si="0"/>
        <v>9098404501</v>
      </c>
      <c r="J49" s="6"/>
      <c r="K49" s="6">
        <v>2328129</v>
      </c>
      <c r="L49" s="6"/>
      <c r="M49" s="6">
        <v>54177215965</v>
      </c>
      <c r="N49" s="6"/>
      <c r="O49" s="6">
        <v>50284057439</v>
      </c>
      <c r="P49" s="6"/>
      <c r="Q49" s="6">
        <f t="shared" si="1"/>
        <v>3893158526</v>
      </c>
    </row>
    <row r="50" spans="1:17">
      <c r="A50" s="1" t="s">
        <v>67</v>
      </c>
      <c r="C50" s="6">
        <v>31523630</v>
      </c>
      <c r="D50" s="6"/>
      <c r="E50" s="6">
        <v>224052860470</v>
      </c>
      <c r="F50" s="6"/>
      <c r="G50" s="6">
        <v>186910559502</v>
      </c>
      <c r="H50" s="6"/>
      <c r="I50" s="6">
        <f t="shared" si="0"/>
        <v>37142300968</v>
      </c>
      <c r="J50" s="6"/>
      <c r="K50" s="6">
        <v>31523630</v>
      </c>
      <c r="L50" s="6"/>
      <c r="M50" s="6">
        <v>224052860470</v>
      </c>
      <c r="N50" s="6"/>
      <c r="O50" s="6">
        <v>203226041475</v>
      </c>
      <c r="P50" s="6"/>
      <c r="Q50" s="6">
        <f t="shared" si="1"/>
        <v>20826818995</v>
      </c>
    </row>
    <row r="51" spans="1:17">
      <c r="A51" s="1" t="s">
        <v>58</v>
      </c>
      <c r="C51" s="6">
        <v>5136314</v>
      </c>
      <c r="D51" s="6"/>
      <c r="E51" s="6">
        <v>60452114711</v>
      </c>
      <c r="F51" s="6"/>
      <c r="G51" s="6">
        <v>50553875491</v>
      </c>
      <c r="H51" s="6"/>
      <c r="I51" s="6">
        <f t="shared" si="0"/>
        <v>9898239220</v>
      </c>
      <c r="J51" s="6"/>
      <c r="K51" s="6">
        <v>5136314</v>
      </c>
      <c r="L51" s="6"/>
      <c r="M51" s="6">
        <v>60452114711</v>
      </c>
      <c r="N51" s="6"/>
      <c r="O51" s="6">
        <v>48095902624</v>
      </c>
      <c r="P51" s="6"/>
      <c r="Q51" s="6">
        <f t="shared" si="1"/>
        <v>12356212087</v>
      </c>
    </row>
    <row r="52" spans="1:17">
      <c r="A52" s="1" t="s">
        <v>53</v>
      </c>
      <c r="C52" s="6">
        <v>2782692</v>
      </c>
      <c r="D52" s="6"/>
      <c r="E52" s="6">
        <v>44590095919</v>
      </c>
      <c r="F52" s="6"/>
      <c r="G52" s="6">
        <v>42473463683</v>
      </c>
      <c r="H52" s="6"/>
      <c r="I52" s="6">
        <f t="shared" si="0"/>
        <v>2116632236</v>
      </c>
      <c r="J52" s="6"/>
      <c r="K52" s="6">
        <v>2782692</v>
      </c>
      <c r="L52" s="6"/>
      <c r="M52" s="6">
        <v>44590095919</v>
      </c>
      <c r="N52" s="6"/>
      <c r="O52" s="6">
        <v>47184816341</v>
      </c>
      <c r="P52" s="6"/>
      <c r="Q52" s="6">
        <f t="shared" si="1"/>
        <v>-2594720422</v>
      </c>
    </row>
    <row r="53" spans="1:17">
      <c r="A53" s="1" t="s">
        <v>71</v>
      </c>
      <c r="C53" s="6">
        <v>1801217</v>
      </c>
      <c r="D53" s="6"/>
      <c r="E53" s="6">
        <v>45084783927</v>
      </c>
      <c r="F53" s="6"/>
      <c r="G53" s="6">
        <v>39567173025</v>
      </c>
      <c r="H53" s="6"/>
      <c r="I53" s="6">
        <f t="shared" si="0"/>
        <v>5517610902</v>
      </c>
      <c r="J53" s="6"/>
      <c r="K53" s="6">
        <v>1801217</v>
      </c>
      <c r="L53" s="6"/>
      <c r="M53" s="6">
        <v>45084783927</v>
      </c>
      <c r="N53" s="6"/>
      <c r="O53" s="6">
        <v>40902205122</v>
      </c>
      <c r="P53" s="6"/>
      <c r="Q53" s="6">
        <f t="shared" si="1"/>
        <v>4182578805</v>
      </c>
    </row>
    <row r="54" spans="1:17">
      <c r="A54" s="1" t="s">
        <v>70</v>
      </c>
      <c r="C54" s="6">
        <v>2659257</v>
      </c>
      <c r="D54" s="6"/>
      <c r="E54" s="6">
        <v>58023385537</v>
      </c>
      <c r="F54" s="6"/>
      <c r="G54" s="6">
        <v>50375317007</v>
      </c>
      <c r="H54" s="6"/>
      <c r="I54" s="6">
        <f t="shared" si="0"/>
        <v>7648068530</v>
      </c>
      <c r="J54" s="6"/>
      <c r="K54" s="6">
        <v>2659257</v>
      </c>
      <c r="L54" s="6"/>
      <c r="M54" s="6">
        <v>58023385537</v>
      </c>
      <c r="N54" s="6"/>
      <c r="O54" s="6">
        <v>51602597082</v>
      </c>
      <c r="P54" s="6"/>
      <c r="Q54" s="6">
        <f t="shared" si="1"/>
        <v>6420788455</v>
      </c>
    </row>
    <row r="55" spans="1:17">
      <c r="A55" s="1" t="s">
        <v>44</v>
      </c>
      <c r="C55" s="6">
        <v>5343788</v>
      </c>
      <c r="D55" s="6"/>
      <c r="E55" s="6">
        <v>89453953049</v>
      </c>
      <c r="F55" s="6"/>
      <c r="G55" s="6">
        <v>68710463524</v>
      </c>
      <c r="H55" s="6"/>
      <c r="I55" s="6">
        <f t="shared" si="0"/>
        <v>20743489525</v>
      </c>
      <c r="J55" s="6"/>
      <c r="K55" s="6">
        <v>5343788</v>
      </c>
      <c r="L55" s="6"/>
      <c r="M55" s="6">
        <v>89453953049</v>
      </c>
      <c r="N55" s="6"/>
      <c r="O55" s="6">
        <v>70255444977</v>
      </c>
      <c r="P55" s="6"/>
      <c r="Q55" s="6">
        <f t="shared" si="1"/>
        <v>19198508072</v>
      </c>
    </row>
    <row r="56" spans="1:17">
      <c r="A56" s="1" t="s">
        <v>66</v>
      </c>
      <c r="C56" s="6">
        <v>7187371</v>
      </c>
      <c r="D56" s="6"/>
      <c r="E56" s="6">
        <v>145035504693</v>
      </c>
      <c r="F56" s="6"/>
      <c r="G56" s="6">
        <v>130159359695</v>
      </c>
      <c r="H56" s="6"/>
      <c r="I56" s="6">
        <f t="shared" si="0"/>
        <v>14876144998</v>
      </c>
      <c r="J56" s="6"/>
      <c r="K56" s="6">
        <v>7187371</v>
      </c>
      <c r="L56" s="6"/>
      <c r="M56" s="6">
        <v>145035504693</v>
      </c>
      <c r="N56" s="6"/>
      <c r="O56" s="6">
        <v>139752496148</v>
      </c>
      <c r="P56" s="6"/>
      <c r="Q56" s="6">
        <f t="shared" si="1"/>
        <v>5283008545</v>
      </c>
    </row>
    <row r="57" spans="1:17">
      <c r="A57" s="1" t="s">
        <v>25</v>
      </c>
      <c r="C57" s="6">
        <v>37721078</v>
      </c>
      <c r="D57" s="6"/>
      <c r="E57" s="6">
        <v>127151098053</v>
      </c>
      <c r="F57" s="6"/>
      <c r="G57" s="6">
        <v>90572752757</v>
      </c>
      <c r="H57" s="6"/>
      <c r="I57" s="6">
        <f t="shared" si="0"/>
        <v>36578345296</v>
      </c>
      <c r="J57" s="6"/>
      <c r="K57" s="6">
        <v>37721078</v>
      </c>
      <c r="L57" s="6"/>
      <c r="M57" s="6">
        <v>127151098053</v>
      </c>
      <c r="N57" s="6"/>
      <c r="O57" s="6">
        <v>96658668318</v>
      </c>
      <c r="P57" s="6"/>
      <c r="Q57" s="6">
        <f t="shared" si="1"/>
        <v>30492429735</v>
      </c>
    </row>
    <row r="58" spans="1:17">
      <c r="A58" s="1" t="s">
        <v>47</v>
      </c>
      <c r="C58" s="6">
        <v>7436973</v>
      </c>
      <c r="D58" s="6"/>
      <c r="E58" s="6">
        <v>189623345223</v>
      </c>
      <c r="F58" s="6"/>
      <c r="G58" s="6">
        <v>140676124249</v>
      </c>
      <c r="H58" s="6"/>
      <c r="I58" s="6">
        <f t="shared" si="0"/>
        <v>48947220974</v>
      </c>
      <c r="J58" s="6"/>
      <c r="K58" s="6">
        <v>7436973</v>
      </c>
      <c r="L58" s="6"/>
      <c r="M58" s="6">
        <v>189623345223</v>
      </c>
      <c r="N58" s="6"/>
      <c r="O58" s="6">
        <v>148482703321</v>
      </c>
      <c r="P58" s="6"/>
      <c r="Q58" s="6">
        <f t="shared" si="1"/>
        <v>41140641902</v>
      </c>
    </row>
    <row r="59" spans="1:17">
      <c r="A59" s="1" t="s">
        <v>33</v>
      </c>
      <c r="C59" s="6">
        <v>1528882</v>
      </c>
      <c r="D59" s="6"/>
      <c r="E59" s="6">
        <v>90001676707</v>
      </c>
      <c r="F59" s="6"/>
      <c r="G59" s="6">
        <v>75886407775</v>
      </c>
      <c r="H59" s="6"/>
      <c r="I59" s="6">
        <f t="shared" si="0"/>
        <v>14115268932</v>
      </c>
      <c r="J59" s="6"/>
      <c r="K59" s="6">
        <v>1528882</v>
      </c>
      <c r="L59" s="6"/>
      <c r="M59" s="6">
        <v>90001676707</v>
      </c>
      <c r="N59" s="6"/>
      <c r="O59" s="6">
        <v>77144462491</v>
      </c>
      <c r="P59" s="6"/>
      <c r="Q59" s="6">
        <f t="shared" si="1"/>
        <v>12857214216</v>
      </c>
    </row>
    <row r="60" spans="1:17">
      <c r="A60" s="1" t="s">
        <v>28</v>
      </c>
      <c r="C60" s="6">
        <v>2020328</v>
      </c>
      <c r="D60" s="6"/>
      <c r="E60" s="6">
        <v>103126566935</v>
      </c>
      <c r="F60" s="6"/>
      <c r="G60" s="6">
        <v>83194905150</v>
      </c>
      <c r="H60" s="6"/>
      <c r="I60" s="6">
        <f t="shared" si="0"/>
        <v>19931661785</v>
      </c>
      <c r="J60" s="6"/>
      <c r="K60" s="6">
        <v>2020328</v>
      </c>
      <c r="L60" s="6"/>
      <c r="M60" s="6">
        <v>103126566935</v>
      </c>
      <c r="N60" s="6"/>
      <c r="O60" s="6">
        <v>83139835650</v>
      </c>
      <c r="P60" s="6"/>
      <c r="Q60" s="6">
        <f t="shared" si="1"/>
        <v>19986731285</v>
      </c>
    </row>
    <row r="61" spans="1:17">
      <c r="A61" s="1" t="s">
        <v>30</v>
      </c>
      <c r="C61" s="6">
        <v>998650</v>
      </c>
      <c r="D61" s="6"/>
      <c r="E61" s="6">
        <v>37425092825</v>
      </c>
      <c r="F61" s="6"/>
      <c r="G61" s="6">
        <v>31268563477</v>
      </c>
      <c r="H61" s="6"/>
      <c r="I61" s="6">
        <f t="shared" si="0"/>
        <v>6156529348</v>
      </c>
      <c r="J61" s="6"/>
      <c r="K61" s="6">
        <v>998650</v>
      </c>
      <c r="L61" s="6"/>
      <c r="M61" s="6">
        <v>37425092825</v>
      </c>
      <c r="N61" s="6"/>
      <c r="O61" s="6">
        <v>34486342841</v>
      </c>
      <c r="P61" s="6"/>
      <c r="Q61" s="6">
        <f t="shared" si="1"/>
        <v>2938749984</v>
      </c>
    </row>
    <row r="62" spans="1:17">
      <c r="A62" s="1" t="s">
        <v>72</v>
      </c>
      <c r="C62" s="6">
        <v>6219355</v>
      </c>
      <c r="D62" s="6"/>
      <c r="E62" s="6">
        <v>69489612176</v>
      </c>
      <c r="F62" s="6"/>
      <c r="G62" s="6">
        <v>60255661435</v>
      </c>
      <c r="H62" s="6"/>
      <c r="I62" s="6">
        <f t="shared" si="0"/>
        <v>9233950741</v>
      </c>
      <c r="J62" s="6"/>
      <c r="K62" s="6">
        <v>6219355</v>
      </c>
      <c r="L62" s="6"/>
      <c r="M62" s="6">
        <v>69489612176</v>
      </c>
      <c r="N62" s="6"/>
      <c r="O62" s="6">
        <v>69592184537</v>
      </c>
      <c r="P62" s="6"/>
      <c r="Q62" s="6">
        <f t="shared" si="1"/>
        <v>-102572361</v>
      </c>
    </row>
    <row r="63" spans="1:17">
      <c r="A63" s="1" t="s">
        <v>55</v>
      </c>
      <c r="C63" s="6">
        <v>828480</v>
      </c>
      <c r="D63" s="6"/>
      <c r="E63" s="6">
        <v>10656744039</v>
      </c>
      <c r="F63" s="6"/>
      <c r="G63" s="6">
        <v>7955676138</v>
      </c>
      <c r="H63" s="6"/>
      <c r="I63" s="6">
        <f t="shared" si="0"/>
        <v>2701067901</v>
      </c>
      <c r="J63" s="6"/>
      <c r="K63" s="6">
        <v>828480</v>
      </c>
      <c r="L63" s="6"/>
      <c r="M63" s="6">
        <v>10656744039</v>
      </c>
      <c r="N63" s="6"/>
      <c r="O63" s="6">
        <v>9455406724</v>
      </c>
      <c r="P63" s="6"/>
      <c r="Q63" s="6">
        <f t="shared" si="1"/>
        <v>1201337315</v>
      </c>
    </row>
    <row r="64" spans="1:17">
      <c r="A64" s="1" t="s">
        <v>42</v>
      </c>
      <c r="C64" s="6">
        <v>236910370</v>
      </c>
      <c r="D64" s="6"/>
      <c r="E64" s="6">
        <v>306150979288</v>
      </c>
      <c r="F64" s="6"/>
      <c r="G64" s="6">
        <v>245376994421</v>
      </c>
      <c r="H64" s="6"/>
      <c r="I64" s="6">
        <f t="shared" si="0"/>
        <v>60773984867</v>
      </c>
      <c r="J64" s="6"/>
      <c r="K64" s="6">
        <v>236910370</v>
      </c>
      <c r="L64" s="6"/>
      <c r="M64" s="6">
        <v>306150979288</v>
      </c>
      <c r="N64" s="6"/>
      <c r="O64" s="6">
        <v>264277425109</v>
      </c>
      <c r="P64" s="6"/>
      <c r="Q64" s="6">
        <f t="shared" si="1"/>
        <v>41873554179</v>
      </c>
    </row>
    <row r="65" spans="1:17">
      <c r="A65" s="1" t="s">
        <v>65</v>
      </c>
      <c r="C65" s="6">
        <v>6997584</v>
      </c>
      <c r="D65" s="6"/>
      <c r="E65" s="6">
        <v>58082168932</v>
      </c>
      <c r="F65" s="6"/>
      <c r="G65" s="6">
        <v>47004849766</v>
      </c>
      <c r="H65" s="6"/>
      <c r="I65" s="6">
        <f t="shared" si="0"/>
        <v>11077319166</v>
      </c>
      <c r="J65" s="6"/>
      <c r="K65" s="6">
        <v>6997584</v>
      </c>
      <c r="L65" s="6"/>
      <c r="M65" s="6">
        <v>58082168932</v>
      </c>
      <c r="N65" s="6"/>
      <c r="O65" s="6">
        <v>57057695197</v>
      </c>
      <c r="P65" s="6"/>
      <c r="Q65" s="6">
        <f t="shared" si="1"/>
        <v>1024473735</v>
      </c>
    </row>
    <row r="66" spans="1:17">
      <c r="A66" s="1" t="s">
        <v>32</v>
      </c>
      <c r="C66" s="6">
        <v>1124009</v>
      </c>
      <c r="D66" s="6"/>
      <c r="E66" s="6">
        <v>144704261676</v>
      </c>
      <c r="F66" s="6"/>
      <c r="G66" s="6">
        <v>120205115688</v>
      </c>
      <c r="H66" s="6"/>
      <c r="I66" s="6">
        <f t="shared" si="0"/>
        <v>24499145988</v>
      </c>
      <c r="J66" s="6"/>
      <c r="K66" s="6">
        <v>1124009</v>
      </c>
      <c r="L66" s="6"/>
      <c r="M66" s="6">
        <v>144704261676</v>
      </c>
      <c r="N66" s="6"/>
      <c r="O66" s="6">
        <v>129959642264</v>
      </c>
      <c r="P66" s="6"/>
      <c r="Q66" s="6">
        <f t="shared" si="1"/>
        <v>14744619412</v>
      </c>
    </row>
    <row r="67" spans="1:17">
      <c r="A67" s="1" t="s">
        <v>34</v>
      </c>
      <c r="C67" s="6">
        <v>1800780</v>
      </c>
      <c r="D67" s="6"/>
      <c r="E67" s="6">
        <v>58535137239</v>
      </c>
      <c r="F67" s="6"/>
      <c r="G67" s="6">
        <v>49814121481</v>
      </c>
      <c r="H67" s="6"/>
      <c r="I67" s="6">
        <f t="shared" si="0"/>
        <v>8721015758</v>
      </c>
      <c r="J67" s="6"/>
      <c r="K67" s="6">
        <v>1800780</v>
      </c>
      <c r="L67" s="6"/>
      <c r="M67" s="6">
        <v>58535137239</v>
      </c>
      <c r="N67" s="6"/>
      <c r="O67" s="6">
        <v>47719926008</v>
      </c>
      <c r="P67" s="6"/>
      <c r="Q67" s="6">
        <f t="shared" si="1"/>
        <v>10815211231</v>
      </c>
    </row>
    <row r="68" spans="1:17">
      <c r="A68" s="1" t="s">
        <v>62</v>
      </c>
      <c r="C68" s="6">
        <v>635324</v>
      </c>
      <c r="D68" s="6"/>
      <c r="E68" s="6">
        <v>1281402415</v>
      </c>
      <c r="F68" s="6"/>
      <c r="G68" s="6">
        <v>-3317623623</v>
      </c>
      <c r="H68" s="6"/>
      <c r="I68" s="6">
        <f t="shared" si="0"/>
        <v>4599026038</v>
      </c>
      <c r="J68" s="6"/>
      <c r="K68" s="6">
        <v>635324</v>
      </c>
      <c r="L68" s="6"/>
      <c r="M68" s="6">
        <v>1281402415</v>
      </c>
      <c r="N68" s="6"/>
      <c r="O68" s="6">
        <v>1466629937</v>
      </c>
      <c r="P68" s="6"/>
      <c r="Q68" s="6">
        <f t="shared" si="1"/>
        <v>-185227522</v>
      </c>
    </row>
    <row r="69" spans="1:17">
      <c r="A69" s="1" t="s">
        <v>21</v>
      </c>
      <c r="C69" s="6">
        <v>16291737</v>
      </c>
      <c r="D69" s="6"/>
      <c r="E69" s="6">
        <v>180248136964</v>
      </c>
      <c r="F69" s="6"/>
      <c r="G69" s="6">
        <v>149654908110</v>
      </c>
      <c r="H69" s="6"/>
      <c r="I69" s="6">
        <f t="shared" si="0"/>
        <v>30593228854</v>
      </c>
      <c r="J69" s="6"/>
      <c r="K69" s="6">
        <v>16291737</v>
      </c>
      <c r="L69" s="6"/>
      <c r="M69" s="6">
        <v>180248136964</v>
      </c>
      <c r="N69" s="6"/>
      <c r="O69" s="6">
        <v>161820008334</v>
      </c>
      <c r="P69" s="6"/>
      <c r="Q69" s="6">
        <f t="shared" si="1"/>
        <v>18428128630</v>
      </c>
    </row>
    <row r="70" spans="1:17">
      <c r="A70" s="1" t="s">
        <v>77</v>
      </c>
      <c r="C70" s="6">
        <v>6500000</v>
      </c>
      <c r="D70" s="6"/>
      <c r="E70" s="6">
        <v>41933999250</v>
      </c>
      <c r="F70" s="6"/>
      <c r="G70" s="6">
        <v>40343098301</v>
      </c>
      <c r="H70" s="6"/>
      <c r="I70" s="6">
        <f t="shared" si="0"/>
        <v>1590900949</v>
      </c>
      <c r="J70" s="6"/>
      <c r="K70" s="6">
        <v>6500000</v>
      </c>
      <c r="L70" s="6"/>
      <c r="M70" s="6">
        <v>41933999250</v>
      </c>
      <c r="N70" s="6"/>
      <c r="O70" s="6">
        <v>40343098301</v>
      </c>
      <c r="P70" s="6"/>
      <c r="Q70" s="6">
        <f t="shared" si="1"/>
        <v>1590900949</v>
      </c>
    </row>
    <row r="71" spans="1:17" ht="24.75" thickBot="1">
      <c r="C71" s="6"/>
      <c r="D71" s="6"/>
      <c r="E71" s="7">
        <f>SUM(E8:E70)</f>
        <v>8236193131161</v>
      </c>
      <c r="F71" s="6"/>
      <c r="G71" s="7">
        <f>SUM(G8:G70)</f>
        <v>6768457235658</v>
      </c>
      <c r="H71" s="6"/>
      <c r="I71" s="7">
        <f>SUM(I8:I70)</f>
        <v>1467735895503</v>
      </c>
      <c r="J71" s="6"/>
      <c r="K71" s="6"/>
      <c r="L71" s="6"/>
      <c r="M71" s="7">
        <f>SUM(M8:M70)</f>
        <v>8236193131161</v>
      </c>
      <c r="N71" s="6"/>
      <c r="O71" s="7">
        <f>SUM(O8:O70)</f>
        <v>7103930885304</v>
      </c>
      <c r="P71" s="6"/>
      <c r="Q71" s="7">
        <f>SUM(Q8:Q70)</f>
        <v>1132262245857</v>
      </c>
    </row>
    <row r="72" spans="1:17" ht="24.75" thickTop="1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1"/>
  <sheetViews>
    <sheetView rightToLeft="1" workbookViewId="0">
      <selection activeCell="E84" sqref="E84"/>
    </sheetView>
  </sheetViews>
  <sheetFormatPr defaultRowHeight="24"/>
  <cols>
    <col min="1" max="1" width="40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100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102</v>
      </c>
      <c r="D6" s="17" t="s">
        <v>102</v>
      </c>
      <c r="E6" s="17" t="s">
        <v>102</v>
      </c>
      <c r="F6" s="17" t="s">
        <v>102</v>
      </c>
      <c r="G6" s="17" t="s">
        <v>102</v>
      </c>
      <c r="H6" s="17" t="s">
        <v>102</v>
      </c>
      <c r="I6" s="17" t="s">
        <v>102</v>
      </c>
      <c r="K6" s="17" t="s">
        <v>103</v>
      </c>
      <c r="L6" s="17" t="s">
        <v>103</v>
      </c>
      <c r="M6" s="17" t="s">
        <v>103</v>
      </c>
      <c r="N6" s="17" t="s">
        <v>103</v>
      </c>
      <c r="O6" s="17" t="s">
        <v>103</v>
      </c>
      <c r="P6" s="17" t="s">
        <v>103</v>
      </c>
      <c r="Q6" s="17" t="s">
        <v>103</v>
      </c>
    </row>
    <row r="7" spans="1:17" ht="24.75">
      <c r="A7" s="17" t="s">
        <v>3</v>
      </c>
      <c r="C7" s="17" t="s">
        <v>7</v>
      </c>
      <c r="E7" s="17" t="s">
        <v>117</v>
      </c>
      <c r="G7" s="17" t="s">
        <v>118</v>
      </c>
      <c r="I7" s="17" t="s">
        <v>120</v>
      </c>
      <c r="K7" s="17" t="s">
        <v>7</v>
      </c>
      <c r="M7" s="17" t="s">
        <v>117</v>
      </c>
      <c r="O7" s="17" t="s">
        <v>118</v>
      </c>
      <c r="Q7" s="17" t="s">
        <v>120</v>
      </c>
    </row>
    <row r="8" spans="1:17">
      <c r="A8" s="1" t="s">
        <v>39</v>
      </c>
      <c r="C8" s="6">
        <v>300835</v>
      </c>
      <c r="D8" s="6"/>
      <c r="E8" s="6">
        <v>8221853436</v>
      </c>
      <c r="F8" s="6"/>
      <c r="G8" s="6">
        <v>6204357704</v>
      </c>
      <c r="H8" s="6"/>
      <c r="I8" s="6">
        <f>E8-G8</f>
        <v>2017495732</v>
      </c>
      <c r="J8" s="6"/>
      <c r="K8" s="6">
        <v>323178</v>
      </c>
      <c r="L8" s="6"/>
      <c r="M8" s="6">
        <v>8686441654</v>
      </c>
      <c r="N8" s="6"/>
      <c r="O8" s="6">
        <v>6656332409</v>
      </c>
      <c r="P8" s="6"/>
      <c r="Q8" s="6">
        <f>M8-O8</f>
        <v>2030109245</v>
      </c>
    </row>
    <row r="9" spans="1:17">
      <c r="A9" s="1" t="s">
        <v>37</v>
      </c>
      <c r="C9" s="6">
        <v>1637271</v>
      </c>
      <c r="D9" s="6"/>
      <c r="E9" s="6">
        <v>9163612755</v>
      </c>
      <c r="F9" s="6"/>
      <c r="G9" s="6">
        <v>8833120703</v>
      </c>
      <c r="H9" s="6"/>
      <c r="I9" s="6">
        <f t="shared" ref="I9:I65" si="0">E9-G9</f>
        <v>330492052</v>
      </c>
      <c r="J9" s="6"/>
      <c r="K9" s="6">
        <v>1727860</v>
      </c>
      <c r="L9" s="6"/>
      <c r="M9" s="6">
        <v>9603604948</v>
      </c>
      <c r="N9" s="6"/>
      <c r="O9" s="6">
        <v>9314888181</v>
      </c>
      <c r="P9" s="6"/>
      <c r="Q9" s="6">
        <f t="shared" ref="Q9:Q65" si="1">M9-O9</f>
        <v>288716767</v>
      </c>
    </row>
    <row r="10" spans="1:17">
      <c r="A10" s="1" t="s">
        <v>78</v>
      </c>
      <c r="C10" s="6">
        <v>2000000</v>
      </c>
      <c r="D10" s="6"/>
      <c r="E10" s="6">
        <v>12107529075</v>
      </c>
      <c r="F10" s="6"/>
      <c r="G10" s="6">
        <v>11325950281</v>
      </c>
      <c r="H10" s="6"/>
      <c r="I10" s="6">
        <f t="shared" si="0"/>
        <v>781578794</v>
      </c>
      <c r="J10" s="6"/>
      <c r="K10" s="6">
        <v>2000000</v>
      </c>
      <c r="L10" s="6"/>
      <c r="M10" s="6">
        <v>12107529075</v>
      </c>
      <c r="N10" s="6"/>
      <c r="O10" s="6">
        <v>11325950281</v>
      </c>
      <c r="P10" s="6"/>
      <c r="Q10" s="6">
        <f t="shared" si="1"/>
        <v>781578794</v>
      </c>
    </row>
    <row r="11" spans="1:17">
      <c r="A11" s="1" t="s">
        <v>54</v>
      </c>
      <c r="C11" s="6">
        <v>1277707</v>
      </c>
      <c r="D11" s="6"/>
      <c r="E11" s="6">
        <v>4604457369</v>
      </c>
      <c r="F11" s="6"/>
      <c r="G11" s="6">
        <v>4381069021</v>
      </c>
      <c r="H11" s="6"/>
      <c r="I11" s="6">
        <f t="shared" si="0"/>
        <v>223388348</v>
      </c>
      <c r="J11" s="6"/>
      <c r="K11" s="6">
        <v>1390077</v>
      </c>
      <c r="L11" s="6"/>
      <c r="M11" s="6">
        <v>4916104283</v>
      </c>
      <c r="N11" s="6"/>
      <c r="O11" s="6">
        <v>4750577246</v>
      </c>
      <c r="P11" s="6"/>
      <c r="Q11" s="6">
        <f t="shared" si="1"/>
        <v>165527037</v>
      </c>
    </row>
    <row r="12" spans="1:17">
      <c r="A12" s="1" t="s">
        <v>58</v>
      </c>
      <c r="C12" s="6">
        <v>308088</v>
      </c>
      <c r="D12" s="6"/>
      <c r="E12" s="6">
        <v>3325928026</v>
      </c>
      <c r="F12" s="6"/>
      <c r="G12" s="6">
        <v>2649601477</v>
      </c>
      <c r="H12" s="6"/>
      <c r="I12" s="6">
        <f t="shared" si="0"/>
        <v>676326549</v>
      </c>
      <c r="J12" s="6"/>
      <c r="K12" s="6">
        <v>330620</v>
      </c>
      <c r="L12" s="6"/>
      <c r="M12" s="6">
        <v>3499520377</v>
      </c>
      <c r="N12" s="6"/>
      <c r="O12" s="6">
        <v>2826769138</v>
      </c>
      <c r="P12" s="6"/>
      <c r="Q12" s="6">
        <f t="shared" si="1"/>
        <v>672751239</v>
      </c>
    </row>
    <row r="13" spans="1:17">
      <c r="A13" s="1" t="s">
        <v>55</v>
      </c>
      <c r="C13" s="6">
        <v>914470</v>
      </c>
      <c r="D13" s="6"/>
      <c r="E13" s="6">
        <v>11204271058</v>
      </c>
      <c r="F13" s="6"/>
      <c r="G13" s="6">
        <v>10436806897</v>
      </c>
      <c r="H13" s="6"/>
      <c r="I13" s="6">
        <f t="shared" si="0"/>
        <v>767464161</v>
      </c>
      <c r="J13" s="6"/>
      <c r="K13" s="6">
        <v>922948</v>
      </c>
      <c r="L13" s="6"/>
      <c r="M13" s="6">
        <v>11295858458</v>
      </c>
      <c r="N13" s="6"/>
      <c r="O13" s="6">
        <v>10532796760</v>
      </c>
      <c r="P13" s="6"/>
      <c r="Q13" s="6">
        <f t="shared" si="1"/>
        <v>763061698</v>
      </c>
    </row>
    <row r="14" spans="1:17">
      <c r="A14" s="1" t="s">
        <v>62</v>
      </c>
      <c r="C14" s="6">
        <v>11648395</v>
      </c>
      <c r="D14" s="6"/>
      <c r="E14" s="6">
        <v>21881271046</v>
      </c>
      <c r="F14" s="6"/>
      <c r="G14" s="6">
        <v>27905431313</v>
      </c>
      <c r="H14" s="6"/>
      <c r="I14" s="6">
        <f t="shared" si="0"/>
        <v>-6024160267</v>
      </c>
      <c r="J14" s="6"/>
      <c r="K14" s="6">
        <v>11754274</v>
      </c>
      <c r="L14" s="6"/>
      <c r="M14" s="6">
        <v>22099885954</v>
      </c>
      <c r="N14" s="6"/>
      <c r="O14" s="6">
        <v>28164659644</v>
      </c>
      <c r="P14" s="6"/>
      <c r="Q14" s="6">
        <f t="shared" si="1"/>
        <v>-6064773690</v>
      </c>
    </row>
    <row r="15" spans="1:17">
      <c r="A15" s="1" t="s">
        <v>47</v>
      </c>
      <c r="C15" s="6">
        <v>2286562</v>
      </c>
      <c r="D15" s="6"/>
      <c r="E15" s="6">
        <v>49909609158</v>
      </c>
      <c r="F15" s="6"/>
      <c r="G15" s="6">
        <v>43785198745</v>
      </c>
      <c r="H15" s="6"/>
      <c r="I15" s="6">
        <f t="shared" si="0"/>
        <v>6124410413</v>
      </c>
      <c r="J15" s="6"/>
      <c r="K15" s="6">
        <v>2556162</v>
      </c>
      <c r="L15" s="6"/>
      <c r="M15" s="6">
        <v>54728649082</v>
      </c>
      <c r="N15" s="6"/>
      <c r="O15" s="6">
        <v>48804761563</v>
      </c>
      <c r="P15" s="6"/>
      <c r="Q15" s="6">
        <f t="shared" si="1"/>
        <v>5923887519</v>
      </c>
    </row>
    <row r="16" spans="1:17">
      <c r="A16" s="1" t="s">
        <v>45</v>
      </c>
      <c r="C16" s="6">
        <v>547812</v>
      </c>
      <c r="D16" s="6"/>
      <c r="E16" s="6">
        <v>5726493535</v>
      </c>
      <c r="F16" s="6"/>
      <c r="G16" s="6">
        <v>5995523172</v>
      </c>
      <c r="H16" s="6"/>
      <c r="I16" s="6">
        <f t="shared" si="0"/>
        <v>-269029637</v>
      </c>
      <c r="J16" s="6"/>
      <c r="K16" s="6">
        <v>727176</v>
      </c>
      <c r="L16" s="6"/>
      <c r="M16" s="6">
        <v>7427983630</v>
      </c>
      <c r="N16" s="6"/>
      <c r="O16" s="6">
        <v>7958570740</v>
      </c>
      <c r="P16" s="6"/>
      <c r="Q16" s="6">
        <f t="shared" si="1"/>
        <v>-530587110</v>
      </c>
    </row>
    <row r="17" spans="1:17">
      <c r="A17" s="1" t="s">
        <v>52</v>
      </c>
      <c r="C17" s="6">
        <v>584258</v>
      </c>
      <c r="D17" s="6"/>
      <c r="E17" s="6">
        <v>13018006190</v>
      </c>
      <c r="F17" s="6"/>
      <c r="G17" s="6">
        <v>12371301458</v>
      </c>
      <c r="H17" s="6"/>
      <c r="I17" s="6">
        <f t="shared" si="0"/>
        <v>646704732</v>
      </c>
      <c r="J17" s="6"/>
      <c r="K17" s="6">
        <v>999084</v>
      </c>
      <c r="L17" s="6"/>
      <c r="M17" s="6">
        <v>20842781551</v>
      </c>
      <c r="N17" s="6"/>
      <c r="O17" s="6">
        <v>21162769341</v>
      </c>
      <c r="P17" s="6"/>
      <c r="Q17" s="6">
        <f t="shared" si="1"/>
        <v>-319987790</v>
      </c>
    </row>
    <row r="18" spans="1:17">
      <c r="A18" s="1" t="s">
        <v>64</v>
      </c>
      <c r="C18" s="6">
        <v>320297</v>
      </c>
      <c r="D18" s="6"/>
      <c r="E18" s="6">
        <v>10045869299</v>
      </c>
      <c r="F18" s="6"/>
      <c r="G18" s="6">
        <v>10379238422</v>
      </c>
      <c r="H18" s="6"/>
      <c r="I18" s="6">
        <f t="shared" si="0"/>
        <v>-333369123</v>
      </c>
      <c r="J18" s="6"/>
      <c r="K18" s="6">
        <v>337819</v>
      </c>
      <c r="L18" s="6"/>
      <c r="M18" s="6">
        <v>10595062486</v>
      </c>
      <c r="N18" s="6"/>
      <c r="O18" s="6">
        <v>10952108014</v>
      </c>
      <c r="P18" s="6"/>
      <c r="Q18" s="6">
        <f t="shared" si="1"/>
        <v>-357045528</v>
      </c>
    </row>
    <row r="19" spans="1:17">
      <c r="A19" s="1" t="s">
        <v>35</v>
      </c>
      <c r="C19" s="6">
        <v>107352</v>
      </c>
      <c r="D19" s="6"/>
      <c r="E19" s="6">
        <v>18171439776</v>
      </c>
      <c r="F19" s="6"/>
      <c r="G19" s="6">
        <v>16967540956</v>
      </c>
      <c r="H19" s="6"/>
      <c r="I19" s="6">
        <f t="shared" si="0"/>
        <v>1203898820</v>
      </c>
      <c r="J19" s="6"/>
      <c r="K19" s="6">
        <v>108811</v>
      </c>
      <c r="L19" s="6"/>
      <c r="M19" s="6">
        <v>18377740085</v>
      </c>
      <c r="N19" s="6"/>
      <c r="O19" s="6">
        <v>17175603708</v>
      </c>
      <c r="P19" s="6"/>
      <c r="Q19" s="6">
        <f t="shared" si="1"/>
        <v>1202136377</v>
      </c>
    </row>
    <row r="20" spans="1:17">
      <c r="A20" s="1" t="s">
        <v>32</v>
      </c>
      <c r="C20" s="6">
        <v>38349</v>
      </c>
      <c r="D20" s="6"/>
      <c r="E20" s="6">
        <v>4523008588</v>
      </c>
      <c r="F20" s="6"/>
      <c r="G20" s="6">
        <v>4307856239</v>
      </c>
      <c r="H20" s="6"/>
      <c r="I20" s="6">
        <f t="shared" si="0"/>
        <v>215152349</v>
      </c>
      <c r="J20" s="6"/>
      <c r="K20" s="6">
        <v>45387</v>
      </c>
      <c r="L20" s="6"/>
      <c r="M20" s="6">
        <v>5226622070</v>
      </c>
      <c r="N20" s="6"/>
      <c r="O20" s="6">
        <v>5090022881</v>
      </c>
      <c r="P20" s="6"/>
      <c r="Q20" s="6">
        <f t="shared" si="1"/>
        <v>136599189</v>
      </c>
    </row>
    <row r="21" spans="1:17">
      <c r="A21" s="1" t="s">
        <v>50</v>
      </c>
      <c r="C21" s="6">
        <v>9390456</v>
      </c>
      <c r="D21" s="6"/>
      <c r="E21" s="6">
        <v>96984587636</v>
      </c>
      <c r="F21" s="6"/>
      <c r="G21" s="6">
        <v>89543705316</v>
      </c>
      <c r="H21" s="6"/>
      <c r="I21" s="6">
        <f t="shared" si="0"/>
        <v>7440882320</v>
      </c>
      <c r="J21" s="6"/>
      <c r="K21" s="6">
        <v>10014332</v>
      </c>
      <c r="L21" s="6"/>
      <c r="M21" s="6">
        <v>102776412798</v>
      </c>
      <c r="N21" s="6"/>
      <c r="O21" s="6">
        <v>95391851230</v>
      </c>
      <c r="P21" s="6"/>
      <c r="Q21" s="6">
        <f t="shared" si="1"/>
        <v>7384561568</v>
      </c>
    </row>
    <row r="22" spans="1:17">
      <c r="A22" s="1" t="s">
        <v>25</v>
      </c>
      <c r="C22" s="6">
        <v>1733743</v>
      </c>
      <c r="D22" s="6"/>
      <c r="E22" s="6">
        <v>5058929356</v>
      </c>
      <c r="F22" s="6"/>
      <c r="G22" s="6">
        <v>4277931043</v>
      </c>
      <c r="H22" s="6"/>
      <c r="I22" s="6">
        <f t="shared" si="0"/>
        <v>780998313</v>
      </c>
      <c r="J22" s="6"/>
      <c r="K22" s="6">
        <v>2711748</v>
      </c>
      <c r="L22" s="6"/>
      <c r="M22" s="6">
        <v>7368218490</v>
      </c>
      <c r="N22" s="6"/>
      <c r="O22" s="6">
        <v>6684091071</v>
      </c>
      <c r="P22" s="6"/>
      <c r="Q22" s="6">
        <f t="shared" si="1"/>
        <v>684127419</v>
      </c>
    </row>
    <row r="23" spans="1:17">
      <c r="A23" s="1" t="s">
        <v>60</v>
      </c>
      <c r="C23" s="6">
        <v>701842</v>
      </c>
      <c r="D23" s="6"/>
      <c r="E23" s="6">
        <v>9374072407</v>
      </c>
      <c r="F23" s="6"/>
      <c r="G23" s="6">
        <v>8281468839</v>
      </c>
      <c r="H23" s="6"/>
      <c r="I23" s="6">
        <f t="shared" si="0"/>
        <v>1092603568</v>
      </c>
      <c r="J23" s="6"/>
      <c r="K23" s="6">
        <v>736884</v>
      </c>
      <c r="L23" s="6"/>
      <c r="M23" s="6">
        <v>9753089632</v>
      </c>
      <c r="N23" s="6"/>
      <c r="O23" s="6">
        <v>8700515839</v>
      </c>
      <c r="P23" s="6"/>
      <c r="Q23" s="6">
        <f t="shared" si="1"/>
        <v>1052573793</v>
      </c>
    </row>
    <row r="24" spans="1:17">
      <c r="A24" s="1" t="s">
        <v>53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17688</v>
      </c>
      <c r="L24" s="6"/>
      <c r="M24" s="6">
        <v>283394329</v>
      </c>
      <c r="N24" s="6"/>
      <c r="O24" s="6">
        <v>308929032</v>
      </c>
      <c r="P24" s="6"/>
      <c r="Q24" s="6">
        <f t="shared" si="1"/>
        <v>-25534703</v>
      </c>
    </row>
    <row r="25" spans="1:17">
      <c r="A25" s="1" t="s">
        <v>67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136843</v>
      </c>
      <c r="L25" s="6"/>
      <c r="M25" s="6">
        <v>1123734160</v>
      </c>
      <c r="N25" s="6"/>
      <c r="O25" s="6">
        <v>1246023663</v>
      </c>
      <c r="P25" s="6"/>
      <c r="Q25" s="6">
        <f t="shared" si="1"/>
        <v>-122289503</v>
      </c>
    </row>
    <row r="26" spans="1:17">
      <c r="A26" s="1" t="s">
        <v>121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1099073</v>
      </c>
      <c r="L26" s="6"/>
      <c r="M26" s="6">
        <v>17571894064</v>
      </c>
      <c r="N26" s="6"/>
      <c r="O26" s="6">
        <v>19042859177</v>
      </c>
      <c r="P26" s="6"/>
      <c r="Q26" s="6">
        <f t="shared" si="1"/>
        <v>-1470965113</v>
      </c>
    </row>
    <row r="27" spans="1:17">
      <c r="A27" s="1" t="s">
        <v>68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98779</v>
      </c>
      <c r="L27" s="6"/>
      <c r="M27" s="6">
        <v>1128087749</v>
      </c>
      <c r="N27" s="6"/>
      <c r="O27" s="6">
        <v>1195969605</v>
      </c>
      <c r="P27" s="6"/>
      <c r="Q27" s="6">
        <f t="shared" si="1"/>
        <v>-67881856</v>
      </c>
    </row>
    <row r="28" spans="1:17">
      <c r="A28" s="1" t="s">
        <v>44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2739229</v>
      </c>
      <c r="L28" s="6"/>
      <c r="M28" s="6">
        <v>31575377111</v>
      </c>
      <c r="N28" s="6"/>
      <c r="O28" s="6">
        <v>33764339199</v>
      </c>
      <c r="P28" s="6"/>
      <c r="Q28" s="6">
        <f t="shared" si="1"/>
        <v>-2188962088</v>
      </c>
    </row>
    <row r="29" spans="1:17">
      <c r="A29" s="1" t="s">
        <v>23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246972</v>
      </c>
      <c r="L29" s="6"/>
      <c r="M29" s="6">
        <v>1003674649</v>
      </c>
      <c r="N29" s="6"/>
      <c r="O29" s="6">
        <v>1038475639</v>
      </c>
      <c r="P29" s="6"/>
      <c r="Q29" s="6">
        <f t="shared" si="1"/>
        <v>-34800990</v>
      </c>
    </row>
    <row r="30" spans="1:17">
      <c r="A30" s="1" t="s">
        <v>20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174312</v>
      </c>
      <c r="L30" s="6"/>
      <c r="M30" s="6">
        <v>1265861598</v>
      </c>
      <c r="N30" s="6"/>
      <c r="O30" s="6">
        <v>1379267748</v>
      </c>
      <c r="P30" s="6"/>
      <c r="Q30" s="6">
        <f t="shared" si="1"/>
        <v>-113406150</v>
      </c>
    </row>
    <row r="31" spans="1:17">
      <c r="A31" s="1" t="s">
        <v>22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6054</v>
      </c>
      <c r="L31" s="6"/>
      <c r="M31" s="6">
        <v>93717623</v>
      </c>
      <c r="N31" s="6"/>
      <c r="O31" s="6">
        <v>103629588</v>
      </c>
      <c r="P31" s="6"/>
      <c r="Q31" s="6">
        <f t="shared" si="1"/>
        <v>-9911965</v>
      </c>
    </row>
    <row r="32" spans="1:17">
      <c r="A32" s="1" t="s">
        <v>21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112095</v>
      </c>
      <c r="L32" s="6"/>
      <c r="M32" s="6">
        <v>994552517</v>
      </c>
      <c r="N32" s="6"/>
      <c r="O32" s="6">
        <v>1080851914</v>
      </c>
      <c r="P32" s="6"/>
      <c r="Q32" s="6">
        <f t="shared" si="1"/>
        <v>-86299397</v>
      </c>
    </row>
    <row r="33" spans="1:17">
      <c r="A33" s="1" t="s">
        <v>70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17522</v>
      </c>
      <c r="L33" s="6"/>
      <c r="M33" s="6">
        <v>324268716</v>
      </c>
      <c r="N33" s="6"/>
      <c r="O33" s="6">
        <v>322402443</v>
      </c>
      <c r="P33" s="6"/>
      <c r="Q33" s="6">
        <f t="shared" si="1"/>
        <v>1866273</v>
      </c>
    </row>
    <row r="34" spans="1:17">
      <c r="A34" s="1" t="s">
        <v>69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2619783</v>
      </c>
      <c r="L34" s="6"/>
      <c r="M34" s="6">
        <v>20024437595</v>
      </c>
      <c r="N34" s="6"/>
      <c r="O34" s="6">
        <v>20573142688</v>
      </c>
      <c r="P34" s="6"/>
      <c r="Q34" s="6">
        <f t="shared" si="1"/>
        <v>-548705093</v>
      </c>
    </row>
    <row r="35" spans="1:17">
      <c r="A35" s="1" t="s">
        <v>51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68896</v>
      </c>
      <c r="L35" s="6"/>
      <c r="M35" s="6">
        <v>306886089</v>
      </c>
      <c r="N35" s="6"/>
      <c r="O35" s="6">
        <v>280191589</v>
      </c>
      <c r="P35" s="6"/>
      <c r="Q35" s="6">
        <f t="shared" si="1"/>
        <v>26694500</v>
      </c>
    </row>
    <row r="36" spans="1:17">
      <c r="A36" s="1" t="s">
        <v>57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484491</v>
      </c>
      <c r="L36" s="6"/>
      <c r="M36" s="6">
        <v>2920624878</v>
      </c>
      <c r="N36" s="6"/>
      <c r="O36" s="6">
        <v>3072660807</v>
      </c>
      <c r="P36" s="6"/>
      <c r="Q36" s="6">
        <f t="shared" si="1"/>
        <v>-152035929</v>
      </c>
    </row>
    <row r="37" spans="1:17">
      <c r="A37" s="1" t="s">
        <v>122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832644</v>
      </c>
      <c r="L37" s="6"/>
      <c r="M37" s="6">
        <v>8749588823</v>
      </c>
      <c r="N37" s="6"/>
      <c r="O37" s="6">
        <v>8218959398</v>
      </c>
      <c r="P37" s="6"/>
      <c r="Q37" s="6">
        <f t="shared" si="1"/>
        <v>530629425</v>
      </c>
    </row>
    <row r="38" spans="1:17">
      <c r="A38" s="1" t="s">
        <v>36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106318</v>
      </c>
      <c r="L38" s="6"/>
      <c r="M38" s="6">
        <v>2875985188</v>
      </c>
      <c r="N38" s="6"/>
      <c r="O38" s="6">
        <v>3006749808</v>
      </c>
      <c r="P38" s="6"/>
      <c r="Q38" s="6">
        <f t="shared" si="1"/>
        <v>-130764620</v>
      </c>
    </row>
    <row r="39" spans="1:17">
      <c r="A39" s="1" t="s">
        <v>15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242191</v>
      </c>
      <c r="L39" s="6"/>
      <c r="M39" s="6">
        <v>717267159</v>
      </c>
      <c r="N39" s="6"/>
      <c r="O39" s="6">
        <v>813734875</v>
      </c>
      <c r="P39" s="6"/>
      <c r="Q39" s="6">
        <f t="shared" si="1"/>
        <v>-96467716</v>
      </c>
    </row>
    <row r="40" spans="1:17">
      <c r="A40" s="1" t="s">
        <v>41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155084</v>
      </c>
      <c r="L40" s="6"/>
      <c r="M40" s="6">
        <v>361023149</v>
      </c>
      <c r="N40" s="6"/>
      <c r="O40" s="6">
        <v>386636414</v>
      </c>
      <c r="P40" s="6"/>
      <c r="Q40" s="6">
        <f t="shared" si="1"/>
        <v>-25613265</v>
      </c>
    </row>
    <row r="41" spans="1:17">
      <c r="A41" s="1" t="s">
        <v>42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5050957</v>
      </c>
      <c r="L41" s="6"/>
      <c r="M41" s="6">
        <v>4867837764</v>
      </c>
      <c r="N41" s="6"/>
      <c r="O41" s="6">
        <v>5452701469</v>
      </c>
      <c r="P41" s="6"/>
      <c r="Q41" s="6">
        <f t="shared" si="1"/>
        <v>-584863705</v>
      </c>
    </row>
    <row r="42" spans="1:17">
      <c r="A42" s="1" t="s">
        <v>46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1392533</v>
      </c>
      <c r="L42" s="6"/>
      <c r="M42" s="6">
        <v>19117355639</v>
      </c>
      <c r="N42" s="6"/>
      <c r="O42" s="6">
        <v>20528389133</v>
      </c>
      <c r="P42" s="6"/>
      <c r="Q42" s="6">
        <f t="shared" si="1"/>
        <v>-1411033494</v>
      </c>
    </row>
    <row r="43" spans="1:17">
      <c r="A43" s="1" t="s">
        <v>61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81011</v>
      </c>
      <c r="L43" s="6"/>
      <c r="M43" s="6">
        <v>1029132544</v>
      </c>
      <c r="N43" s="6"/>
      <c r="O43" s="6">
        <v>1067814334</v>
      </c>
      <c r="P43" s="6"/>
      <c r="Q43" s="6">
        <f t="shared" si="1"/>
        <v>-38681790</v>
      </c>
    </row>
    <row r="44" spans="1:17">
      <c r="A44" s="1" t="s">
        <v>71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11976</v>
      </c>
      <c r="L44" s="6"/>
      <c r="M44" s="6">
        <v>252267773</v>
      </c>
      <c r="N44" s="6"/>
      <c r="O44" s="6">
        <v>261904338</v>
      </c>
      <c r="P44" s="6"/>
      <c r="Q44" s="6">
        <f t="shared" si="1"/>
        <v>-9636565</v>
      </c>
    </row>
    <row r="45" spans="1:17">
      <c r="A45" s="1" t="s">
        <v>66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13316</v>
      </c>
      <c r="L45" s="6"/>
      <c r="M45" s="6">
        <v>272147994</v>
      </c>
      <c r="N45" s="6"/>
      <c r="O45" s="6">
        <v>257587544</v>
      </c>
      <c r="P45" s="6"/>
      <c r="Q45" s="6">
        <f t="shared" si="1"/>
        <v>14560450</v>
      </c>
    </row>
    <row r="46" spans="1:17">
      <c r="A46" s="1" t="s">
        <v>27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1872783</v>
      </c>
      <c r="L46" s="6"/>
      <c r="M46" s="6">
        <v>21962102240</v>
      </c>
      <c r="N46" s="6"/>
      <c r="O46" s="6">
        <v>23568361626</v>
      </c>
      <c r="P46" s="6"/>
      <c r="Q46" s="6">
        <f t="shared" si="1"/>
        <v>-1606259386</v>
      </c>
    </row>
    <row r="47" spans="1:17">
      <c r="A47" s="1" t="s">
        <v>24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12631</v>
      </c>
      <c r="L47" s="6"/>
      <c r="M47" s="6">
        <v>463113603</v>
      </c>
      <c r="N47" s="6"/>
      <c r="O47" s="6">
        <v>428279892</v>
      </c>
      <c r="P47" s="6"/>
      <c r="Q47" s="6">
        <f t="shared" si="1"/>
        <v>34833711</v>
      </c>
    </row>
    <row r="48" spans="1:17">
      <c r="A48" s="1" t="s">
        <v>40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64485</v>
      </c>
      <c r="L48" s="6"/>
      <c r="M48" s="6">
        <v>802078589</v>
      </c>
      <c r="N48" s="6"/>
      <c r="O48" s="6">
        <v>858957594</v>
      </c>
      <c r="P48" s="6"/>
      <c r="Q48" s="6">
        <f t="shared" si="1"/>
        <v>-56879005</v>
      </c>
    </row>
    <row r="49" spans="1:17">
      <c r="A49" s="1" t="s">
        <v>31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8383</v>
      </c>
      <c r="L49" s="6"/>
      <c r="M49" s="6">
        <v>48498768</v>
      </c>
      <c r="N49" s="6"/>
      <c r="O49" s="6">
        <v>51332026</v>
      </c>
      <c r="P49" s="6"/>
      <c r="Q49" s="6">
        <f t="shared" si="1"/>
        <v>-2833258</v>
      </c>
    </row>
    <row r="50" spans="1:17">
      <c r="A50" s="1" t="s">
        <v>33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4359</v>
      </c>
      <c r="L50" s="6"/>
      <c r="M50" s="6">
        <v>169509246</v>
      </c>
      <c r="N50" s="6"/>
      <c r="O50" s="6">
        <v>178002268</v>
      </c>
      <c r="P50" s="6"/>
      <c r="Q50" s="6">
        <f t="shared" si="1"/>
        <v>-8493022</v>
      </c>
    </row>
    <row r="51" spans="1:17">
      <c r="A51" s="1" t="s">
        <v>26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71489</v>
      </c>
      <c r="L51" s="6"/>
      <c r="M51" s="6">
        <v>10301773345</v>
      </c>
      <c r="N51" s="6"/>
      <c r="O51" s="6">
        <v>11142068187</v>
      </c>
      <c r="P51" s="6"/>
      <c r="Q51" s="6">
        <f t="shared" si="1"/>
        <v>-840294842</v>
      </c>
    </row>
    <row r="52" spans="1:17">
      <c r="A52" s="1" t="s">
        <v>63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115186</v>
      </c>
      <c r="L52" s="6"/>
      <c r="M52" s="6">
        <v>3596289904</v>
      </c>
      <c r="N52" s="6"/>
      <c r="O52" s="6">
        <v>3802566325</v>
      </c>
      <c r="P52" s="6"/>
      <c r="Q52" s="6">
        <f t="shared" si="1"/>
        <v>-206276421</v>
      </c>
    </row>
    <row r="53" spans="1:17">
      <c r="A53" s="1" t="s">
        <v>34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73496</v>
      </c>
      <c r="L53" s="6"/>
      <c r="M53" s="6">
        <v>6144047877</v>
      </c>
      <c r="N53" s="6"/>
      <c r="O53" s="6">
        <v>5619675111</v>
      </c>
      <c r="P53" s="6"/>
      <c r="Q53" s="6">
        <f t="shared" si="1"/>
        <v>524372766</v>
      </c>
    </row>
    <row r="54" spans="1:17">
      <c r="A54" s="1" t="s">
        <v>29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2560</v>
      </c>
      <c r="L54" s="6"/>
      <c r="M54" s="6">
        <v>344052635</v>
      </c>
      <c r="N54" s="6"/>
      <c r="O54" s="6">
        <v>339726528</v>
      </c>
      <c r="P54" s="6"/>
      <c r="Q54" s="6">
        <f t="shared" si="1"/>
        <v>4326107</v>
      </c>
    </row>
    <row r="55" spans="1:17">
      <c r="A55" s="1" t="s">
        <v>28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13955</v>
      </c>
      <c r="L55" s="6"/>
      <c r="M55" s="6">
        <v>519444678</v>
      </c>
      <c r="N55" s="6"/>
      <c r="O55" s="6">
        <v>527134779</v>
      </c>
      <c r="P55" s="6"/>
      <c r="Q55" s="6">
        <f t="shared" si="1"/>
        <v>-7690101</v>
      </c>
    </row>
    <row r="56" spans="1:17">
      <c r="A56" s="1" t="s">
        <v>30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6213</v>
      </c>
      <c r="L56" s="6"/>
      <c r="M56" s="6">
        <v>187457557</v>
      </c>
      <c r="N56" s="6"/>
      <c r="O56" s="6">
        <v>211529118</v>
      </c>
      <c r="P56" s="6"/>
      <c r="Q56" s="6">
        <f t="shared" si="1"/>
        <v>-24071561</v>
      </c>
    </row>
    <row r="57" spans="1:17">
      <c r="A57" s="1" t="s">
        <v>48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37760</v>
      </c>
      <c r="L57" s="6"/>
      <c r="M57" s="6">
        <v>818044439</v>
      </c>
      <c r="N57" s="6"/>
      <c r="O57" s="6">
        <v>807384894</v>
      </c>
      <c r="P57" s="6"/>
      <c r="Q57" s="6">
        <f t="shared" si="1"/>
        <v>10659545</v>
      </c>
    </row>
    <row r="58" spans="1:17">
      <c r="A58" s="1" t="s">
        <v>43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37193</v>
      </c>
      <c r="L58" s="6"/>
      <c r="M58" s="6">
        <v>395142139</v>
      </c>
      <c r="N58" s="6"/>
      <c r="O58" s="6">
        <v>409646458</v>
      </c>
      <c r="P58" s="6"/>
      <c r="Q58" s="6">
        <f t="shared" si="1"/>
        <v>-14504319</v>
      </c>
    </row>
    <row r="59" spans="1:17">
      <c r="A59" s="1" t="s">
        <v>18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256094</v>
      </c>
      <c r="L59" s="6"/>
      <c r="M59" s="6">
        <v>839442320</v>
      </c>
      <c r="N59" s="6"/>
      <c r="O59" s="6">
        <v>910852306</v>
      </c>
      <c r="P59" s="6"/>
      <c r="Q59" s="6">
        <f t="shared" si="1"/>
        <v>-71409986</v>
      </c>
    </row>
    <row r="60" spans="1:17">
      <c r="A60" s="1" t="s">
        <v>16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197319</v>
      </c>
      <c r="L60" s="6"/>
      <c r="M60" s="6">
        <v>333424259</v>
      </c>
      <c r="N60" s="6"/>
      <c r="O60" s="6">
        <v>375421439</v>
      </c>
      <c r="P60" s="6"/>
      <c r="Q60" s="6">
        <f t="shared" si="1"/>
        <v>-41997180</v>
      </c>
    </row>
    <row r="61" spans="1:17">
      <c r="A61" s="1" t="s">
        <v>19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122376</v>
      </c>
      <c r="L61" s="6"/>
      <c r="M61" s="6">
        <v>223237527</v>
      </c>
      <c r="N61" s="6"/>
      <c r="O61" s="6">
        <v>254000734</v>
      </c>
      <c r="P61" s="6"/>
      <c r="Q61" s="6">
        <f t="shared" si="1"/>
        <v>-30763207</v>
      </c>
    </row>
    <row r="62" spans="1:17">
      <c r="A62" s="1" t="s">
        <v>17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78083</v>
      </c>
      <c r="L62" s="6"/>
      <c r="M62" s="6">
        <v>131796055</v>
      </c>
      <c r="N62" s="6"/>
      <c r="O62" s="6">
        <v>151433510</v>
      </c>
      <c r="P62" s="6"/>
      <c r="Q62" s="6">
        <f t="shared" si="1"/>
        <v>-19637455</v>
      </c>
    </row>
    <row r="63" spans="1:17">
      <c r="A63" s="1" t="s">
        <v>72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18777</v>
      </c>
      <c r="L63" s="6"/>
      <c r="M63" s="6">
        <v>495891330</v>
      </c>
      <c r="N63" s="6"/>
      <c r="O63" s="6">
        <v>563691352</v>
      </c>
      <c r="P63" s="6"/>
      <c r="Q63" s="6">
        <f t="shared" si="1"/>
        <v>-67800022</v>
      </c>
    </row>
    <row r="64" spans="1:17">
      <c r="A64" s="1" t="s">
        <v>49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40895</v>
      </c>
      <c r="L64" s="6"/>
      <c r="M64" s="6">
        <v>309674848</v>
      </c>
      <c r="N64" s="6"/>
      <c r="O64" s="6">
        <v>352450017</v>
      </c>
      <c r="P64" s="6"/>
      <c r="Q64" s="6">
        <f t="shared" si="1"/>
        <v>-42775169</v>
      </c>
    </row>
    <row r="65" spans="1:17">
      <c r="A65" s="1" t="s">
        <v>65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51988</v>
      </c>
      <c r="L65" s="6"/>
      <c r="M65" s="6">
        <v>372160917</v>
      </c>
      <c r="N65" s="6"/>
      <c r="O65" s="6">
        <v>431516898</v>
      </c>
      <c r="P65" s="6"/>
      <c r="Q65" s="6">
        <f t="shared" si="1"/>
        <v>-59355981</v>
      </c>
    </row>
    <row r="66" spans="1:17" ht="24.75" thickBot="1">
      <c r="E66" s="12">
        <f>SUM(E8:E65)</f>
        <v>283320938710</v>
      </c>
      <c r="G66" s="12">
        <f>SUM(SUM(G8:G65))</f>
        <v>267646101586</v>
      </c>
      <c r="I66" s="12">
        <f>SUM(I8:I65)</f>
        <v>15674837124</v>
      </c>
      <c r="M66" s="12">
        <f>SUM(M8:M65)</f>
        <v>474621803960</v>
      </c>
      <c r="O66" s="12">
        <f>SUM(O8:O65)</f>
        <v>469879519513</v>
      </c>
      <c r="Q66" s="7">
        <f>SUM(Q8:Q65)</f>
        <v>4742284447</v>
      </c>
    </row>
    <row r="67" spans="1:17" ht="24.75" thickTop="1">
      <c r="Q67" s="3"/>
    </row>
    <row r="68" spans="1:17">
      <c r="I68" s="3"/>
      <c r="Q68" s="3"/>
    </row>
    <row r="69" spans="1:17">
      <c r="I69" s="3"/>
      <c r="Q69" s="3"/>
    </row>
    <row r="70" spans="1:17">
      <c r="I70" s="3"/>
      <c r="Q70" s="3"/>
    </row>
    <row r="71" spans="1:17">
      <c r="I71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5"/>
  <sheetViews>
    <sheetView rightToLeft="1" workbookViewId="0">
      <selection activeCell="Q75" sqref="O75:Q76"/>
    </sheetView>
  </sheetViews>
  <sheetFormatPr defaultRowHeight="24"/>
  <cols>
    <col min="1" max="1" width="40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28" style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5.7109375" style="1" bestFit="1" customWidth="1"/>
    <col min="18" max="18" width="1" style="1" customWidth="1"/>
    <col min="19" max="19" width="24.7109375" style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.75">
      <c r="A3" s="16" t="s">
        <v>100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.75">
      <c r="A6" s="16" t="s">
        <v>3</v>
      </c>
      <c r="C6" s="17" t="s">
        <v>102</v>
      </c>
      <c r="D6" s="17" t="s">
        <v>102</v>
      </c>
      <c r="E6" s="17" t="s">
        <v>102</v>
      </c>
      <c r="F6" s="17" t="s">
        <v>102</v>
      </c>
      <c r="G6" s="17" t="s">
        <v>102</v>
      </c>
      <c r="H6" s="17" t="s">
        <v>102</v>
      </c>
      <c r="I6" s="17" t="s">
        <v>102</v>
      </c>
      <c r="J6" s="17" t="s">
        <v>102</v>
      </c>
      <c r="K6" s="17" t="s">
        <v>102</v>
      </c>
      <c r="M6" s="17" t="s">
        <v>103</v>
      </c>
      <c r="N6" s="17" t="s">
        <v>103</v>
      </c>
      <c r="O6" s="17" t="s">
        <v>103</v>
      </c>
      <c r="P6" s="17" t="s">
        <v>103</v>
      </c>
      <c r="Q6" s="17" t="s">
        <v>103</v>
      </c>
      <c r="R6" s="17" t="s">
        <v>103</v>
      </c>
      <c r="S6" s="17" t="s">
        <v>103</v>
      </c>
      <c r="T6" s="17" t="s">
        <v>103</v>
      </c>
      <c r="U6" s="17" t="s">
        <v>103</v>
      </c>
    </row>
    <row r="7" spans="1:21" ht="24.75">
      <c r="A7" s="17" t="s">
        <v>3</v>
      </c>
      <c r="C7" s="17" t="s">
        <v>123</v>
      </c>
      <c r="E7" s="17" t="s">
        <v>124</v>
      </c>
      <c r="G7" s="17" t="s">
        <v>125</v>
      </c>
      <c r="I7" s="17" t="s">
        <v>87</v>
      </c>
      <c r="K7" s="17" t="s">
        <v>126</v>
      </c>
      <c r="M7" s="17" t="s">
        <v>123</v>
      </c>
      <c r="N7" s="13"/>
      <c r="O7" s="17" t="s">
        <v>124</v>
      </c>
      <c r="Q7" s="17" t="s">
        <v>125</v>
      </c>
      <c r="S7" s="17" t="s">
        <v>87</v>
      </c>
      <c r="U7" s="17" t="s">
        <v>126</v>
      </c>
    </row>
    <row r="8" spans="1:21">
      <c r="A8" s="1" t="s">
        <v>39</v>
      </c>
      <c r="C8" s="6">
        <v>0</v>
      </c>
      <c r="D8" s="6"/>
      <c r="E8" s="6">
        <v>34761031803</v>
      </c>
      <c r="F8" s="6"/>
      <c r="G8" s="6">
        <v>2017495732</v>
      </c>
      <c r="H8" s="6"/>
      <c r="I8" s="6">
        <f>G8+E8+C8</f>
        <v>36778527535</v>
      </c>
      <c r="J8" s="6"/>
      <c r="K8" s="8">
        <f>I8/$I$74</f>
        <v>2.4645065831300002E-2</v>
      </c>
      <c r="L8" s="6"/>
      <c r="M8" s="6">
        <v>0</v>
      </c>
      <c r="N8" s="6"/>
      <c r="O8" s="6">
        <v>37633831881</v>
      </c>
      <c r="P8" s="6"/>
      <c r="Q8" s="6">
        <v>2030109245</v>
      </c>
      <c r="R8" s="6"/>
      <c r="S8" s="6">
        <f>M8+O8+Q8</f>
        <v>39663941126</v>
      </c>
      <c r="T8" s="6"/>
      <c r="U8" s="8">
        <f>S8/$S$74</f>
        <v>3.4613123822637051E-2</v>
      </c>
    </row>
    <row r="9" spans="1:21">
      <c r="A9" s="1" t="s">
        <v>37</v>
      </c>
      <c r="C9" s="6">
        <v>0</v>
      </c>
      <c r="D9" s="6"/>
      <c r="E9" s="6">
        <v>35470026486</v>
      </c>
      <c r="F9" s="6"/>
      <c r="G9" s="6">
        <v>330492052</v>
      </c>
      <c r="H9" s="6"/>
      <c r="I9" s="6">
        <f t="shared" ref="I9:I72" si="0">G9+E9+C9</f>
        <v>35800518538</v>
      </c>
      <c r="J9" s="6"/>
      <c r="K9" s="8">
        <f t="shared" ref="K9:K72" si="1">I9/$I$74</f>
        <v>2.3989707998071604E-2</v>
      </c>
      <c r="L9" s="6"/>
      <c r="M9" s="6">
        <v>0</v>
      </c>
      <c r="N9" s="6"/>
      <c r="O9" s="6">
        <v>20997371348</v>
      </c>
      <c r="P9" s="6"/>
      <c r="Q9" s="6">
        <v>288716767</v>
      </c>
      <c r="R9" s="6"/>
      <c r="S9" s="6">
        <f t="shared" ref="S9:S72" si="2">M9+O9+Q9</f>
        <v>21286088115</v>
      </c>
      <c r="T9" s="6"/>
      <c r="U9" s="8">
        <f t="shared" ref="U9:U72" si="3">S9/$S$74</f>
        <v>1.8575511729496154E-2</v>
      </c>
    </row>
    <row r="10" spans="1:21">
      <c r="A10" s="1" t="s">
        <v>78</v>
      </c>
      <c r="C10" s="6">
        <v>0</v>
      </c>
      <c r="D10" s="6"/>
      <c r="E10" s="6">
        <v>0</v>
      </c>
      <c r="F10" s="6"/>
      <c r="G10" s="6">
        <v>781578794</v>
      </c>
      <c r="H10" s="6"/>
      <c r="I10" s="6">
        <f t="shared" si="0"/>
        <v>781578794</v>
      </c>
      <c r="J10" s="6"/>
      <c r="K10" s="8">
        <f t="shared" si="1"/>
        <v>5.2373115840886972E-4</v>
      </c>
      <c r="L10" s="6"/>
      <c r="M10" s="6">
        <v>0</v>
      </c>
      <c r="N10" s="6"/>
      <c r="O10" s="6">
        <v>0</v>
      </c>
      <c r="P10" s="6"/>
      <c r="Q10" s="6">
        <v>781578794</v>
      </c>
      <c r="R10" s="6"/>
      <c r="S10" s="6">
        <f t="shared" si="2"/>
        <v>781578794</v>
      </c>
      <c r="T10" s="6"/>
      <c r="U10" s="8">
        <f t="shared" si="3"/>
        <v>6.8205233282115718E-4</v>
      </c>
    </row>
    <row r="11" spans="1:21">
      <c r="A11" s="1" t="s">
        <v>54</v>
      </c>
      <c r="C11" s="6">
        <v>0</v>
      </c>
      <c r="D11" s="6"/>
      <c r="E11" s="6">
        <v>17095154864</v>
      </c>
      <c r="F11" s="6"/>
      <c r="G11" s="6">
        <v>223388348</v>
      </c>
      <c r="H11" s="6"/>
      <c r="I11" s="6">
        <f t="shared" si="0"/>
        <v>17318543212</v>
      </c>
      <c r="J11" s="6"/>
      <c r="K11" s="8">
        <f t="shared" si="1"/>
        <v>1.1605049635436793E-2</v>
      </c>
      <c r="L11" s="6"/>
      <c r="M11" s="6">
        <v>0</v>
      </c>
      <c r="N11" s="6"/>
      <c r="O11" s="6">
        <v>15939274684</v>
      </c>
      <c r="P11" s="6"/>
      <c r="Q11" s="6">
        <v>165527037</v>
      </c>
      <c r="R11" s="6"/>
      <c r="S11" s="6">
        <f t="shared" si="2"/>
        <v>16104801721</v>
      </c>
      <c r="T11" s="6"/>
      <c r="U11" s="8">
        <f t="shared" si="3"/>
        <v>1.4054011787108744E-2</v>
      </c>
    </row>
    <row r="12" spans="1:21">
      <c r="A12" s="1" t="s">
        <v>58</v>
      </c>
      <c r="C12" s="6">
        <v>0</v>
      </c>
      <c r="D12" s="6"/>
      <c r="E12" s="6">
        <v>9898239220</v>
      </c>
      <c r="F12" s="6"/>
      <c r="G12" s="6">
        <v>676326549</v>
      </c>
      <c r="H12" s="6"/>
      <c r="I12" s="6">
        <f t="shared" si="0"/>
        <v>10574565769</v>
      </c>
      <c r="J12" s="6"/>
      <c r="K12" s="8">
        <f t="shared" si="1"/>
        <v>7.0859516946785925E-3</v>
      </c>
      <c r="L12" s="6"/>
      <c r="M12" s="6">
        <v>0</v>
      </c>
      <c r="N12" s="6"/>
      <c r="O12" s="6">
        <v>12356212087</v>
      </c>
      <c r="P12" s="6"/>
      <c r="Q12" s="6">
        <v>672751239</v>
      </c>
      <c r="R12" s="6"/>
      <c r="S12" s="6">
        <f t="shared" si="2"/>
        <v>13028963326</v>
      </c>
      <c r="T12" s="6"/>
      <c r="U12" s="8">
        <f t="shared" si="3"/>
        <v>1.1369851509481466E-2</v>
      </c>
    </row>
    <row r="13" spans="1:21">
      <c r="A13" s="1" t="s">
        <v>55</v>
      </c>
      <c r="C13" s="6">
        <v>0</v>
      </c>
      <c r="D13" s="6"/>
      <c r="E13" s="6">
        <v>2701067901</v>
      </c>
      <c r="F13" s="6"/>
      <c r="G13" s="6">
        <v>767464161</v>
      </c>
      <c r="H13" s="6"/>
      <c r="I13" s="6">
        <f t="shared" si="0"/>
        <v>3468532062</v>
      </c>
      <c r="J13" s="6"/>
      <c r="K13" s="8">
        <f t="shared" si="1"/>
        <v>2.3242420709914573E-3</v>
      </c>
      <c r="L13" s="6"/>
      <c r="M13" s="6">
        <v>0</v>
      </c>
      <c r="N13" s="6"/>
      <c r="O13" s="6">
        <v>1201337315</v>
      </c>
      <c r="P13" s="6"/>
      <c r="Q13" s="6">
        <v>763061698</v>
      </c>
      <c r="R13" s="6"/>
      <c r="S13" s="6">
        <f t="shared" si="2"/>
        <v>1964399013</v>
      </c>
      <c r="T13" s="6"/>
      <c r="U13" s="8">
        <f t="shared" si="3"/>
        <v>1.7142518958980721E-3</v>
      </c>
    </row>
    <row r="14" spans="1:21">
      <c r="A14" s="1" t="s">
        <v>62</v>
      </c>
      <c r="C14" s="6">
        <v>0</v>
      </c>
      <c r="D14" s="6"/>
      <c r="E14" s="6">
        <v>4599026038</v>
      </c>
      <c r="F14" s="6"/>
      <c r="G14" s="6">
        <v>-6024160267</v>
      </c>
      <c r="H14" s="6"/>
      <c r="I14" s="6">
        <f t="shared" si="0"/>
        <v>-1425134229</v>
      </c>
      <c r="J14" s="6"/>
      <c r="K14" s="8">
        <f t="shared" si="1"/>
        <v>-9.5497371010081617E-4</v>
      </c>
      <c r="L14" s="6"/>
      <c r="M14" s="6">
        <v>0</v>
      </c>
      <c r="N14" s="6"/>
      <c r="O14" s="6">
        <v>-185227521</v>
      </c>
      <c r="P14" s="6"/>
      <c r="Q14" s="6">
        <v>-6064773690</v>
      </c>
      <c r="R14" s="6"/>
      <c r="S14" s="6">
        <f t="shared" si="2"/>
        <v>-6250001211</v>
      </c>
      <c r="T14" s="6"/>
      <c r="U14" s="8">
        <f t="shared" si="3"/>
        <v>-5.4541243171160134E-3</v>
      </c>
    </row>
    <row r="15" spans="1:21">
      <c r="A15" s="1" t="s">
        <v>47</v>
      </c>
      <c r="C15" s="6">
        <v>0</v>
      </c>
      <c r="D15" s="6"/>
      <c r="E15" s="6">
        <v>48947220974</v>
      </c>
      <c r="F15" s="6"/>
      <c r="G15" s="6">
        <v>6124410413</v>
      </c>
      <c r="H15" s="6"/>
      <c r="I15" s="6">
        <f t="shared" si="0"/>
        <v>55071631387</v>
      </c>
      <c r="J15" s="6"/>
      <c r="K15" s="8">
        <f t="shared" si="1"/>
        <v>3.6903162577079568E-2</v>
      </c>
      <c r="L15" s="6"/>
      <c r="M15" s="6">
        <v>0</v>
      </c>
      <c r="N15" s="6"/>
      <c r="O15" s="6">
        <v>41140641902</v>
      </c>
      <c r="P15" s="6"/>
      <c r="Q15" s="6">
        <v>5923887519</v>
      </c>
      <c r="R15" s="6"/>
      <c r="S15" s="6">
        <f t="shared" si="2"/>
        <v>47064529421</v>
      </c>
      <c r="T15" s="6"/>
      <c r="U15" s="8">
        <f t="shared" si="3"/>
        <v>4.1071319144212907E-2</v>
      </c>
    </row>
    <row r="16" spans="1:21">
      <c r="A16" s="1" t="s">
        <v>45</v>
      </c>
      <c r="C16" s="6">
        <v>0</v>
      </c>
      <c r="D16" s="6"/>
      <c r="E16" s="6">
        <v>4821016330</v>
      </c>
      <c r="F16" s="6"/>
      <c r="G16" s="6">
        <v>-269029637</v>
      </c>
      <c r="H16" s="6"/>
      <c r="I16" s="6">
        <f t="shared" si="0"/>
        <v>4551986693</v>
      </c>
      <c r="J16" s="6"/>
      <c r="K16" s="8">
        <f t="shared" si="1"/>
        <v>3.0502583771312639E-3</v>
      </c>
      <c r="L16" s="6"/>
      <c r="M16" s="6">
        <v>0</v>
      </c>
      <c r="N16" s="6"/>
      <c r="O16" s="6">
        <v>813660152</v>
      </c>
      <c r="P16" s="6"/>
      <c r="Q16" s="6">
        <v>-530587110</v>
      </c>
      <c r="R16" s="6"/>
      <c r="S16" s="6">
        <f t="shared" si="2"/>
        <v>283073042</v>
      </c>
      <c r="T16" s="6"/>
      <c r="U16" s="8">
        <f t="shared" si="3"/>
        <v>2.4702644203890902E-4</v>
      </c>
    </row>
    <row r="17" spans="1:21">
      <c r="A17" s="1" t="s">
        <v>52</v>
      </c>
      <c r="C17" s="6">
        <v>0</v>
      </c>
      <c r="D17" s="6"/>
      <c r="E17" s="6">
        <v>9098404501</v>
      </c>
      <c r="F17" s="6"/>
      <c r="G17" s="6">
        <v>646704732</v>
      </c>
      <c r="H17" s="6"/>
      <c r="I17" s="6">
        <f t="shared" si="0"/>
        <v>9745109233</v>
      </c>
      <c r="J17" s="6"/>
      <c r="K17" s="8">
        <f t="shared" si="1"/>
        <v>6.5301379548689011E-3</v>
      </c>
      <c r="L17" s="6"/>
      <c r="M17" s="6">
        <v>0</v>
      </c>
      <c r="N17" s="6"/>
      <c r="O17" s="6">
        <v>3893158526</v>
      </c>
      <c r="P17" s="6"/>
      <c r="Q17" s="6">
        <v>-319987790</v>
      </c>
      <c r="R17" s="6"/>
      <c r="S17" s="6">
        <f t="shared" si="2"/>
        <v>3573170736</v>
      </c>
      <c r="T17" s="6"/>
      <c r="U17" s="8">
        <f t="shared" si="3"/>
        <v>3.1181621798928839E-3</v>
      </c>
    </row>
    <row r="18" spans="1:21">
      <c r="A18" s="1" t="s">
        <v>64</v>
      </c>
      <c r="C18" s="6">
        <v>0</v>
      </c>
      <c r="D18" s="6"/>
      <c r="E18" s="6">
        <v>7445385706</v>
      </c>
      <c r="F18" s="6"/>
      <c r="G18" s="6">
        <v>-333369123</v>
      </c>
      <c r="H18" s="6"/>
      <c r="I18" s="6">
        <f t="shared" si="0"/>
        <v>7112016583</v>
      </c>
      <c r="J18" s="6"/>
      <c r="K18" s="8">
        <f t="shared" si="1"/>
        <v>4.7657187122168536E-3</v>
      </c>
      <c r="L18" s="6"/>
      <c r="M18" s="6">
        <v>0</v>
      </c>
      <c r="N18" s="6"/>
      <c r="O18" s="6">
        <v>184984854</v>
      </c>
      <c r="P18" s="6"/>
      <c r="Q18" s="6">
        <v>-357045528</v>
      </c>
      <c r="R18" s="6"/>
      <c r="S18" s="6">
        <f t="shared" si="2"/>
        <v>-172060674</v>
      </c>
      <c r="T18" s="6"/>
      <c r="U18" s="8">
        <f t="shared" si="3"/>
        <v>-1.5015041988009802E-4</v>
      </c>
    </row>
    <row r="19" spans="1:21">
      <c r="A19" s="1" t="s">
        <v>35</v>
      </c>
      <c r="C19" s="6">
        <v>0</v>
      </c>
      <c r="D19" s="6"/>
      <c r="E19" s="6">
        <v>3462038166</v>
      </c>
      <c r="F19" s="6"/>
      <c r="G19" s="6">
        <v>1203898820</v>
      </c>
      <c r="H19" s="6"/>
      <c r="I19" s="6">
        <f t="shared" si="0"/>
        <v>4665936986</v>
      </c>
      <c r="J19" s="6"/>
      <c r="K19" s="8">
        <f t="shared" si="1"/>
        <v>3.1266157699009556E-3</v>
      </c>
      <c r="L19" s="6"/>
      <c r="M19" s="6">
        <v>0</v>
      </c>
      <c r="N19" s="6"/>
      <c r="O19" s="6">
        <v>3745748007</v>
      </c>
      <c r="P19" s="6"/>
      <c r="Q19" s="6">
        <v>1202136377</v>
      </c>
      <c r="R19" s="6"/>
      <c r="S19" s="6">
        <f t="shared" si="2"/>
        <v>4947884384</v>
      </c>
      <c r="T19" s="6"/>
      <c r="U19" s="8">
        <f t="shared" si="3"/>
        <v>4.3178194093077896E-3</v>
      </c>
    </row>
    <row r="20" spans="1:21">
      <c r="A20" s="1" t="s">
        <v>32</v>
      </c>
      <c r="C20" s="6">
        <v>0</v>
      </c>
      <c r="D20" s="6"/>
      <c r="E20" s="6">
        <v>24499145988</v>
      </c>
      <c r="F20" s="6"/>
      <c r="G20" s="6">
        <v>215152349</v>
      </c>
      <c r="H20" s="6"/>
      <c r="I20" s="6">
        <f t="shared" si="0"/>
        <v>24714298337</v>
      </c>
      <c r="J20" s="6"/>
      <c r="K20" s="8">
        <f t="shared" si="1"/>
        <v>1.6560899805195345E-2</v>
      </c>
      <c r="L20" s="6"/>
      <c r="M20" s="6">
        <v>0</v>
      </c>
      <c r="N20" s="6"/>
      <c r="O20" s="6">
        <v>14744619412</v>
      </c>
      <c r="P20" s="6"/>
      <c r="Q20" s="6">
        <v>136599189</v>
      </c>
      <c r="R20" s="6"/>
      <c r="S20" s="6">
        <f t="shared" si="2"/>
        <v>14881218601</v>
      </c>
      <c r="T20" s="6"/>
      <c r="U20" s="8">
        <f t="shared" si="3"/>
        <v>1.2986240082191441E-2</v>
      </c>
    </row>
    <row r="21" spans="1:21">
      <c r="A21" s="1" t="s">
        <v>50</v>
      </c>
      <c r="C21" s="6">
        <v>0</v>
      </c>
      <c r="D21" s="6"/>
      <c r="E21" s="6">
        <v>87560560564</v>
      </c>
      <c r="F21" s="6"/>
      <c r="G21" s="6">
        <v>7440882320</v>
      </c>
      <c r="H21" s="6"/>
      <c r="I21" s="6">
        <f t="shared" si="0"/>
        <v>95001442884</v>
      </c>
      <c r="J21" s="6"/>
      <c r="K21" s="8">
        <f t="shared" si="1"/>
        <v>6.3659884472443098E-2</v>
      </c>
      <c r="L21" s="6"/>
      <c r="M21" s="6">
        <v>0</v>
      </c>
      <c r="N21" s="6"/>
      <c r="O21" s="6">
        <v>55697528637</v>
      </c>
      <c r="P21" s="6"/>
      <c r="Q21" s="6">
        <v>7384561568</v>
      </c>
      <c r="R21" s="6"/>
      <c r="S21" s="6">
        <f t="shared" si="2"/>
        <v>63082090205</v>
      </c>
      <c r="T21" s="6"/>
      <c r="U21" s="8">
        <f t="shared" si="3"/>
        <v>5.5049199279522572E-2</v>
      </c>
    </row>
    <row r="22" spans="1:21">
      <c r="A22" s="1" t="s">
        <v>25</v>
      </c>
      <c r="C22" s="6">
        <v>0</v>
      </c>
      <c r="D22" s="6"/>
      <c r="E22" s="6">
        <v>36578345296</v>
      </c>
      <c r="F22" s="6"/>
      <c r="G22" s="6">
        <v>780998313</v>
      </c>
      <c r="H22" s="6"/>
      <c r="I22" s="6">
        <f t="shared" si="0"/>
        <v>37359343609</v>
      </c>
      <c r="J22" s="6"/>
      <c r="K22" s="8">
        <f t="shared" si="1"/>
        <v>2.5034267121808035E-2</v>
      </c>
      <c r="L22" s="6"/>
      <c r="M22" s="6">
        <v>0</v>
      </c>
      <c r="N22" s="6"/>
      <c r="O22" s="6">
        <v>30492429735</v>
      </c>
      <c r="P22" s="6"/>
      <c r="Q22" s="6">
        <v>684127419</v>
      </c>
      <c r="R22" s="6"/>
      <c r="S22" s="6">
        <f t="shared" si="2"/>
        <v>31176557154</v>
      </c>
      <c r="T22" s="6"/>
      <c r="U22" s="8">
        <f t="shared" si="3"/>
        <v>2.7206525688077764E-2</v>
      </c>
    </row>
    <row r="23" spans="1:21">
      <c r="A23" s="1" t="s">
        <v>60</v>
      </c>
      <c r="C23" s="6">
        <v>0</v>
      </c>
      <c r="D23" s="6"/>
      <c r="E23" s="6">
        <v>22890184761</v>
      </c>
      <c r="F23" s="6"/>
      <c r="G23" s="6">
        <v>1092603568</v>
      </c>
      <c r="H23" s="6"/>
      <c r="I23" s="6">
        <f t="shared" si="0"/>
        <v>23982788329</v>
      </c>
      <c r="J23" s="6"/>
      <c r="K23" s="8">
        <f t="shared" si="1"/>
        <v>1.6070719433339556E-2</v>
      </c>
      <c r="L23" s="6"/>
      <c r="M23" s="6">
        <v>0</v>
      </c>
      <c r="N23" s="6"/>
      <c r="O23" s="6">
        <v>10757460614</v>
      </c>
      <c r="P23" s="6"/>
      <c r="Q23" s="6">
        <v>1052573793</v>
      </c>
      <c r="R23" s="6"/>
      <c r="S23" s="6">
        <f t="shared" si="2"/>
        <v>11810034407</v>
      </c>
      <c r="T23" s="6"/>
      <c r="U23" s="8">
        <f t="shared" si="3"/>
        <v>1.0306141338313335E-2</v>
      </c>
    </row>
    <row r="24" spans="1:21">
      <c r="A24" s="1" t="s">
        <v>53</v>
      </c>
      <c r="C24" s="6">
        <v>0</v>
      </c>
      <c r="D24" s="6"/>
      <c r="E24" s="6">
        <v>2116632236</v>
      </c>
      <c r="F24" s="6"/>
      <c r="G24" s="6">
        <v>0</v>
      </c>
      <c r="H24" s="6"/>
      <c r="I24" s="6">
        <f t="shared" si="0"/>
        <v>2116632236</v>
      </c>
      <c r="J24" s="6"/>
      <c r="K24" s="8">
        <f t="shared" si="1"/>
        <v>1.4183422853791454E-3</v>
      </c>
      <c r="L24" s="6"/>
      <c r="M24" s="6">
        <v>0</v>
      </c>
      <c r="N24" s="6"/>
      <c r="O24" s="6">
        <v>-2594720421</v>
      </c>
      <c r="P24" s="6"/>
      <c r="Q24" s="6">
        <v>-25534703</v>
      </c>
      <c r="R24" s="6"/>
      <c r="S24" s="6">
        <f t="shared" si="2"/>
        <v>-2620255124</v>
      </c>
      <c r="T24" s="6"/>
      <c r="U24" s="8">
        <f t="shared" si="3"/>
        <v>-2.2865911071671048E-3</v>
      </c>
    </row>
    <row r="25" spans="1:21">
      <c r="A25" s="1" t="s">
        <v>67</v>
      </c>
      <c r="C25" s="6">
        <v>0</v>
      </c>
      <c r="D25" s="6"/>
      <c r="E25" s="6">
        <v>37142300968</v>
      </c>
      <c r="F25" s="6"/>
      <c r="G25" s="6">
        <v>0</v>
      </c>
      <c r="H25" s="6"/>
      <c r="I25" s="6">
        <f t="shared" si="0"/>
        <v>37142300968</v>
      </c>
      <c r="J25" s="6"/>
      <c r="K25" s="8">
        <f t="shared" si="1"/>
        <v>2.4888828178648775E-2</v>
      </c>
      <c r="L25" s="6"/>
      <c r="M25" s="6">
        <v>0</v>
      </c>
      <c r="N25" s="6"/>
      <c r="O25" s="6">
        <v>20826818995</v>
      </c>
      <c r="P25" s="6"/>
      <c r="Q25" s="6">
        <v>-122289503</v>
      </c>
      <c r="R25" s="6"/>
      <c r="S25" s="6">
        <f t="shared" si="2"/>
        <v>20704529492</v>
      </c>
      <c r="T25" s="6"/>
      <c r="U25" s="8">
        <f t="shared" si="3"/>
        <v>1.8068008943424647E-2</v>
      </c>
    </row>
    <row r="26" spans="1:21">
      <c r="A26" s="1" t="s">
        <v>121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8">
        <f t="shared" si="1"/>
        <v>0</v>
      </c>
      <c r="L26" s="6"/>
      <c r="M26" s="6">
        <v>0</v>
      </c>
      <c r="N26" s="6"/>
      <c r="O26" s="6">
        <v>0</v>
      </c>
      <c r="P26" s="6"/>
      <c r="Q26" s="6">
        <v>-1470965113</v>
      </c>
      <c r="R26" s="6"/>
      <c r="S26" s="6">
        <f t="shared" si="2"/>
        <v>-1470965113</v>
      </c>
      <c r="T26" s="6"/>
      <c r="U26" s="8">
        <f t="shared" si="3"/>
        <v>-1.2836520060704041E-3</v>
      </c>
    </row>
    <row r="27" spans="1:21">
      <c r="A27" s="1" t="s">
        <v>68</v>
      </c>
      <c r="C27" s="6">
        <v>0</v>
      </c>
      <c r="D27" s="6"/>
      <c r="E27" s="6">
        <v>44030932952</v>
      </c>
      <c r="F27" s="6"/>
      <c r="G27" s="6">
        <v>0</v>
      </c>
      <c r="H27" s="6"/>
      <c r="I27" s="6">
        <f t="shared" si="0"/>
        <v>44030932952</v>
      </c>
      <c r="J27" s="6"/>
      <c r="K27" s="8">
        <f t="shared" si="1"/>
        <v>2.9504858240529792E-2</v>
      </c>
      <c r="L27" s="6"/>
      <c r="M27" s="6">
        <v>0</v>
      </c>
      <c r="N27" s="6"/>
      <c r="O27" s="6">
        <v>35552402265</v>
      </c>
      <c r="P27" s="6"/>
      <c r="Q27" s="6">
        <v>-67881856</v>
      </c>
      <c r="R27" s="6"/>
      <c r="S27" s="6">
        <f t="shared" si="2"/>
        <v>35484520409</v>
      </c>
      <c r="T27" s="6"/>
      <c r="U27" s="8">
        <f t="shared" si="3"/>
        <v>3.0965911703073168E-2</v>
      </c>
    </row>
    <row r="28" spans="1:21">
      <c r="A28" s="1" t="s">
        <v>44</v>
      </c>
      <c r="C28" s="6">
        <v>0</v>
      </c>
      <c r="D28" s="6"/>
      <c r="E28" s="6">
        <v>20743489525</v>
      </c>
      <c r="F28" s="6"/>
      <c r="G28" s="6">
        <v>0</v>
      </c>
      <c r="H28" s="6"/>
      <c r="I28" s="6">
        <f t="shared" si="0"/>
        <v>20743489525</v>
      </c>
      <c r="J28" s="6"/>
      <c r="K28" s="8">
        <f t="shared" si="1"/>
        <v>1.3900085163224767E-2</v>
      </c>
      <c r="L28" s="6"/>
      <c r="M28" s="6">
        <v>0</v>
      </c>
      <c r="N28" s="6"/>
      <c r="O28" s="6">
        <v>19198508072</v>
      </c>
      <c r="P28" s="6"/>
      <c r="Q28" s="6">
        <v>-2188962088</v>
      </c>
      <c r="R28" s="6"/>
      <c r="S28" s="6">
        <f t="shared" si="2"/>
        <v>17009545984</v>
      </c>
      <c r="T28" s="6"/>
      <c r="U28" s="8">
        <f t="shared" si="3"/>
        <v>1.4843545663824582E-2</v>
      </c>
    </row>
    <row r="29" spans="1:21">
      <c r="A29" s="1" t="s">
        <v>23</v>
      </c>
      <c r="C29" s="6">
        <v>0</v>
      </c>
      <c r="D29" s="6"/>
      <c r="E29" s="6">
        <v>17857489326</v>
      </c>
      <c r="F29" s="6"/>
      <c r="G29" s="6">
        <v>0</v>
      </c>
      <c r="H29" s="6"/>
      <c r="I29" s="6">
        <f t="shared" si="0"/>
        <v>17857489326</v>
      </c>
      <c r="J29" s="6"/>
      <c r="K29" s="8">
        <f t="shared" si="1"/>
        <v>1.1966194122431637E-2</v>
      </c>
      <c r="L29" s="6"/>
      <c r="M29" s="6">
        <v>0</v>
      </c>
      <c r="N29" s="6"/>
      <c r="O29" s="6">
        <v>9312820959</v>
      </c>
      <c r="P29" s="6"/>
      <c r="Q29" s="6">
        <v>-34800990</v>
      </c>
      <c r="R29" s="6"/>
      <c r="S29" s="6">
        <f t="shared" si="2"/>
        <v>9278019969</v>
      </c>
      <c r="T29" s="6"/>
      <c r="U29" s="8">
        <f t="shared" si="3"/>
        <v>8.0965543236293722E-3</v>
      </c>
    </row>
    <row r="30" spans="1:21">
      <c r="A30" s="1" t="s">
        <v>20</v>
      </c>
      <c r="C30" s="6">
        <v>0</v>
      </c>
      <c r="D30" s="6"/>
      <c r="E30" s="6">
        <v>59520992775</v>
      </c>
      <c r="F30" s="6"/>
      <c r="G30" s="6">
        <v>0</v>
      </c>
      <c r="H30" s="6"/>
      <c r="I30" s="6">
        <f t="shared" si="0"/>
        <v>59520992775</v>
      </c>
      <c r="J30" s="6"/>
      <c r="K30" s="8">
        <f t="shared" si="1"/>
        <v>3.9884652366472366E-2</v>
      </c>
      <c r="L30" s="6"/>
      <c r="M30" s="6">
        <v>0</v>
      </c>
      <c r="N30" s="6"/>
      <c r="O30" s="6">
        <v>39227909460</v>
      </c>
      <c r="P30" s="6"/>
      <c r="Q30" s="6">
        <v>-113406150</v>
      </c>
      <c r="R30" s="6"/>
      <c r="S30" s="6">
        <f t="shared" si="2"/>
        <v>39114503310</v>
      </c>
      <c r="T30" s="6"/>
      <c r="U30" s="8">
        <f t="shared" si="3"/>
        <v>3.4133651571061401E-2</v>
      </c>
    </row>
    <row r="31" spans="1:21">
      <c r="A31" s="1" t="s">
        <v>22</v>
      </c>
      <c r="C31" s="6">
        <v>0</v>
      </c>
      <c r="D31" s="6"/>
      <c r="E31" s="6">
        <v>6670568033</v>
      </c>
      <c r="F31" s="6"/>
      <c r="G31" s="6">
        <v>0</v>
      </c>
      <c r="H31" s="6"/>
      <c r="I31" s="6">
        <f t="shared" si="0"/>
        <v>6670568033</v>
      </c>
      <c r="J31" s="6"/>
      <c r="K31" s="8">
        <f t="shared" si="1"/>
        <v>4.4699067451518725E-3</v>
      </c>
      <c r="L31" s="6"/>
      <c r="M31" s="6">
        <v>0</v>
      </c>
      <c r="N31" s="6"/>
      <c r="O31" s="6">
        <v>-1954711871</v>
      </c>
      <c r="P31" s="6"/>
      <c r="Q31" s="6">
        <v>-9911965</v>
      </c>
      <c r="R31" s="6"/>
      <c r="S31" s="6">
        <f t="shared" si="2"/>
        <v>-1964623836</v>
      </c>
      <c r="T31" s="6"/>
      <c r="U31" s="8">
        <f t="shared" si="3"/>
        <v>-1.714448089874673E-3</v>
      </c>
    </row>
    <row r="32" spans="1:21">
      <c r="A32" s="1" t="s">
        <v>21</v>
      </c>
      <c r="C32" s="6">
        <v>0</v>
      </c>
      <c r="D32" s="6"/>
      <c r="E32" s="6">
        <v>30593228854</v>
      </c>
      <c r="F32" s="6"/>
      <c r="G32" s="6">
        <v>0</v>
      </c>
      <c r="H32" s="6"/>
      <c r="I32" s="6">
        <f t="shared" si="0"/>
        <v>30593228854</v>
      </c>
      <c r="J32" s="6"/>
      <c r="K32" s="8">
        <f t="shared" si="1"/>
        <v>2.0500335103990908E-2</v>
      </c>
      <c r="L32" s="6"/>
      <c r="M32" s="6">
        <v>0</v>
      </c>
      <c r="N32" s="6"/>
      <c r="O32" s="6">
        <v>18428128630</v>
      </c>
      <c r="P32" s="6"/>
      <c r="Q32" s="6">
        <v>-86299397</v>
      </c>
      <c r="R32" s="6"/>
      <c r="S32" s="6">
        <f t="shared" si="2"/>
        <v>18341829233</v>
      </c>
      <c r="T32" s="6"/>
      <c r="U32" s="8">
        <f t="shared" si="3"/>
        <v>1.6006175593058562E-2</v>
      </c>
    </row>
    <row r="33" spans="1:21">
      <c r="A33" s="1" t="s">
        <v>70</v>
      </c>
      <c r="C33" s="6">
        <v>0</v>
      </c>
      <c r="D33" s="6"/>
      <c r="E33" s="6">
        <v>7648068530</v>
      </c>
      <c r="F33" s="6"/>
      <c r="G33" s="6">
        <v>0</v>
      </c>
      <c r="H33" s="6"/>
      <c r="I33" s="6">
        <f t="shared" si="0"/>
        <v>7648068530</v>
      </c>
      <c r="J33" s="6"/>
      <c r="K33" s="8">
        <f t="shared" si="1"/>
        <v>5.1249238356476205E-3</v>
      </c>
      <c r="L33" s="6"/>
      <c r="M33" s="6">
        <v>0</v>
      </c>
      <c r="N33" s="6"/>
      <c r="O33" s="6">
        <v>6420788455</v>
      </c>
      <c r="P33" s="6"/>
      <c r="Q33" s="6">
        <v>1866273</v>
      </c>
      <c r="R33" s="6"/>
      <c r="S33" s="6">
        <f t="shared" si="2"/>
        <v>6422654728</v>
      </c>
      <c r="T33" s="6"/>
      <c r="U33" s="8">
        <f t="shared" si="3"/>
        <v>5.6047920872034753E-3</v>
      </c>
    </row>
    <row r="34" spans="1:21">
      <c r="A34" s="1" t="s">
        <v>69</v>
      </c>
      <c r="C34" s="6">
        <v>0</v>
      </c>
      <c r="D34" s="6"/>
      <c r="E34" s="6">
        <v>137883221407</v>
      </c>
      <c r="F34" s="6"/>
      <c r="G34" s="6">
        <v>0</v>
      </c>
      <c r="H34" s="6"/>
      <c r="I34" s="6">
        <f t="shared" si="0"/>
        <v>137883221407</v>
      </c>
      <c r="J34" s="6"/>
      <c r="K34" s="8">
        <f t="shared" si="1"/>
        <v>9.2394701374964347E-2</v>
      </c>
      <c r="L34" s="6"/>
      <c r="M34" s="6">
        <v>0</v>
      </c>
      <c r="N34" s="6"/>
      <c r="O34" s="6">
        <v>138646264671</v>
      </c>
      <c r="P34" s="6"/>
      <c r="Q34" s="6">
        <v>-548705093</v>
      </c>
      <c r="R34" s="6"/>
      <c r="S34" s="6">
        <f t="shared" si="2"/>
        <v>138097559578</v>
      </c>
      <c r="T34" s="6"/>
      <c r="U34" s="8">
        <f t="shared" si="3"/>
        <v>0.12051217790215997</v>
      </c>
    </row>
    <row r="35" spans="1:21">
      <c r="A35" s="1" t="s">
        <v>51</v>
      </c>
      <c r="C35" s="6">
        <v>0</v>
      </c>
      <c r="D35" s="6"/>
      <c r="E35" s="6">
        <v>32098393203</v>
      </c>
      <c r="F35" s="6"/>
      <c r="G35" s="6">
        <v>0</v>
      </c>
      <c r="H35" s="6"/>
      <c r="I35" s="6">
        <f t="shared" si="0"/>
        <v>32098393203</v>
      </c>
      <c r="J35" s="6"/>
      <c r="K35" s="8">
        <f t="shared" si="1"/>
        <v>2.1508936506880946E-2</v>
      </c>
      <c r="L35" s="6"/>
      <c r="M35" s="6">
        <v>0</v>
      </c>
      <c r="N35" s="6"/>
      <c r="O35" s="6">
        <v>30223098326</v>
      </c>
      <c r="P35" s="6"/>
      <c r="Q35" s="6">
        <v>26694500</v>
      </c>
      <c r="R35" s="6"/>
      <c r="S35" s="6">
        <f t="shared" si="2"/>
        <v>30249792826</v>
      </c>
      <c r="T35" s="6"/>
      <c r="U35" s="8">
        <f t="shared" si="3"/>
        <v>2.6397775787568266E-2</v>
      </c>
    </row>
    <row r="36" spans="1:21">
      <c r="A36" s="1" t="s">
        <v>57</v>
      </c>
      <c r="C36" s="6">
        <v>0</v>
      </c>
      <c r="D36" s="6"/>
      <c r="E36" s="6">
        <v>134555611139</v>
      </c>
      <c r="F36" s="6"/>
      <c r="G36" s="6">
        <v>0</v>
      </c>
      <c r="H36" s="6"/>
      <c r="I36" s="6">
        <f t="shared" si="0"/>
        <v>134555611139</v>
      </c>
      <c r="J36" s="6"/>
      <c r="K36" s="8">
        <f t="shared" si="1"/>
        <v>9.0164890134214526E-2</v>
      </c>
      <c r="L36" s="6"/>
      <c r="M36" s="6">
        <v>0</v>
      </c>
      <c r="N36" s="6"/>
      <c r="O36" s="6">
        <v>143588618624</v>
      </c>
      <c r="P36" s="6"/>
      <c r="Q36" s="6">
        <v>-152035929</v>
      </c>
      <c r="R36" s="6"/>
      <c r="S36" s="6">
        <f t="shared" si="2"/>
        <v>143436582695</v>
      </c>
      <c r="T36" s="6"/>
      <c r="U36" s="8">
        <f t="shared" si="3"/>
        <v>0.12517132832933486</v>
      </c>
    </row>
    <row r="37" spans="1:21">
      <c r="A37" s="1" t="s">
        <v>122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8">
        <f t="shared" si="1"/>
        <v>0</v>
      </c>
      <c r="L37" s="6"/>
      <c r="M37" s="6">
        <v>0</v>
      </c>
      <c r="N37" s="6"/>
      <c r="O37" s="6">
        <v>0</v>
      </c>
      <c r="P37" s="6"/>
      <c r="Q37" s="6">
        <v>530629425</v>
      </c>
      <c r="R37" s="6"/>
      <c r="S37" s="6">
        <f t="shared" si="2"/>
        <v>530629425</v>
      </c>
      <c r="T37" s="6"/>
      <c r="U37" s="8">
        <f t="shared" si="3"/>
        <v>4.630589263208685E-4</v>
      </c>
    </row>
    <row r="38" spans="1:21">
      <c r="A38" s="1" t="s">
        <v>36</v>
      </c>
      <c r="C38" s="6">
        <v>0</v>
      </c>
      <c r="D38" s="6"/>
      <c r="E38" s="6">
        <v>32358953008</v>
      </c>
      <c r="F38" s="6"/>
      <c r="G38" s="6">
        <v>0</v>
      </c>
      <c r="H38" s="6"/>
      <c r="I38" s="6">
        <f t="shared" si="0"/>
        <v>32358953008</v>
      </c>
      <c r="J38" s="6"/>
      <c r="K38" s="8">
        <f t="shared" si="1"/>
        <v>2.1683536034855649E-2</v>
      </c>
      <c r="L38" s="6"/>
      <c r="M38" s="6">
        <v>0</v>
      </c>
      <c r="N38" s="6"/>
      <c r="O38" s="6">
        <v>28539996642</v>
      </c>
      <c r="P38" s="6"/>
      <c r="Q38" s="6">
        <v>-130764620</v>
      </c>
      <c r="R38" s="6"/>
      <c r="S38" s="6">
        <f t="shared" si="2"/>
        <v>28409232022</v>
      </c>
      <c r="T38" s="6"/>
      <c r="U38" s="8">
        <f t="shared" si="3"/>
        <v>2.4791592508666017E-2</v>
      </c>
    </row>
    <row r="39" spans="1:21">
      <c r="A39" s="1" t="s">
        <v>15</v>
      </c>
      <c r="C39" s="6">
        <v>0</v>
      </c>
      <c r="D39" s="6"/>
      <c r="E39" s="6">
        <v>14144120216</v>
      </c>
      <c r="F39" s="6"/>
      <c r="G39" s="6">
        <v>0</v>
      </c>
      <c r="H39" s="6"/>
      <c r="I39" s="6">
        <f t="shared" si="0"/>
        <v>14144120216</v>
      </c>
      <c r="J39" s="6"/>
      <c r="K39" s="8">
        <f t="shared" si="1"/>
        <v>9.4778882465431803E-3</v>
      </c>
      <c r="L39" s="6"/>
      <c r="M39" s="6">
        <v>0</v>
      </c>
      <c r="N39" s="6"/>
      <c r="O39" s="6">
        <v>2172980826</v>
      </c>
      <c r="P39" s="6"/>
      <c r="Q39" s="6">
        <v>-96467716</v>
      </c>
      <c r="R39" s="6"/>
      <c r="S39" s="6">
        <f t="shared" si="2"/>
        <v>2076513110</v>
      </c>
      <c r="T39" s="6"/>
      <c r="U39" s="8">
        <f t="shared" si="3"/>
        <v>1.812089352579359E-3</v>
      </c>
    </row>
    <row r="40" spans="1:21">
      <c r="A40" s="1" t="s">
        <v>41</v>
      </c>
      <c r="C40" s="6">
        <v>0</v>
      </c>
      <c r="D40" s="6"/>
      <c r="E40" s="6">
        <v>8343918361</v>
      </c>
      <c r="F40" s="6"/>
      <c r="G40" s="6">
        <v>0</v>
      </c>
      <c r="H40" s="6"/>
      <c r="I40" s="6">
        <f t="shared" si="0"/>
        <v>8343918361</v>
      </c>
      <c r="J40" s="6"/>
      <c r="K40" s="8">
        <f t="shared" si="1"/>
        <v>5.5912085415095944E-3</v>
      </c>
      <c r="L40" s="6"/>
      <c r="M40" s="6">
        <v>0</v>
      </c>
      <c r="N40" s="6"/>
      <c r="O40" s="6">
        <v>1244481237</v>
      </c>
      <c r="P40" s="6"/>
      <c r="Q40" s="6">
        <v>-25613265</v>
      </c>
      <c r="R40" s="6"/>
      <c r="S40" s="6">
        <f t="shared" si="2"/>
        <v>1218867972</v>
      </c>
      <c r="T40" s="6"/>
      <c r="U40" s="8">
        <f t="shared" si="3"/>
        <v>1.0636569851760755E-3</v>
      </c>
    </row>
    <row r="41" spans="1:21">
      <c r="A41" s="1" t="s">
        <v>42</v>
      </c>
      <c r="C41" s="6">
        <v>0</v>
      </c>
      <c r="D41" s="6"/>
      <c r="E41" s="6">
        <v>60773984867</v>
      </c>
      <c r="F41" s="6"/>
      <c r="G41" s="6">
        <v>0</v>
      </c>
      <c r="H41" s="6"/>
      <c r="I41" s="6">
        <f t="shared" si="0"/>
        <v>60773984867</v>
      </c>
      <c r="J41" s="6"/>
      <c r="K41" s="8">
        <f t="shared" si="1"/>
        <v>4.0724274685882828E-2</v>
      </c>
      <c r="L41" s="6"/>
      <c r="M41" s="6">
        <v>0</v>
      </c>
      <c r="N41" s="6"/>
      <c r="O41" s="6">
        <v>41873554179</v>
      </c>
      <c r="P41" s="6"/>
      <c r="Q41" s="6">
        <v>-584863705</v>
      </c>
      <c r="R41" s="6"/>
      <c r="S41" s="6">
        <f t="shared" si="2"/>
        <v>41288690474</v>
      </c>
      <c r="T41" s="6"/>
      <c r="U41" s="8">
        <f t="shared" si="3"/>
        <v>3.6030977136417022E-2</v>
      </c>
    </row>
    <row r="42" spans="1:21">
      <c r="A42" s="1" t="s">
        <v>46</v>
      </c>
      <c r="C42" s="6">
        <v>0</v>
      </c>
      <c r="D42" s="6"/>
      <c r="E42" s="6">
        <v>22717405172</v>
      </c>
      <c r="F42" s="6"/>
      <c r="G42" s="6">
        <v>0</v>
      </c>
      <c r="H42" s="6"/>
      <c r="I42" s="6">
        <f t="shared" si="0"/>
        <v>22717405172</v>
      </c>
      <c r="J42" s="6"/>
      <c r="K42" s="8">
        <f t="shared" si="1"/>
        <v>1.5222793937235725E-2</v>
      </c>
      <c r="L42" s="6"/>
      <c r="M42" s="6">
        <v>0</v>
      </c>
      <c r="N42" s="6"/>
      <c r="O42" s="6">
        <v>18020466322</v>
      </c>
      <c r="P42" s="6"/>
      <c r="Q42" s="6">
        <v>-1411033494</v>
      </c>
      <c r="R42" s="6"/>
      <c r="S42" s="6">
        <f t="shared" si="2"/>
        <v>16609432828</v>
      </c>
      <c r="T42" s="6"/>
      <c r="U42" s="8">
        <f t="shared" si="3"/>
        <v>1.4494383028480313E-2</v>
      </c>
    </row>
    <row r="43" spans="1:21">
      <c r="A43" s="1" t="s">
        <v>61</v>
      </c>
      <c r="C43" s="6">
        <v>0</v>
      </c>
      <c r="D43" s="6"/>
      <c r="E43" s="6">
        <v>16839845479</v>
      </c>
      <c r="F43" s="6"/>
      <c r="G43" s="6">
        <v>0</v>
      </c>
      <c r="H43" s="6"/>
      <c r="I43" s="6">
        <f t="shared" si="0"/>
        <v>16839845479</v>
      </c>
      <c r="J43" s="6"/>
      <c r="K43" s="8">
        <f t="shared" si="1"/>
        <v>1.1284277219198757E-2</v>
      </c>
      <c r="L43" s="6"/>
      <c r="M43" s="6">
        <v>0</v>
      </c>
      <c r="N43" s="6"/>
      <c r="O43" s="6">
        <v>10286002833</v>
      </c>
      <c r="P43" s="6"/>
      <c r="Q43" s="6">
        <v>-38681790</v>
      </c>
      <c r="R43" s="6"/>
      <c r="S43" s="6">
        <f t="shared" si="2"/>
        <v>10247321043</v>
      </c>
      <c r="T43" s="6"/>
      <c r="U43" s="8">
        <f t="shared" si="3"/>
        <v>8.9424243290632116E-3</v>
      </c>
    </row>
    <row r="44" spans="1:21">
      <c r="A44" s="1" t="s">
        <v>71</v>
      </c>
      <c r="C44" s="6">
        <v>0</v>
      </c>
      <c r="D44" s="6"/>
      <c r="E44" s="6">
        <v>5517610902</v>
      </c>
      <c r="F44" s="6"/>
      <c r="G44" s="6">
        <v>0</v>
      </c>
      <c r="H44" s="6"/>
      <c r="I44" s="6">
        <f t="shared" si="0"/>
        <v>5517610902</v>
      </c>
      <c r="J44" s="6"/>
      <c r="K44" s="8">
        <f t="shared" si="1"/>
        <v>3.6973172398455183E-3</v>
      </c>
      <c r="L44" s="6"/>
      <c r="M44" s="6">
        <v>0</v>
      </c>
      <c r="N44" s="6"/>
      <c r="O44" s="6">
        <v>4182578805</v>
      </c>
      <c r="P44" s="6"/>
      <c r="Q44" s="6">
        <v>-9636565</v>
      </c>
      <c r="R44" s="6"/>
      <c r="S44" s="6">
        <f t="shared" si="2"/>
        <v>4172942240</v>
      </c>
      <c r="T44" s="6"/>
      <c r="U44" s="8">
        <f t="shared" si="3"/>
        <v>3.6415586136283339E-3</v>
      </c>
    </row>
    <row r="45" spans="1:21">
      <c r="A45" s="1" t="s">
        <v>66</v>
      </c>
      <c r="C45" s="6">
        <v>0</v>
      </c>
      <c r="D45" s="6"/>
      <c r="E45" s="6">
        <v>14876144998</v>
      </c>
      <c r="F45" s="6"/>
      <c r="G45" s="6">
        <v>0</v>
      </c>
      <c r="H45" s="6"/>
      <c r="I45" s="6">
        <f t="shared" si="0"/>
        <v>14876144998</v>
      </c>
      <c r="J45" s="6"/>
      <c r="K45" s="8">
        <f t="shared" si="1"/>
        <v>9.9684135653005622E-3</v>
      </c>
      <c r="L45" s="6"/>
      <c r="M45" s="6">
        <v>0</v>
      </c>
      <c r="N45" s="6"/>
      <c r="O45" s="6">
        <v>5283008545</v>
      </c>
      <c r="P45" s="6"/>
      <c r="Q45" s="6">
        <v>14560450</v>
      </c>
      <c r="R45" s="6"/>
      <c r="S45" s="6">
        <f t="shared" si="2"/>
        <v>5297568995</v>
      </c>
      <c r="T45" s="6"/>
      <c r="U45" s="8">
        <f t="shared" si="3"/>
        <v>4.6229750846090425E-3</v>
      </c>
    </row>
    <row r="46" spans="1:21">
      <c r="A46" s="1" t="s">
        <v>27</v>
      </c>
      <c r="C46" s="6">
        <v>0</v>
      </c>
      <c r="D46" s="6"/>
      <c r="E46" s="6">
        <v>7739626189</v>
      </c>
      <c r="F46" s="6"/>
      <c r="G46" s="6">
        <v>0</v>
      </c>
      <c r="H46" s="6"/>
      <c r="I46" s="6">
        <f t="shared" si="0"/>
        <v>7739626189</v>
      </c>
      <c r="J46" s="6"/>
      <c r="K46" s="8">
        <f t="shared" si="1"/>
        <v>5.1862760616514323E-3</v>
      </c>
      <c r="L46" s="6"/>
      <c r="M46" s="6">
        <v>0</v>
      </c>
      <c r="N46" s="6"/>
      <c r="O46" s="6">
        <v>4036064284</v>
      </c>
      <c r="P46" s="6"/>
      <c r="Q46" s="6">
        <v>-1606259386</v>
      </c>
      <c r="R46" s="6"/>
      <c r="S46" s="6">
        <f t="shared" si="2"/>
        <v>2429804898</v>
      </c>
      <c r="T46" s="6"/>
      <c r="U46" s="8">
        <f t="shared" si="3"/>
        <v>2.1203928659573813E-3</v>
      </c>
    </row>
    <row r="47" spans="1:21">
      <c r="A47" s="1" t="s">
        <v>24</v>
      </c>
      <c r="C47" s="6">
        <v>0</v>
      </c>
      <c r="D47" s="6"/>
      <c r="E47" s="6">
        <v>17717199595</v>
      </c>
      <c r="F47" s="6"/>
      <c r="G47" s="6">
        <v>0</v>
      </c>
      <c r="H47" s="6"/>
      <c r="I47" s="6">
        <f t="shared" si="0"/>
        <v>17717199595</v>
      </c>
      <c r="J47" s="6"/>
      <c r="K47" s="8">
        <f t="shared" si="1"/>
        <v>1.1872186833731454E-2</v>
      </c>
      <c r="L47" s="6"/>
      <c r="M47" s="6">
        <v>0</v>
      </c>
      <c r="N47" s="6"/>
      <c r="O47" s="6">
        <v>16695400590</v>
      </c>
      <c r="P47" s="6"/>
      <c r="Q47" s="6">
        <v>34833711</v>
      </c>
      <c r="R47" s="6"/>
      <c r="S47" s="6">
        <f t="shared" si="2"/>
        <v>16730234301</v>
      </c>
      <c r="T47" s="6"/>
      <c r="U47" s="8">
        <f t="shared" si="3"/>
        <v>1.4599801608283646E-2</v>
      </c>
    </row>
    <row r="48" spans="1:21">
      <c r="A48" s="1" t="s">
        <v>40</v>
      </c>
      <c r="C48" s="6">
        <v>0</v>
      </c>
      <c r="D48" s="6"/>
      <c r="E48" s="6">
        <v>42130138021</v>
      </c>
      <c r="F48" s="6"/>
      <c r="G48" s="6">
        <v>0</v>
      </c>
      <c r="H48" s="6"/>
      <c r="I48" s="6">
        <f t="shared" si="0"/>
        <v>42130138021</v>
      </c>
      <c r="J48" s="6"/>
      <c r="K48" s="8">
        <f t="shared" si="1"/>
        <v>2.823114721004559E-2</v>
      </c>
      <c r="L48" s="6"/>
      <c r="M48" s="6">
        <v>0</v>
      </c>
      <c r="N48" s="6"/>
      <c r="O48" s="6">
        <v>31865030638</v>
      </c>
      <c r="P48" s="6"/>
      <c r="Q48" s="6">
        <v>-56879005</v>
      </c>
      <c r="R48" s="6"/>
      <c r="S48" s="6">
        <f t="shared" si="2"/>
        <v>31808151633</v>
      </c>
      <c r="T48" s="6"/>
      <c r="U48" s="8">
        <f t="shared" si="3"/>
        <v>2.7757692750318853E-2</v>
      </c>
    </row>
    <row r="49" spans="1:21">
      <c r="A49" s="1" t="s">
        <v>31</v>
      </c>
      <c r="C49" s="6">
        <v>0</v>
      </c>
      <c r="D49" s="6"/>
      <c r="E49" s="6">
        <v>4039417450</v>
      </c>
      <c r="F49" s="6"/>
      <c r="G49" s="6">
        <v>0</v>
      </c>
      <c r="H49" s="6"/>
      <c r="I49" s="6">
        <f t="shared" si="0"/>
        <v>4039417450</v>
      </c>
      <c r="J49" s="6"/>
      <c r="K49" s="8">
        <f t="shared" si="1"/>
        <v>2.7067888696907286E-3</v>
      </c>
      <c r="L49" s="6"/>
      <c r="M49" s="6">
        <v>0</v>
      </c>
      <c r="N49" s="6"/>
      <c r="O49" s="6">
        <v>2779224240</v>
      </c>
      <c r="P49" s="6"/>
      <c r="Q49" s="6">
        <v>-2833258</v>
      </c>
      <c r="R49" s="6"/>
      <c r="S49" s="6">
        <f t="shared" si="2"/>
        <v>2776390982</v>
      </c>
      <c r="T49" s="6"/>
      <c r="U49" s="8">
        <f t="shared" si="3"/>
        <v>2.4228445815492831E-3</v>
      </c>
    </row>
    <row r="50" spans="1:21">
      <c r="A50" s="1" t="s">
        <v>33</v>
      </c>
      <c r="C50" s="6">
        <v>0</v>
      </c>
      <c r="D50" s="6"/>
      <c r="E50" s="6">
        <v>14115268932</v>
      </c>
      <c r="F50" s="6"/>
      <c r="G50" s="6">
        <v>0</v>
      </c>
      <c r="H50" s="6"/>
      <c r="I50" s="6">
        <f t="shared" si="0"/>
        <v>14115268932</v>
      </c>
      <c r="J50" s="6"/>
      <c r="K50" s="8">
        <f t="shared" si="1"/>
        <v>9.4585551780069031E-3</v>
      </c>
      <c r="L50" s="6"/>
      <c r="M50" s="6">
        <v>0</v>
      </c>
      <c r="N50" s="6"/>
      <c r="O50" s="6">
        <v>12857214216</v>
      </c>
      <c r="P50" s="6"/>
      <c r="Q50" s="6">
        <v>-8493022</v>
      </c>
      <c r="R50" s="6"/>
      <c r="S50" s="6">
        <f t="shared" si="2"/>
        <v>12848721194</v>
      </c>
      <c r="T50" s="6"/>
      <c r="U50" s="8">
        <f t="shared" si="3"/>
        <v>1.1212561460740379E-2</v>
      </c>
    </row>
    <row r="51" spans="1:21">
      <c r="A51" s="1" t="s">
        <v>26</v>
      </c>
      <c r="C51" s="6">
        <v>0</v>
      </c>
      <c r="D51" s="6"/>
      <c r="E51" s="6">
        <v>16404373079</v>
      </c>
      <c r="F51" s="6"/>
      <c r="G51" s="6">
        <v>0</v>
      </c>
      <c r="H51" s="6"/>
      <c r="I51" s="6">
        <f t="shared" si="0"/>
        <v>16404373079</v>
      </c>
      <c r="J51" s="6"/>
      <c r="K51" s="8">
        <f t="shared" si="1"/>
        <v>1.0992469833612128E-2</v>
      </c>
      <c r="L51" s="6"/>
      <c r="M51" s="6">
        <v>0</v>
      </c>
      <c r="N51" s="6"/>
      <c r="O51" s="6">
        <v>7230759851</v>
      </c>
      <c r="P51" s="6"/>
      <c r="Q51" s="6">
        <v>-840294842</v>
      </c>
      <c r="R51" s="6"/>
      <c r="S51" s="6">
        <f t="shared" si="2"/>
        <v>6390465009</v>
      </c>
      <c r="T51" s="6"/>
      <c r="U51" s="8">
        <f t="shared" si="3"/>
        <v>5.576701415980879E-3</v>
      </c>
    </row>
    <row r="52" spans="1:21">
      <c r="A52" s="1" t="s">
        <v>63</v>
      </c>
      <c r="C52" s="6">
        <v>0</v>
      </c>
      <c r="D52" s="6"/>
      <c r="E52" s="6">
        <v>38675337751</v>
      </c>
      <c r="F52" s="6"/>
      <c r="G52" s="6">
        <v>0</v>
      </c>
      <c r="H52" s="6"/>
      <c r="I52" s="6">
        <f t="shared" si="0"/>
        <v>38675337751</v>
      </c>
      <c r="J52" s="6"/>
      <c r="K52" s="8">
        <f t="shared" si="1"/>
        <v>2.5916106728690904E-2</v>
      </c>
      <c r="L52" s="6"/>
      <c r="M52" s="6">
        <v>0</v>
      </c>
      <c r="N52" s="6"/>
      <c r="O52" s="6">
        <v>20912738363</v>
      </c>
      <c r="P52" s="6"/>
      <c r="Q52" s="6">
        <v>-206276421</v>
      </c>
      <c r="R52" s="6"/>
      <c r="S52" s="6">
        <f t="shared" si="2"/>
        <v>20706461942</v>
      </c>
      <c r="T52" s="6"/>
      <c r="U52" s="8">
        <f t="shared" si="3"/>
        <v>1.8069695314703753E-2</v>
      </c>
    </row>
    <row r="53" spans="1:21">
      <c r="A53" s="1" t="s">
        <v>34</v>
      </c>
      <c r="C53" s="6">
        <v>0</v>
      </c>
      <c r="D53" s="6"/>
      <c r="E53" s="6">
        <v>8721015758</v>
      </c>
      <c r="F53" s="6"/>
      <c r="G53" s="6">
        <v>0</v>
      </c>
      <c r="H53" s="6"/>
      <c r="I53" s="6">
        <f t="shared" si="0"/>
        <v>8721015758</v>
      </c>
      <c r="J53" s="6"/>
      <c r="K53" s="8">
        <f t="shared" si="1"/>
        <v>5.8438991954525158E-3</v>
      </c>
      <c r="L53" s="6"/>
      <c r="M53" s="6">
        <v>0</v>
      </c>
      <c r="N53" s="6"/>
      <c r="O53" s="6">
        <v>10815211231</v>
      </c>
      <c r="P53" s="6"/>
      <c r="Q53" s="6">
        <v>524372766</v>
      </c>
      <c r="R53" s="6"/>
      <c r="S53" s="6">
        <f t="shared" si="2"/>
        <v>11339583997</v>
      </c>
      <c r="T53" s="6"/>
      <c r="U53" s="8">
        <f t="shared" si="3"/>
        <v>9.8955982144716577E-3</v>
      </c>
    </row>
    <row r="54" spans="1:21">
      <c r="A54" s="1" t="s">
        <v>29</v>
      </c>
      <c r="C54" s="6">
        <v>0</v>
      </c>
      <c r="D54" s="6"/>
      <c r="E54" s="6">
        <v>39036664602</v>
      </c>
      <c r="F54" s="6"/>
      <c r="G54" s="6">
        <v>0</v>
      </c>
      <c r="H54" s="6"/>
      <c r="I54" s="6">
        <f t="shared" si="0"/>
        <v>39036664602</v>
      </c>
      <c r="J54" s="6"/>
      <c r="K54" s="8">
        <f t="shared" si="1"/>
        <v>2.615822963644019E-2</v>
      </c>
      <c r="L54" s="6"/>
      <c r="M54" s="6">
        <v>0</v>
      </c>
      <c r="N54" s="6"/>
      <c r="O54" s="6">
        <v>42005279742</v>
      </c>
      <c r="P54" s="6"/>
      <c r="Q54" s="6">
        <v>4326107</v>
      </c>
      <c r="R54" s="6"/>
      <c r="S54" s="6">
        <f t="shared" si="2"/>
        <v>42009605849</v>
      </c>
      <c r="T54" s="6"/>
      <c r="U54" s="8">
        <f t="shared" si="3"/>
        <v>3.6660090946899183E-2</v>
      </c>
    </row>
    <row r="55" spans="1:21">
      <c r="A55" s="1" t="s">
        <v>28</v>
      </c>
      <c r="C55" s="6">
        <v>0</v>
      </c>
      <c r="D55" s="6"/>
      <c r="E55" s="6">
        <v>19931661785</v>
      </c>
      <c r="F55" s="6"/>
      <c r="G55" s="6">
        <v>0</v>
      </c>
      <c r="H55" s="6"/>
      <c r="I55" s="6">
        <f t="shared" si="0"/>
        <v>19931661785</v>
      </c>
      <c r="J55" s="6"/>
      <c r="K55" s="8">
        <f t="shared" si="1"/>
        <v>1.3356084371541753E-2</v>
      </c>
      <c r="L55" s="6"/>
      <c r="M55" s="6">
        <v>0</v>
      </c>
      <c r="N55" s="6"/>
      <c r="O55" s="6">
        <v>19986731285</v>
      </c>
      <c r="P55" s="6"/>
      <c r="Q55" s="6">
        <v>-7690101</v>
      </c>
      <c r="R55" s="6"/>
      <c r="S55" s="6">
        <f t="shared" si="2"/>
        <v>19979041184</v>
      </c>
      <c r="T55" s="6"/>
      <c r="U55" s="8">
        <f t="shared" si="3"/>
        <v>1.7434904518503574E-2</v>
      </c>
    </row>
    <row r="56" spans="1:21">
      <c r="A56" s="1" t="s">
        <v>30</v>
      </c>
      <c r="C56" s="6">
        <v>0</v>
      </c>
      <c r="D56" s="6"/>
      <c r="E56" s="6">
        <v>6156529348</v>
      </c>
      <c r="F56" s="6"/>
      <c r="G56" s="6">
        <v>0</v>
      </c>
      <c r="H56" s="6"/>
      <c r="I56" s="6">
        <f t="shared" si="0"/>
        <v>6156529348</v>
      </c>
      <c r="J56" s="6"/>
      <c r="K56" s="8">
        <f t="shared" si="1"/>
        <v>4.1254525736355175E-3</v>
      </c>
      <c r="L56" s="6"/>
      <c r="M56" s="6">
        <v>0</v>
      </c>
      <c r="N56" s="6"/>
      <c r="O56" s="6">
        <v>2938749984</v>
      </c>
      <c r="P56" s="6"/>
      <c r="Q56" s="6">
        <v>-24071561</v>
      </c>
      <c r="R56" s="6"/>
      <c r="S56" s="6">
        <f t="shared" si="2"/>
        <v>2914678423</v>
      </c>
      <c r="T56" s="6"/>
      <c r="U56" s="8">
        <f t="shared" si="3"/>
        <v>2.5435224613203126E-3</v>
      </c>
    </row>
    <row r="57" spans="1:21">
      <c r="A57" s="1" t="s">
        <v>48</v>
      </c>
      <c r="C57" s="6">
        <v>0</v>
      </c>
      <c r="D57" s="6"/>
      <c r="E57" s="6">
        <v>59079872907</v>
      </c>
      <c r="F57" s="6"/>
      <c r="G57" s="6">
        <v>0</v>
      </c>
      <c r="H57" s="6"/>
      <c r="I57" s="6">
        <f t="shared" si="0"/>
        <v>59079872907</v>
      </c>
      <c r="J57" s="6"/>
      <c r="K57" s="8">
        <f t="shared" si="1"/>
        <v>3.9589060647200608E-2</v>
      </c>
      <c r="L57" s="6"/>
      <c r="M57" s="6">
        <v>0</v>
      </c>
      <c r="N57" s="6"/>
      <c r="O57" s="6">
        <v>53417382460</v>
      </c>
      <c r="P57" s="6"/>
      <c r="Q57" s="6">
        <v>10659545</v>
      </c>
      <c r="R57" s="6"/>
      <c r="S57" s="6">
        <f t="shared" si="2"/>
        <v>53428042005</v>
      </c>
      <c r="T57" s="6"/>
      <c r="U57" s="8">
        <f t="shared" si="3"/>
        <v>4.6624500264495439E-2</v>
      </c>
    </row>
    <row r="58" spans="1:21">
      <c r="A58" s="1" t="s">
        <v>43</v>
      </c>
      <c r="C58" s="6">
        <v>0</v>
      </c>
      <c r="D58" s="6"/>
      <c r="E58" s="6">
        <v>16383272703</v>
      </c>
      <c r="F58" s="6"/>
      <c r="G58" s="6">
        <v>0</v>
      </c>
      <c r="H58" s="6"/>
      <c r="I58" s="6">
        <f t="shared" si="0"/>
        <v>16383272703</v>
      </c>
      <c r="J58" s="6"/>
      <c r="K58" s="8">
        <f t="shared" si="1"/>
        <v>1.0978330601009891E-2</v>
      </c>
      <c r="L58" s="6"/>
      <c r="M58" s="6">
        <v>0</v>
      </c>
      <c r="N58" s="6"/>
      <c r="O58" s="6">
        <v>13924750473</v>
      </c>
      <c r="P58" s="6"/>
      <c r="Q58" s="6">
        <v>-14504319</v>
      </c>
      <c r="R58" s="6"/>
      <c r="S58" s="6">
        <f t="shared" si="2"/>
        <v>13910246154</v>
      </c>
      <c r="T58" s="6"/>
      <c r="U58" s="8">
        <f t="shared" si="3"/>
        <v>1.2138911536860645E-2</v>
      </c>
    </row>
    <row r="59" spans="1:21">
      <c r="A59" s="1" t="s">
        <v>18</v>
      </c>
      <c r="C59" s="6">
        <v>0</v>
      </c>
      <c r="D59" s="6"/>
      <c r="E59" s="6">
        <v>31540650897</v>
      </c>
      <c r="F59" s="6"/>
      <c r="G59" s="6">
        <v>0</v>
      </c>
      <c r="H59" s="6"/>
      <c r="I59" s="6">
        <f t="shared" si="0"/>
        <v>31540650897</v>
      </c>
      <c r="J59" s="6"/>
      <c r="K59" s="8">
        <f t="shared" si="1"/>
        <v>2.1135196806856518E-2</v>
      </c>
      <c r="L59" s="6"/>
      <c r="M59" s="6">
        <v>0</v>
      </c>
      <c r="N59" s="6"/>
      <c r="O59" s="6">
        <v>28305144582</v>
      </c>
      <c r="P59" s="6"/>
      <c r="Q59" s="6">
        <v>-71409986</v>
      </c>
      <c r="R59" s="6"/>
      <c r="S59" s="6">
        <f t="shared" si="2"/>
        <v>28233734596</v>
      </c>
      <c r="T59" s="6"/>
      <c r="U59" s="8">
        <f t="shared" si="3"/>
        <v>2.4638442973742212E-2</v>
      </c>
    </row>
    <row r="60" spans="1:21">
      <c r="A60" s="1" t="s">
        <v>16</v>
      </c>
      <c r="C60" s="6">
        <v>0</v>
      </c>
      <c r="D60" s="6"/>
      <c r="E60" s="6">
        <v>8924250845</v>
      </c>
      <c r="F60" s="6"/>
      <c r="G60" s="6">
        <v>0</v>
      </c>
      <c r="H60" s="6"/>
      <c r="I60" s="6">
        <f t="shared" si="0"/>
        <v>8924250845</v>
      </c>
      <c r="J60" s="6"/>
      <c r="K60" s="8">
        <f t="shared" si="1"/>
        <v>5.9800857813232643E-3</v>
      </c>
      <c r="L60" s="6"/>
      <c r="M60" s="6">
        <v>0</v>
      </c>
      <c r="N60" s="6"/>
      <c r="O60" s="6">
        <v>2655743357</v>
      </c>
      <c r="P60" s="6"/>
      <c r="Q60" s="6">
        <v>-41997180</v>
      </c>
      <c r="R60" s="6"/>
      <c r="S60" s="6">
        <f t="shared" si="2"/>
        <v>2613746177</v>
      </c>
      <c r="T60" s="6"/>
      <c r="U60" s="8">
        <f t="shared" si="3"/>
        <v>2.2809110112898372E-3</v>
      </c>
    </row>
    <row r="61" spans="1:21">
      <c r="A61" s="1" t="s">
        <v>19</v>
      </c>
      <c r="C61" s="6">
        <v>0</v>
      </c>
      <c r="D61" s="6"/>
      <c r="E61" s="6">
        <v>5387679247</v>
      </c>
      <c r="F61" s="6"/>
      <c r="G61" s="6">
        <v>0</v>
      </c>
      <c r="H61" s="6"/>
      <c r="I61" s="6">
        <f t="shared" si="0"/>
        <v>5387679247</v>
      </c>
      <c r="J61" s="6"/>
      <c r="K61" s="8">
        <f t="shared" si="1"/>
        <v>3.6102508343729923E-3</v>
      </c>
      <c r="L61" s="6"/>
      <c r="M61" s="6">
        <v>0</v>
      </c>
      <c r="N61" s="6"/>
      <c r="O61" s="6">
        <v>183988454</v>
      </c>
      <c r="P61" s="6"/>
      <c r="Q61" s="6">
        <v>-30763207</v>
      </c>
      <c r="R61" s="6"/>
      <c r="S61" s="6">
        <f t="shared" si="2"/>
        <v>153225247</v>
      </c>
      <c r="T61" s="6"/>
      <c r="U61" s="8">
        <f t="shared" si="3"/>
        <v>1.3371350139708117E-4</v>
      </c>
    </row>
    <row r="62" spans="1:21">
      <c r="A62" s="1" t="s">
        <v>17</v>
      </c>
      <c r="C62" s="6">
        <v>0</v>
      </c>
      <c r="D62" s="6"/>
      <c r="E62" s="6">
        <v>7037660218</v>
      </c>
      <c r="F62" s="6"/>
      <c r="G62" s="6">
        <v>0</v>
      </c>
      <c r="H62" s="6"/>
      <c r="I62" s="6">
        <f t="shared" si="0"/>
        <v>7037660218</v>
      </c>
      <c r="J62" s="6"/>
      <c r="K62" s="8">
        <f t="shared" si="1"/>
        <v>4.7158929678703118E-3</v>
      </c>
      <c r="L62" s="6"/>
      <c r="M62" s="6">
        <v>0</v>
      </c>
      <c r="N62" s="6"/>
      <c r="O62" s="6">
        <v>2033177410</v>
      </c>
      <c r="P62" s="6"/>
      <c r="Q62" s="6">
        <v>-19637455</v>
      </c>
      <c r="R62" s="6"/>
      <c r="S62" s="6">
        <f t="shared" si="2"/>
        <v>2013539955</v>
      </c>
      <c r="T62" s="6"/>
      <c r="U62" s="8">
        <f t="shared" si="3"/>
        <v>1.7571352166655099E-3</v>
      </c>
    </row>
    <row r="63" spans="1:21">
      <c r="A63" s="1" t="s">
        <v>72</v>
      </c>
      <c r="C63" s="6">
        <v>0</v>
      </c>
      <c r="D63" s="6"/>
      <c r="E63" s="6">
        <v>9233950741</v>
      </c>
      <c r="F63" s="6"/>
      <c r="G63" s="6">
        <v>0</v>
      </c>
      <c r="H63" s="6"/>
      <c r="I63" s="6">
        <f t="shared" si="0"/>
        <v>9233950741</v>
      </c>
      <c r="J63" s="6"/>
      <c r="K63" s="8">
        <f t="shared" si="1"/>
        <v>6.1876137830248904E-3</v>
      </c>
      <c r="L63" s="6"/>
      <c r="M63" s="6">
        <v>0</v>
      </c>
      <c r="N63" s="6"/>
      <c r="O63" s="6">
        <v>-102572360</v>
      </c>
      <c r="P63" s="6"/>
      <c r="Q63" s="6">
        <v>-67800022</v>
      </c>
      <c r="R63" s="6"/>
      <c r="S63" s="6">
        <f t="shared" si="2"/>
        <v>-170372382</v>
      </c>
      <c r="T63" s="6"/>
      <c r="U63" s="8">
        <f t="shared" si="3"/>
        <v>-1.486771154533107E-4</v>
      </c>
    </row>
    <row r="64" spans="1:21">
      <c r="A64" s="1" t="s">
        <v>49</v>
      </c>
      <c r="C64" s="6">
        <v>0</v>
      </c>
      <c r="D64" s="6"/>
      <c r="E64" s="6">
        <v>3850959136</v>
      </c>
      <c r="F64" s="6"/>
      <c r="G64" s="6">
        <v>0</v>
      </c>
      <c r="H64" s="6"/>
      <c r="I64" s="6">
        <f t="shared" si="0"/>
        <v>3850959136</v>
      </c>
      <c r="J64" s="6"/>
      <c r="K64" s="8">
        <f t="shared" si="1"/>
        <v>2.5805041088186181E-3</v>
      </c>
      <c r="L64" s="6"/>
      <c r="M64" s="6">
        <v>0</v>
      </c>
      <c r="N64" s="6"/>
      <c r="O64" s="6">
        <v>-2079897664</v>
      </c>
      <c r="P64" s="6"/>
      <c r="Q64" s="6">
        <v>-42775169</v>
      </c>
      <c r="R64" s="6"/>
      <c r="S64" s="6">
        <f t="shared" si="2"/>
        <v>-2122672833</v>
      </c>
      <c r="T64" s="6"/>
      <c r="U64" s="8">
        <f t="shared" si="3"/>
        <v>-1.8523710836040731E-3</v>
      </c>
    </row>
    <row r="65" spans="1:21">
      <c r="A65" s="1" t="s">
        <v>65</v>
      </c>
      <c r="C65" s="6">
        <v>0</v>
      </c>
      <c r="D65" s="6"/>
      <c r="E65" s="6">
        <v>11077319166</v>
      </c>
      <c r="F65" s="6"/>
      <c r="G65" s="6">
        <v>0</v>
      </c>
      <c r="H65" s="6"/>
      <c r="I65" s="6">
        <f t="shared" si="0"/>
        <v>11077319166</v>
      </c>
      <c r="J65" s="6"/>
      <c r="K65" s="8">
        <f t="shared" si="1"/>
        <v>7.4228436638903422E-3</v>
      </c>
      <c r="L65" s="6"/>
      <c r="M65" s="6">
        <v>0</v>
      </c>
      <c r="N65" s="6"/>
      <c r="O65" s="6">
        <v>1024473735</v>
      </c>
      <c r="P65" s="6"/>
      <c r="Q65" s="6">
        <v>-59355981</v>
      </c>
      <c r="R65" s="6"/>
      <c r="S65" s="6">
        <f t="shared" si="2"/>
        <v>965117754</v>
      </c>
      <c r="T65" s="6"/>
      <c r="U65" s="8">
        <f t="shared" si="3"/>
        <v>8.4221939056705738E-4</v>
      </c>
    </row>
    <row r="66" spans="1:21">
      <c r="A66" s="1" t="s">
        <v>59</v>
      </c>
      <c r="C66" s="6">
        <v>8917500000</v>
      </c>
      <c r="D66" s="6"/>
      <c r="E66" s="6">
        <v>23535714761</v>
      </c>
      <c r="F66" s="6"/>
      <c r="G66" s="6">
        <v>0</v>
      </c>
      <c r="H66" s="6"/>
      <c r="I66" s="6">
        <f t="shared" si="0"/>
        <v>32453214761</v>
      </c>
      <c r="J66" s="6"/>
      <c r="K66" s="8">
        <f t="shared" si="1"/>
        <v>2.1746700257671475E-2</v>
      </c>
      <c r="L66" s="6"/>
      <c r="M66" s="6">
        <v>8917500000</v>
      </c>
      <c r="N66" s="6"/>
      <c r="O66" s="6">
        <v>22171759037</v>
      </c>
      <c r="P66" s="6"/>
      <c r="Q66" s="6">
        <v>0</v>
      </c>
      <c r="R66" s="6"/>
      <c r="S66" s="6">
        <f t="shared" si="2"/>
        <v>31089259037</v>
      </c>
      <c r="T66" s="6"/>
      <c r="U66" s="8">
        <f t="shared" si="3"/>
        <v>2.7130344137595797E-2</v>
      </c>
    </row>
    <row r="67" spans="1:21">
      <c r="A67" s="1" t="s">
        <v>56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8">
        <f t="shared" si="1"/>
        <v>0</v>
      </c>
      <c r="L67" s="6"/>
      <c r="M67" s="6">
        <v>0</v>
      </c>
      <c r="N67" s="6"/>
      <c r="O67" s="6">
        <v>0</v>
      </c>
      <c r="P67" s="6"/>
      <c r="Q67" s="6">
        <v>0</v>
      </c>
      <c r="R67" s="6"/>
      <c r="S67" s="6">
        <f t="shared" si="2"/>
        <v>0</v>
      </c>
      <c r="T67" s="6"/>
      <c r="U67" s="8">
        <f t="shared" si="3"/>
        <v>0</v>
      </c>
    </row>
    <row r="68" spans="1:21">
      <c r="A68" s="1" t="s">
        <v>73</v>
      </c>
      <c r="C68" s="6">
        <v>0</v>
      </c>
      <c r="D68" s="6"/>
      <c r="E68" s="6">
        <v>-552295050</v>
      </c>
      <c r="F68" s="6"/>
      <c r="G68" s="6">
        <v>0</v>
      </c>
      <c r="H68" s="6"/>
      <c r="I68" s="6">
        <f t="shared" si="0"/>
        <v>-552295050</v>
      </c>
      <c r="J68" s="6"/>
      <c r="K68" s="8">
        <f t="shared" si="1"/>
        <v>-3.7008952717310377E-4</v>
      </c>
      <c r="L68" s="6"/>
      <c r="M68" s="6">
        <v>0</v>
      </c>
      <c r="N68" s="6"/>
      <c r="O68" s="6">
        <v>-552295050</v>
      </c>
      <c r="P68" s="6"/>
      <c r="Q68" s="6">
        <v>0</v>
      </c>
      <c r="R68" s="6"/>
      <c r="S68" s="6">
        <f t="shared" si="2"/>
        <v>-552295050</v>
      </c>
      <c r="T68" s="6"/>
      <c r="U68" s="8">
        <f t="shared" si="3"/>
        <v>-4.8196564460278543E-4</v>
      </c>
    </row>
    <row r="69" spans="1:21">
      <c r="A69" s="1" t="s">
        <v>74</v>
      </c>
      <c r="C69" s="6">
        <v>0</v>
      </c>
      <c r="D69" s="6"/>
      <c r="E69" s="6">
        <v>878963092</v>
      </c>
      <c r="F69" s="6"/>
      <c r="G69" s="6">
        <v>0</v>
      </c>
      <c r="H69" s="6"/>
      <c r="I69" s="6">
        <f t="shared" si="0"/>
        <v>878963092</v>
      </c>
      <c r="J69" s="6"/>
      <c r="K69" s="8">
        <f t="shared" si="1"/>
        <v>5.8898777948650683E-4</v>
      </c>
      <c r="L69" s="6"/>
      <c r="M69" s="6">
        <v>0</v>
      </c>
      <c r="N69" s="6"/>
      <c r="O69" s="6">
        <v>878963092</v>
      </c>
      <c r="P69" s="6"/>
      <c r="Q69" s="6">
        <v>0</v>
      </c>
      <c r="R69" s="6"/>
      <c r="S69" s="6">
        <f t="shared" si="2"/>
        <v>878963092</v>
      </c>
      <c r="T69" s="6"/>
      <c r="U69" s="8">
        <f t="shared" si="3"/>
        <v>7.6703568720711403E-4</v>
      </c>
    </row>
    <row r="70" spans="1:21">
      <c r="A70" s="1" t="s">
        <v>75</v>
      </c>
      <c r="C70" s="6">
        <v>0</v>
      </c>
      <c r="D70" s="6"/>
      <c r="E70" s="6">
        <v>2319504844</v>
      </c>
      <c r="F70" s="6"/>
      <c r="G70" s="6">
        <v>0</v>
      </c>
      <c r="H70" s="6"/>
      <c r="I70" s="6">
        <f t="shared" si="0"/>
        <v>2319504844</v>
      </c>
      <c r="J70" s="6"/>
      <c r="K70" s="8">
        <f t="shared" si="1"/>
        <v>1.5542859762941634E-3</v>
      </c>
      <c r="L70" s="6"/>
      <c r="M70" s="6">
        <v>0</v>
      </c>
      <c r="N70" s="6"/>
      <c r="O70" s="6">
        <v>2319504844</v>
      </c>
      <c r="P70" s="6"/>
      <c r="Q70" s="6">
        <v>0</v>
      </c>
      <c r="R70" s="6"/>
      <c r="S70" s="6">
        <f t="shared" si="2"/>
        <v>2319504844</v>
      </c>
      <c r="T70" s="6"/>
      <c r="U70" s="8">
        <f t="shared" si="3"/>
        <v>2.0241384515355394E-3</v>
      </c>
    </row>
    <row r="71" spans="1:21">
      <c r="A71" s="1" t="s">
        <v>38</v>
      </c>
      <c r="C71" s="6">
        <v>0</v>
      </c>
      <c r="D71" s="6"/>
      <c r="E71" s="6">
        <v>105654064</v>
      </c>
      <c r="F71" s="6"/>
      <c r="G71" s="6">
        <v>0</v>
      </c>
      <c r="H71" s="6"/>
      <c r="I71" s="6">
        <f t="shared" si="0"/>
        <v>105654064</v>
      </c>
      <c r="J71" s="6"/>
      <c r="K71" s="8">
        <f t="shared" si="1"/>
        <v>7.0798140576629908E-5</v>
      </c>
      <c r="L71" s="6"/>
      <c r="M71" s="6">
        <v>0</v>
      </c>
      <c r="N71" s="6"/>
      <c r="O71" s="6">
        <v>61947003</v>
      </c>
      <c r="P71" s="6"/>
      <c r="Q71" s="6">
        <v>0</v>
      </c>
      <c r="R71" s="6"/>
      <c r="S71" s="6">
        <f t="shared" si="2"/>
        <v>61947003</v>
      </c>
      <c r="T71" s="6"/>
      <c r="U71" s="8">
        <f t="shared" si="3"/>
        <v>5.4058654395156508E-5</v>
      </c>
    </row>
    <row r="72" spans="1:21">
      <c r="A72" s="1" t="s">
        <v>76</v>
      </c>
      <c r="C72" s="6">
        <v>0</v>
      </c>
      <c r="D72" s="6"/>
      <c r="E72" s="6">
        <v>16414843924</v>
      </c>
      <c r="F72" s="6"/>
      <c r="G72" s="6">
        <v>0</v>
      </c>
      <c r="H72" s="6"/>
      <c r="I72" s="6">
        <f t="shared" si="0"/>
        <v>16414843924</v>
      </c>
      <c r="J72" s="6"/>
      <c r="K72" s="8">
        <f t="shared" si="1"/>
        <v>1.0999486282655358E-2</v>
      </c>
      <c r="L72" s="6"/>
      <c r="M72" s="6">
        <v>0</v>
      </c>
      <c r="N72" s="6"/>
      <c r="O72" s="6">
        <v>16414843924</v>
      </c>
      <c r="P72" s="6"/>
      <c r="Q72" s="6">
        <v>0</v>
      </c>
      <c r="R72" s="6"/>
      <c r="S72" s="6">
        <f t="shared" si="2"/>
        <v>16414843924</v>
      </c>
      <c r="T72" s="6"/>
      <c r="U72" s="8">
        <f t="shared" si="3"/>
        <v>1.4324573129679103E-2</v>
      </c>
    </row>
    <row r="73" spans="1:21">
      <c r="A73" s="1" t="s">
        <v>77</v>
      </c>
      <c r="C73" s="6">
        <v>0</v>
      </c>
      <c r="D73" s="6"/>
      <c r="E73" s="6">
        <v>1590900949</v>
      </c>
      <c r="F73" s="6"/>
      <c r="G73" s="6">
        <v>0</v>
      </c>
      <c r="H73" s="6"/>
      <c r="I73" s="6">
        <f t="shared" ref="I73" si="4">G73+E73+C73</f>
        <v>1590900949</v>
      </c>
      <c r="J73" s="6"/>
      <c r="K73" s="8">
        <f t="shared" ref="K73" si="5">I73/$I$74</f>
        <v>1.0660529729438132E-3</v>
      </c>
      <c r="L73" s="6"/>
      <c r="M73" s="6">
        <v>0</v>
      </c>
      <c r="N73" s="6"/>
      <c r="O73" s="6">
        <v>1590900949</v>
      </c>
      <c r="P73" s="6"/>
      <c r="Q73" s="6">
        <v>0</v>
      </c>
      <c r="R73" s="6"/>
      <c r="S73" s="6">
        <f t="shared" ref="S73" si="6">M73+O73+Q73</f>
        <v>1590900949</v>
      </c>
      <c r="T73" s="6"/>
      <c r="U73" s="8">
        <f t="shared" ref="U73" si="7">S73/$S$74</f>
        <v>1.3883151793302657E-3</v>
      </c>
    </row>
    <row r="74" spans="1:21" ht="24.75" thickBot="1">
      <c r="C74" s="7">
        <f>SUM(C8:C73)</f>
        <v>8917500000</v>
      </c>
      <c r="D74" s="6"/>
      <c r="E74" s="7">
        <f>SUM(SUM(E8:E73))</f>
        <v>1467735895503</v>
      </c>
      <c r="F74" s="6"/>
      <c r="G74" s="7">
        <f>SUM(G8:G73)</f>
        <v>15674837124</v>
      </c>
      <c r="H74" s="6"/>
      <c r="I74" s="7">
        <f>SUM(I8:I73)</f>
        <v>1492328232627</v>
      </c>
      <c r="J74" s="6"/>
      <c r="K74" s="14">
        <f>SUM(K8:K73)</f>
        <v>0.99999999999999989</v>
      </c>
      <c r="L74" s="6"/>
      <c r="M74" s="7">
        <f>SUM(M8:M73)</f>
        <v>8917500000</v>
      </c>
      <c r="N74" s="6"/>
      <c r="O74" s="7">
        <f>SUM(O8:O73)</f>
        <v>1132262245857</v>
      </c>
      <c r="P74" s="6"/>
      <c r="Q74" s="7">
        <f>SUM(Q8:Q73)</f>
        <v>4742284447</v>
      </c>
      <c r="R74" s="6"/>
      <c r="S74" s="7">
        <f>SUM(S8:S73)</f>
        <v>1145922030304</v>
      </c>
      <c r="T74" s="6"/>
      <c r="U74" s="14">
        <f>SUM(U8:U73)</f>
        <v>0.99999999999999944</v>
      </c>
    </row>
    <row r="75" spans="1:21" ht="24.75" thickTop="1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جمع درآمدها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2023-03-27T09:36:21Z</dcterms:created>
  <dcterms:modified xsi:type="dcterms:W3CDTF">2023-03-29T12:12:42Z</dcterms:modified>
</cp:coreProperties>
</file>