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107C638E-50C8-440C-8A31-AC89D3E8A4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E11" i="14"/>
  <c r="C11" i="14"/>
  <c r="K11" i="13"/>
  <c r="K9" i="13"/>
  <c r="K10" i="13"/>
  <c r="K8" i="13"/>
  <c r="G11" i="13"/>
  <c r="G9" i="13"/>
  <c r="G10" i="13"/>
  <c r="G8" i="13"/>
  <c r="I11" i="13"/>
  <c r="E11" i="13"/>
  <c r="Q8" i="12"/>
  <c r="Q9" i="12"/>
  <c r="C9" i="12"/>
  <c r="E9" i="12"/>
  <c r="G9" i="12"/>
  <c r="I9" i="12"/>
  <c r="K9" i="12"/>
  <c r="M9" i="12"/>
  <c r="O9" i="12"/>
  <c r="S7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8" i="11"/>
  <c r="I9" i="11"/>
  <c r="I10" i="11"/>
  <c r="I11" i="11"/>
  <c r="I12" i="11"/>
  <c r="I73" i="11" s="1"/>
  <c r="K10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8" i="11"/>
  <c r="C73" i="11"/>
  <c r="E73" i="11"/>
  <c r="G73" i="11"/>
  <c r="M73" i="11"/>
  <c r="O73" i="11"/>
  <c r="Q73" i="11"/>
  <c r="Q7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8" i="10"/>
  <c r="I66" i="9"/>
  <c r="I65" i="9"/>
  <c r="I70" i="10"/>
  <c r="O70" i="10"/>
  <c r="M70" i="10"/>
  <c r="G70" i="10"/>
  <c r="E70" i="10"/>
  <c r="Q67" i="9"/>
  <c r="G67" i="9"/>
  <c r="E67" i="9"/>
  <c r="I67" i="9"/>
  <c r="M67" i="9"/>
  <c r="O6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8" i="9"/>
  <c r="S56" i="8"/>
  <c r="Q56" i="8"/>
  <c r="O56" i="8"/>
  <c r="M56" i="8"/>
  <c r="K56" i="8"/>
  <c r="I56" i="8"/>
  <c r="I12" i="7"/>
  <c r="K12" i="7"/>
  <c r="M12" i="7"/>
  <c r="O12" i="7"/>
  <c r="Q12" i="7"/>
  <c r="S12" i="7"/>
  <c r="S11" i="6"/>
  <c r="K11" i="6"/>
  <c r="M11" i="6"/>
  <c r="O11" i="6"/>
  <c r="Q11" i="6"/>
  <c r="E70" i="1"/>
  <c r="G70" i="1"/>
  <c r="K70" i="1"/>
  <c r="O70" i="1"/>
  <c r="U70" i="1"/>
  <c r="W70" i="1"/>
  <c r="U11" i="11" l="1"/>
  <c r="U70" i="11"/>
  <c r="U8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U9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K8" i="11"/>
  <c r="K69" i="11"/>
  <c r="K65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61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Y70" i="1"/>
  <c r="U73" i="11" l="1"/>
  <c r="K73" i="11"/>
</calcChain>
</file>

<file path=xl/sharedStrings.xml><?xml version="1.0" encoding="utf-8"?>
<sst xmlns="http://schemas.openxmlformats.org/spreadsheetml/2006/main" count="666" uniqueCount="174">
  <si>
    <t>صندوق سرمایه‌گذاری شاخصی آرام مفید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</si>
  <si>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</si>
  <si>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</si>
  <si>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</si>
  <si>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</si>
  <si>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</si>
  <si>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</si>
  <si>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</si>
  <si>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</si>
  <si>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</si>
  <si>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</si>
  <si>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</si>
  <si>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</si>
  <si>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</si>
  <si>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</si>
  <si>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</si>
  <si>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</si>
  <si>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</si>
  <si>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</si>
  <si>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</si>
  <si>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</si>
  <si>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</si>
  <si>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</si>
  <si>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</si>
  <si>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</si>
  <si>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</si>
  <si>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</si>
  <si>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</si>
  <si>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</si>
  <si>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</si>
  <si>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</si>
  <si>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</si>
  <si>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</si>
  <si>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</si>
  <si>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</si>
  <si>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</si>
  <si>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</si>
  <si>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معدنی و صنعتی صبانور</t>
  </si>
  <si>
    <t>توسعه‌معادن‌وفلزات‌</t>
  </si>
  <si>
    <t>ح . س.نفت وگازوپتروشیمی تأمین</t>
  </si>
  <si>
    <t>ح . فولاد خراسان</t>
  </si>
  <si>
    <t>زغال سنگ پروده طبس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</si>
  <si>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</si>
  <si>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</si>
  <si>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</si>
  <si>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</si>
  <si>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</si>
  <si>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</si>
  <si>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</si>
  <si>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</si>
  <si>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</si>
  <si>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</si>
  <si>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</si>
  <si>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</si>
  <si>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</si>
  <si>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</si>
  <si>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</si>
  <si>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</si>
  <si>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</si>
  <si>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</si>
  <si>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</si>
  <si>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</si>
  <si>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</si>
  <si>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</si>
  <si>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</si>
  <si>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</si>
  <si>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</si>
  <si>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</si>
  <si>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</si>
  <si>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کارخانجات‌داروپخش‌</t>
  </si>
  <si>
    <t>کالسیمین‌</t>
  </si>
  <si>
    <t>کشتیرانی جمهوری اسلامی ایران</t>
  </si>
  <si>
    <t>مدیریت صنعت شوینده ت.ص.بهشهر</t>
  </si>
  <si>
    <t>غلتک سازان سپاهان</t>
  </si>
  <si>
    <t>فولاد کاوه جنوب کیش</t>
  </si>
  <si>
    <t>فروسیلیسیم خمین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</si>
  <si>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</si>
  <si>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</si>
  <si>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</si>
  <si>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</si>
  <si>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</si>
  <si>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</si>
  <si>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</si>
  <si>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</si>
  <si>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</si>
  <si>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</si>
  <si>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</si>
  <si>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</si>
  <si>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</si>
  <si>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</si>
  <si>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</si>
  <si>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</si>
  <si>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</si>
  <si>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</si>
  <si>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</si>
  <si>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</si>
  <si>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</si>
  <si>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</si>
  <si>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</si>
  <si>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</si>
  <si>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</si>
  <si>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</si>
  <si>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</si>
  <si>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</si>
  <si>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</si>
  <si>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</si>
  <si>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</si>
  <si>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</si>
  <si>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</si>
  <si>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</si>
  <si>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</si>
  <si>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</si>
  <si>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</si>
  <si>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</si>
  <si>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</si>
  <si>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</si>
  <si>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1401/07/30</t>
  </si>
  <si>
    <t>1401/04/29</t>
  </si>
  <si>
    <t>1401/04/22</t>
  </si>
  <si>
    <t>1401/04/28</t>
  </si>
  <si>
    <t>1401/02/29</t>
  </si>
  <si>
    <t>1401/07/10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</si>
  <si>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</si>
  <si>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</si>
  <si>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</si>
  <si>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</si>
  <si>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</si>
  <si>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</si>
  <si>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</si>
  <si>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</si>
  <si>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</si>
  <si>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1401/10/28</t>
  </si>
  <si>
    <t>1401/10/13</t>
  </si>
  <si>
    <t>1401/07/27</t>
  </si>
  <si>
    <t>1401/05/30</t>
  </si>
  <si>
    <t>1401/04/20</t>
  </si>
  <si>
    <t>1401/03/22</t>
  </si>
  <si>
    <t>بانک  پاسارگاد</t>
  </si>
  <si>
    <t>1401/03/17</t>
  </si>
  <si>
    <t>1401/08/14</t>
  </si>
  <si>
    <t>1401/02/25</t>
  </si>
  <si>
    <t>1401/04/15</t>
  </si>
  <si>
    <t>1401/01/31</t>
  </si>
  <si>
    <t>1401/04/11</t>
  </si>
  <si>
    <t>توسعه معادن وص.معدنی خاورمیانه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</si>
  <si>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</si>
  <si>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</si>
  <si>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</si>
  <si>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</si>
  <si>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</si>
  <si>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</si>
  <si>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 . توسعه‌معادن‌وفلزات‌</t>
  </si>
  <si>
    <t>ح. پالایش نفت تبریز</t>
  </si>
  <si>
    <t>ح.توسعه م وص.معدنی خاورمیانه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</si>
  <si>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</si>
  <si>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</si>
  <si>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</si>
  <si>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</si>
  <si>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</si>
  <si>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</si>
  <si>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</si>
  <si>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</si>
  <si>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</si>
  <si>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</si>
  <si>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</si>
  <si>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</si>
  <si>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</si>
  <si>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</si>
  <si>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</si>
  <si>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</si>
  <si>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1401/10/01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</si>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</sst>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406412E-620C-5250-C296-A89DEA00C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6A864-1327-4B14-B0F9-408BC4219B70}">
  <dimension ref="A1"/>
  <sheetViews>
    <sheetView rightToLeft="1" tabSelected="1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21"/>
  <sheetViews>
    <sheetView rightToLeft="1" workbookViewId="0">
      <selection activeCell="I6" sqref="I6:K6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8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8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8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8" ht="24.75">
      <c r="A6" s="14" t="s">
        <v>161</v>
      </c>
      <c r="B6" s="14" t="s">
        <v>161</v>
      </c>
      <c r="C6" s="14" t="s">
        <v>161</v>
      </c>
      <c r="E6" s="14" t="s">
        <v>99</v>
      </c>
      <c r="F6" s="14" t="s">
        <v>99</v>
      </c>
      <c r="G6" s="14" t="s">
        <v>99</v>
      </c>
      <c r="I6" s="14" t="s">
        <v>100</v>
      </c>
      <c r="J6" s="14" t="s">
        <v>100</v>
      </c>
      <c r="K6" s="14" t="s">
        <v>100</v>
      </c>
    </row>
    <row r="7" spans="1:18" ht="24.75">
      <c r="A7" s="14" t="s">
        <v>162</v>
      </c>
      <c r="C7" s="14" t="s">
        <v>81</v>
      </c>
      <c r="E7" s="14" t="s">
        <v>163</v>
      </c>
      <c r="G7" s="14" t="s">
        <v>164</v>
      </c>
      <c r="I7" s="14" t="s">
        <v>163</v>
      </c>
      <c r="K7" s="14" t="s">
        <v>164</v>
      </c>
    </row>
    <row r="8" spans="1:18">
      <c r="A8" s="1" t="s">
        <v>87</v>
      </c>
      <c r="C8" s="4" t="s">
        <v>88</v>
      </c>
      <c r="D8" s="4"/>
      <c r="E8" s="6">
        <v>66649</v>
      </c>
      <c r="F8" s="4"/>
      <c r="G8" s="8">
        <f>E8/$E$11</f>
        <v>4.3749463954357876E-4</v>
      </c>
      <c r="H8" s="4"/>
      <c r="I8" s="6">
        <v>2002502005</v>
      </c>
      <c r="J8" s="4"/>
      <c r="K8" s="8">
        <f>I8/$I$11</f>
        <v>0.84856809005153366</v>
      </c>
      <c r="L8" s="4"/>
      <c r="M8" s="4"/>
      <c r="N8" s="4"/>
      <c r="O8" s="4"/>
      <c r="P8" s="4"/>
      <c r="Q8" s="4"/>
      <c r="R8" s="4"/>
    </row>
    <row r="9" spans="1:18">
      <c r="A9" s="1" t="s">
        <v>91</v>
      </c>
      <c r="C9" s="4" t="s">
        <v>92</v>
      </c>
      <c r="D9" s="4"/>
      <c r="E9" s="6">
        <v>0</v>
      </c>
      <c r="F9" s="4"/>
      <c r="G9" s="8">
        <f t="shared" ref="G9:G10" si="0">E9/$E$11</f>
        <v>0</v>
      </c>
      <c r="H9" s="4"/>
      <c r="I9" s="6">
        <v>250000</v>
      </c>
      <c r="J9" s="4"/>
      <c r="K9" s="8">
        <f t="shared" ref="K9:K10" si="1">I9/$I$11</f>
        <v>1.059384819506752E-4</v>
      </c>
      <c r="L9" s="4"/>
      <c r="M9" s="4"/>
      <c r="N9" s="4"/>
      <c r="O9" s="4"/>
      <c r="P9" s="4"/>
      <c r="Q9" s="4"/>
      <c r="R9" s="4"/>
    </row>
    <row r="10" spans="1:18">
      <c r="A10" s="1" t="s">
        <v>94</v>
      </c>
      <c r="C10" s="4" t="s">
        <v>95</v>
      </c>
      <c r="D10" s="4"/>
      <c r="E10" s="6">
        <v>152275789</v>
      </c>
      <c r="F10" s="4"/>
      <c r="G10" s="8">
        <f t="shared" si="0"/>
        <v>0.99956250536045643</v>
      </c>
      <c r="H10" s="4"/>
      <c r="I10" s="6">
        <v>357108127</v>
      </c>
      <c r="J10" s="4"/>
      <c r="K10" s="8">
        <f t="shared" si="1"/>
        <v>0.15132597146651572</v>
      </c>
      <c r="L10" s="4"/>
      <c r="M10" s="4"/>
      <c r="N10" s="4"/>
      <c r="O10" s="4"/>
      <c r="P10" s="4"/>
      <c r="Q10" s="4"/>
      <c r="R10" s="4"/>
    </row>
    <row r="11" spans="1:18" ht="24.75" thickBot="1">
      <c r="C11" s="4"/>
      <c r="D11" s="4"/>
      <c r="E11" s="7">
        <f>SUM(E8:E10)</f>
        <v>152342438</v>
      </c>
      <c r="F11" s="4"/>
      <c r="G11" s="9">
        <f>SUM(G8:G10)</f>
        <v>1</v>
      </c>
      <c r="H11" s="4"/>
      <c r="I11" s="7">
        <f>SUM(I8:I10)</f>
        <v>2359860132</v>
      </c>
      <c r="J11" s="4"/>
      <c r="K11" s="9">
        <f>SUM(K8:K10)</f>
        <v>1</v>
      </c>
      <c r="L11" s="4"/>
      <c r="M11" s="4"/>
      <c r="N11" s="4"/>
      <c r="O11" s="4"/>
      <c r="P11" s="4"/>
      <c r="Q11" s="4"/>
      <c r="R11" s="4"/>
    </row>
    <row r="12" spans="1:18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3:18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3:18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3:18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3:18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3:18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8" sqref="A8"/>
    </sheetView>
  </sheetViews>
  <sheetFormatPr defaultRowHeight="24"/>
  <cols>
    <col min="1" max="1" width="46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3" t="s">
        <v>0</v>
      </c>
      <c r="B2" s="13"/>
      <c r="C2" s="13"/>
      <c r="D2" s="13"/>
      <c r="E2" s="13"/>
    </row>
    <row r="3" spans="1:5" ht="24.75">
      <c r="A3" s="13" t="s">
        <v>97</v>
      </c>
      <c r="B3" s="13"/>
      <c r="C3" s="13"/>
      <c r="D3" s="13"/>
      <c r="E3" s="13"/>
    </row>
    <row r="4" spans="1:5" ht="24.75">
      <c r="A4" s="13" t="s">
        <v>2</v>
      </c>
      <c r="B4" s="13"/>
      <c r="C4" s="13"/>
      <c r="D4" s="13"/>
      <c r="E4" s="13"/>
    </row>
    <row r="5" spans="1:5" ht="24.75">
      <c r="C5" s="13" t="s">
        <v>99</v>
      </c>
      <c r="E5" s="2" t="s">
        <v>172</v>
      </c>
    </row>
    <row r="6" spans="1:5" ht="24.75">
      <c r="A6" s="13" t="s">
        <v>165</v>
      </c>
      <c r="C6" s="14"/>
      <c r="E6" s="5" t="s">
        <v>173</v>
      </c>
    </row>
    <row r="7" spans="1:5" ht="24.75">
      <c r="A7" s="14" t="s">
        <v>165</v>
      </c>
      <c r="C7" s="14" t="s">
        <v>84</v>
      </c>
      <c r="E7" s="14" t="s">
        <v>84</v>
      </c>
    </row>
    <row r="8" spans="1:5">
      <c r="A8" s="1" t="s">
        <v>165</v>
      </c>
      <c r="C8" s="6">
        <v>0</v>
      </c>
      <c r="D8" s="4"/>
      <c r="E8" s="6">
        <v>86000</v>
      </c>
    </row>
    <row r="9" spans="1:5">
      <c r="A9" s="1" t="s">
        <v>166</v>
      </c>
      <c r="C9" s="6">
        <v>0</v>
      </c>
      <c r="D9" s="4"/>
      <c r="E9" s="6">
        <v>13561912438</v>
      </c>
    </row>
    <row r="10" spans="1:5">
      <c r="A10" s="1" t="s">
        <v>167</v>
      </c>
      <c r="C10" s="6">
        <v>0</v>
      </c>
      <c r="D10" s="4"/>
      <c r="E10" s="6">
        <v>2378258988</v>
      </c>
    </row>
    <row r="11" spans="1:5" ht="24.75" thickBot="1">
      <c r="A11" s="1" t="s">
        <v>107</v>
      </c>
      <c r="C11" s="7">
        <f>SUM(C8:C10)</f>
        <v>0</v>
      </c>
      <c r="D11" s="4"/>
      <c r="E11" s="7">
        <f>SUM(E8:E10)</f>
        <v>15940257426</v>
      </c>
    </row>
    <row r="12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7" sqref="G7:G8"/>
    </sheetView>
  </sheetViews>
  <sheetFormatPr defaultRowHeight="2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3" t="s">
        <v>0</v>
      </c>
      <c r="B2" s="13"/>
      <c r="C2" s="13"/>
      <c r="D2" s="13"/>
      <c r="E2" s="13"/>
      <c r="F2" s="13"/>
      <c r="G2" s="13"/>
    </row>
    <row r="3" spans="1:7" ht="24.75">
      <c r="A3" s="13" t="s">
        <v>97</v>
      </c>
      <c r="B3" s="13"/>
      <c r="C3" s="13"/>
      <c r="D3" s="13"/>
      <c r="E3" s="13"/>
      <c r="F3" s="13"/>
      <c r="G3" s="13"/>
    </row>
    <row r="4" spans="1:7" ht="24.75">
      <c r="A4" s="13" t="s">
        <v>2</v>
      </c>
      <c r="B4" s="13"/>
      <c r="C4" s="13"/>
      <c r="D4" s="13"/>
      <c r="E4" s="13"/>
      <c r="F4" s="13"/>
      <c r="G4" s="13"/>
    </row>
    <row r="6" spans="1:7" ht="24.75">
      <c r="A6" s="14" t="s">
        <v>101</v>
      </c>
      <c r="C6" s="14" t="s">
        <v>84</v>
      </c>
      <c r="E6" s="14" t="s">
        <v>158</v>
      </c>
      <c r="G6" s="14" t="s">
        <v>13</v>
      </c>
    </row>
    <row r="7" spans="1:7">
      <c r="A7" s="1" t="s">
        <v>168</v>
      </c>
      <c r="C7" s="6">
        <f>'سرمایه‌گذاری در سهام'!I73</f>
        <v>452991438280</v>
      </c>
      <c r="D7" s="4"/>
      <c r="E7" s="8">
        <f>C7/$C$9</f>
        <v>0.99966380993300052</v>
      </c>
      <c r="F7" s="4"/>
      <c r="G7" s="8">
        <v>9.9818023298582595E-2</v>
      </c>
    </row>
    <row r="8" spans="1:7">
      <c r="A8" s="1" t="s">
        <v>169</v>
      </c>
      <c r="C8" s="6">
        <f>'درآمد سپرده بانکی'!E11</f>
        <v>152342438</v>
      </c>
      <c r="D8" s="4"/>
      <c r="E8" s="8">
        <f>C8/$C$9</f>
        <v>3.3619006699951953E-4</v>
      </c>
      <c r="F8" s="4"/>
      <c r="G8" s="8">
        <v>3.3569113543041231E-5</v>
      </c>
    </row>
    <row r="9" spans="1:7" ht="24.75" thickBot="1">
      <c r="C9" s="7">
        <f>SUM(C7:C8)</f>
        <v>453143780718</v>
      </c>
      <c r="D9" s="4"/>
      <c r="E9" s="9">
        <f>SUM(E7:E8)</f>
        <v>1</v>
      </c>
      <c r="F9" s="4"/>
      <c r="G9" s="9">
        <f>SUM(G7:G8)</f>
        <v>9.9851592412125642E-2</v>
      </c>
    </row>
    <row r="10" spans="1:7" ht="24.75" thickTop="1">
      <c r="C10" s="4"/>
      <c r="D10" s="4"/>
      <c r="E10" s="4"/>
      <c r="F10" s="4"/>
      <c r="G10" s="4"/>
    </row>
    <row r="11" spans="1:7">
      <c r="C11" s="4"/>
      <c r="D11" s="4"/>
      <c r="E11" s="4"/>
      <c r="F11" s="4"/>
      <c r="G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2"/>
  <sheetViews>
    <sheetView rightToLeft="1" topLeftCell="A58" workbookViewId="0">
      <selection activeCell="E73" sqref="E73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4.75">
      <c r="A6" s="13" t="s">
        <v>3</v>
      </c>
      <c r="C6" s="14" t="s">
        <v>170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.7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>
      <c r="A9" s="1" t="s">
        <v>15</v>
      </c>
      <c r="C9" s="10">
        <v>22234163</v>
      </c>
      <c r="D9" s="10"/>
      <c r="E9" s="10">
        <v>50807052408</v>
      </c>
      <c r="F9" s="10"/>
      <c r="G9" s="10">
        <v>55055757497.803596</v>
      </c>
      <c r="H9" s="10"/>
      <c r="I9" s="10">
        <v>2045541</v>
      </c>
      <c r="J9" s="10"/>
      <c r="K9" s="10">
        <v>6437734418</v>
      </c>
      <c r="L9" s="10"/>
      <c r="M9" s="10">
        <v>0</v>
      </c>
      <c r="N9" s="10"/>
      <c r="O9" s="10">
        <v>0</v>
      </c>
      <c r="P9" s="10"/>
      <c r="Q9" s="10">
        <v>24279704</v>
      </c>
      <c r="R9" s="10"/>
      <c r="S9" s="10">
        <v>3380</v>
      </c>
      <c r="T9" s="10"/>
      <c r="U9" s="10">
        <v>57244786826</v>
      </c>
      <c r="V9" s="10"/>
      <c r="W9" s="10">
        <v>81577110392.856003</v>
      </c>
      <c r="X9" s="4"/>
      <c r="Y9" s="8">
        <v>1.7975761168342284E-2</v>
      </c>
    </row>
    <row r="10" spans="1:25">
      <c r="A10" s="1" t="s">
        <v>16</v>
      </c>
      <c r="C10" s="10">
        <v>18283613</v>
      </c>
      <c r="D10" s="10"/>
      <c r="E10" s="10">
        <v>35011430840</v>
      </c>
      <c r="F10" s="10"/>
      <c r="G10" s="10">
        <v>27807483019.054501</v>
      </c>
      <c r="H10" s="10"/>
      <c r="I10" s="10">
        <v>1497645</v>
      </c>
      <c r="J10" s="10"/>
      <c r="K10" s="10">
        <v>2552021858</v>
      </c>
      <c r="L10" s="10"/>
      <c r="M10" s="10">
        <v>0</v>
      </c>
      <c r="N10" s="10"/>
      <c r="O10" s="10">
        <v>0</v>
      </c>
      <c r="P10" s="10"/>
      <c r="Q10" s="10">
        <v>19781258</v>
      </c>
      <c r="R10" s="10"/>
      <c r="S10" s="10">
        <v>1914</v>
      </c>
      <c r="T10" s="10"/>
      <c r="U10" s="10">
        <v>37563452698</v>
      </c>
      <c r="V10" s="10"/>
      <c r="W10" s="10">
        <v>37636052911.5186</v>
      </c>
      <c r="X10" s="4"/>
      <c r="Y10" s="8">
        <v>8.2932172419262155E-3</v>
      </c>
    </row>
    <row r="11" spans="1:25">
      <c r="A11" s="1" t="s">
        <v>17</v>
      </c>
      <c r="C11" s="10">
        <v>14161801</v>
      </c>
      <c r="D11" s="10"/>
      <c r="E11" s="10">
        <v>27276484126</v>
      </c>
      <c r="F11" s="10"/>
      <c r="G11" s="10">
        <v>22425518486.4916</v>
      </c>
      <c r="H11" s="10"/>
      <c r="I11" s="10">
        <v>1454670</v>
      </c>
      <c r="J11" s="10"/>
      <c r="K11" s="10">
        <v>2568272567</v>
      </c>
      <c r="L11" s="10"/>
      <c r="M11" s="10">
        <v>0</v>
      </c>
      <c r="N11" s="10"/>
      <c r="O11" s="10">
        <v>0</v>
      </c>
      <c r="P11" s="10"/>
      <c r="Q11" s="10">
        <v>15616471</v>
      </c>
      <c r="R11" s="10"/>
      <c r="S11" s="10">
        <v>1951</v>
      </c>
      <c r="T11" s="10"/>
      <c r="U11" s="10">
        <v>29844756693</v>
      </c>
      <c r="V11" s="10"/>
      <c r="W11" s="10">
        <v>30286451898.2201</v>
      </c>
      <c r="X11" s="4"/>
      <c r="Y11" s="8">
        <v>6.6737105952525662E-3</v>
      </c>
    </row>
    <row r="12" spans="1:25">
      <c r="A12" s="1" t="s">
        <v>18</v>
      </c>
      <c r="C12" s="10">
        <v>23277780</v>
      </c>
      <c r="D12" s="10"/>
      <c r="E12" s="10">
        <v>67629400231</v>
      </c>
      <c r="F12" s="10"/>
      <c r="G12" s="10">
        <v>68469121261.431</v>
      </c>
      <c r="H12" s="10"/>
      <c r="I12" s="10">
        <v>2395746</v>
      </c>
      <c r="J12" s="10"/>
      <c r="K12" s="10">
        <v>8017819601</v>
      </c>
      <c r="L12" s="10"/>
      <c r="M12" s="10">
        <v>0</v>
      </c>
      <c r="N12" s="10"/>
      <c r="O12" s="10">
        <v>0</v>
      </c>
      <c r="P12" s="10"/>
      <c r="Q12" s="10">
        <v>25673526</v>
      </c>
      <c r="R12" s="10"/>
      <c r="S12" s="10">
        <v>3578</v>
      </c>
      <c r="T12" s="10"/>
      <c r="U12" s="10">
        <v>75647219832</v>
      </c>
      <c r="V12" s="10"/>
      <c r="W12" s="10">
        <v>91313309765.633408</v>
      </c>
      <c r="X12" s="4"/>
      <c r="Y12" s="8">
        <v>2.0121161928060016E-2</v>
      </c>
    </row>
    <row r="13" spans="1:25">
      <c r="A13" s="1" t="s">
        <v>19</v>
      </c>
      <c r="C13" s="10">
        <v>11339345</v>
      </c>
      <c r="D13" s="10"/>
      <c r="E13" s="10">
        <v>20020901439</v>
      </c>
      <c r="F13" s="10"/>
      <c r="G13" s="10">
        <v>19556704681.728699</v>
      </c>
      <c r="H13" s="10"/>
      <c r="I13" s="10">
        <v>928827</v>
      </c>
      <c r="J13" s="10"/>
      <c r="K13" s="10">
        <v>1825625459</v>
      </c>
      <c r="L13" s="10"/>
      <c r="M13" s="10">
        <v>0</v>
      </c>
      <c r="N13" s="10"/>
      <c r="O13" s="10">
        <v>0</v>
      </c>
      <c r="P13" s="10"/>
      <c r="Q13" s="10">
        <v>12268172</v>
      </c>
      <c r="R13" s="10"/>
      <c r="S13" s="10">
        <v>2088</v>
      </c>
      <c r="T13" s="10"/>
      <c r="U13" s="10">
        <v>21846526898</v>
      </c>
      <c r="V13" s="10"/>
      <c r="W13" s="10">
        <v>25463528274.340801</v>
      </c>
      <c r="X13" s="4"/>
      <c r="Y13" s="8">
        <v>5.6109648963855174E-3</v>
      </c>
    </row>
    <row r="14" spans="1:25">
      <c r="A14" s="1" t="s">
        <v>20</v>
      </c>
      <c r="C14" s="10">
        <v>14967291</v>
      </c>
      <c r="D14" s="10"/>
      <c r="E14" s="10">
        <v>77892537989</v>
      </c>
      <c r="F14" s="10"/>
      <c r="G14" s="10">
        <v>106825731741.189</v>
      </c>
      <c r="H14" s="10"/>
      <c r="I14" s="10">
        <v>2507487</v>
      </c>
      <c r="J14" s="10"/>
      <c r="K14" s="10">
        <v>20289672907</v>
      </c>
      <c r="L14" s="10"/>
      <c r="M14" s="10">
        <v>0</v>
      </c>
      <c r="N14" s="10"/>
      <c r="O14" s="10">
        <v>0</v>
      </c>
      <c r="P14" s="10"/>
      <c r="Q14" s="10">
        <v>17474778</v>
      </c>
      <c r="R14" s="10"/>
      <c r="S14" s="10">
        <v>7960</v>
      </c>
      <c r="T14" s="10"/>
      <c r="U14" s="10">
        <v>98182210896</v>
      </c>
      <c r="V14" s="10"/>
      <c r="W14" s="10">
        <v>138271592444.36401</v>
      </c>
      <c r="X14" s="4"/>
      <c r="Y14" s="8">
        <v>3.0468560484387008E-2</v>
      </c>
    </row>
    <row r="15" spans="1:25">
      <c r="A15" s="1" t="s">
        <v>21</v>
      </c>
      <c r="C15" s="10">
        <v>10386681</v>
      </c>
      <c r="D15" s="10"/>
      <c r="E15" s="10">
        <v>79502274170</v>
      </c>
      <c r="F15" s="10"/>
      <c r="G15" s="10">
        <v>92820673429.969498</v>
      </c>
      <c r="H15" s="10"/>
      <c r="I15" s="10">
        <v>850792</v>
      </c>
      <c r="J15" s="10"/>
      <c r="K15" s="10">
        <v>8408844229</v>
      </c>
      <c r="L15" s="10"/>
      <c r="M15" s="10">
        <v>0</v>
      </c>
      <c r="N15" s="10"/>
      <c r="O15" s="10">
        <v>0</v>
      </c>
      <c r="P15" s="10"/>
      <c r="Q15" s="10">
        <v>11237473</v>
      </c>
      <c r="R15" s="10"/>
      <c r="S15" s="10">
        <v>9700</v>
      </c>
      <c r="T15" s="10"/>
      <c r="U15" s="10">
        <v>87911118399</v>
      </c>
      <c r="V15" s="10"/>
      <c r="W15" s="10">
        <v>108354917345.80499</v>
      </c>
      <c r="X15" s="4"/>
      <c r="Y15" s="8">
        <v>2.3876331317004233E-2</v>
      </c>
    </row>
    <row r="16" spans="1:25">
      <c r="A16" s="1" t="s">
        <v>22</v>
      </c>
      <c r="C16" s="10">
        <v>2534864</v>
      </c>
      <c r="D16" s="10"/>
      <c r="E16" s="10">
        <v>32531412375</v>
      </c>
      <c r="F16" s="10"/>
      <c r="G16" s="10">
        <v>40492889656.344002</v>
      </c>
      <c r="H16" s="10"/>
      <c r="I16" s="10">
        <v>45940</v>
      </c>
      <c r="J16" s="10"/>
      <c r="K16" s="10">
        <v>785736663</v>
      </c>
      <c r="L16" s="10"/>
      <c r="M16" s="10">
        <v>0</v>
      </c>
      <c r="N16" s="10"/>
      <c r="O16" s="10">
        <v>0</v>
      </c>
      <c r="P16" s="10"/>
      <c r="Q16" s="10">
        <v>2580804</v>
      </c>
      <c r="R16" s="10"/>
      <c r="S16" s="10">
        <v>17220</v>
      </c>
      <c r="T16" s="10"/>
      <c r="U16" s="10">
        <v>33317149038</v>
      </c>
      <c r="V16" s="10"/>
      <c r="W16" s="10">
        <v>44177018282.963997</v>
      </c>
      <c r="X16" s="4"/>
      <c r="Y16" s="8">
        <v>9.7345385974053188E-3</v>
      </c>
    </row>
    <row r="17" spans="1:25">
      <c r="A17" s="1" t="s">
        <v>23</v>
      </c>
      <c r="C17" s="10">
        <v>22928336</v>
      </c>
      <c r="D17" s="10"/>
      <c r="E17" s="10">
        <v>74615872000</v>
      </c>
      <c r="F17" s="10"/>
      <c r="G17" s="10">
        <v>79087936030.776001</v>
      </c>
      <c r="H17" s="10"/>
      <c r="I17" s="10">
        <v>1878103</v>
      </c>
      <c r="J17" s="10"/>
      <c r="K17" s="10">
        <v>7477859705</v>
      </c>
      <c r="L17" s="10"/>
      <c r="M17" s="10">
        <v>0</v>
      </c>
      <c r="N17" s="10"/>
      <c r="O17" s="10">
        <v>0</v>
      </c>
      <c r="P17" s="10"/>
      <c r="Q17" s="10">
        <v>24806439</v>
      </c>
      <c r="R17" s="10"/>
      <c r="S17" s="10">
        <v>4230</v>
      </c>
      <c r="T17" s="10"/>
      <c r="U17" s="10">
        <v>82093731705</v>
      </c>
      <c r="V17" s="10"/>
      <c r="W17" s="10">
        <v>104306896110.02901</v>
      </c>
      <c r="X17" s="4"/>
      <c r="Y17" s="8">
        <v>2.2984337685601236E-2</v>
      </c>
    </row>
    <row r="18" spans="1:25">
      <c r="A18" s="1" t="s">
        <v>24</v>
      </c>
      <c r="C18" s="10">
        <v>1170325</v>
      </c>
      <c r="D18" s="10"/>
      <c r="E18" s="10">
        <v>21991833761</v>
      </c>
      <c r="F18" s="10"/>
      <c r="G18" s="10">
        <v>35947872397.125</v>
      </c>
      <c r="H18" s="10"/>
      <c r="I18" s="10">
        <v>95861</v>
      </c>
      <c r="J18" s="10"/>
      <c r="K18" s="10">
        <v>3276305934</v>
      </c>
      <c r="L18" s="10"/>
      <c r="M18" s="10">
        <v>0</v>
      </c>
      <c r="N18" s="10"/>
      <c r="O18" s="10">
        <v>0</v>
      </c>
      <c r="P18" s="10"/>
      <c r="Q18" s="10">
        <v>1266186</v>
      </c>
      <c r="R18" s="10"/>
      <c r="S18" s="10">
        <v>34110</v>
      </c>
      <c r="T18" s="10"/>
      <c r="U18" s="10">
        <v>25268139695</v>
      </c>
      <c r="V18" s="10"/>
      <c r="W18" s="10">
        <v>42932626313.462997</v>
      </c>
      <c r="X18" s="4"/>
      <c r="Y18" s="8">
        <v>9.4603330912795235E-3</v>
      </c>
    </row>
    <row r="19" spans="1:25">
      <c r="A19" s="1" t="s">
        <v>25</v>
      </c>
      <c r="C19" s="10">
        <v>30103012</v>
      </c>
      <c r="D19" s="10"/>
      <c r="E19" s="10">
        <v>84409911475</v>
      </c>
      <c r="F19" s="10"/>
      <c r="G19" s="10">
        <v>68555652789.072601</v>
      </c>
      <c r="H19" s="10"/>
      <c r="I19" s="10">
        <v>4148599</v>
      </c>
      <c r="J19" s="10"/>
      <c r="K19" s="10">
        <v>10663804990</v>
      </c>
      <c r="L19" s="10"/>
      <c r="M19" s="10">
        <v>0</v>
      </c>
      <c r="N19" s="10"/>
      <c r="O19" s="10">
        <v>0</v>
      </c>
      <c r="P19" s="10"/>
      <c r="Q19" s="10">
        <v>34251611</v>
      </c>
      <c r="R19" s="10"/>
      <c r="S19" s="10">
        <v>2475</v>
      </c>
      <c r="T19" s="10"/>
      <c r="U19" s="10">
        <v>95073716465</v>
      </c>
      <c r="V19" s="10"/>
      <c r="W19" s="10">
        <v>84268339438.5112</v>
      </c>
      <c r="X19" s="4"/>
      <c r="Y19" s="8">
        <v>1.856878156758212E-2</v>
      </c>
    </row>
    <row r="20" spans="1:25">
      <c r="A20" s="1" t="s">
        <v>26</v>
      </c>
      <c r="C20" s="10">
        <v>572619</v>
      </c>
      <c r="D20" s="10"/>
      <c r="E20" s="10">
        <v>91575514892</v>
      </c>
      <c r="F20" s="10"/>
      <c r="G20" s="10">
        <v>108668247064.924</v>
      </c>
      <c r="H20" s="10"/>
      <c r="I20" s="10">
        <v>40768</v>
      </c>
      <c r="J20" s="10"/>
      <c r="K20" s="10">
        <v>7515614890</v>
      </c>
      <c r="L20" s="10"/>
      <c r="M20" s="10">
        <v>0</v>
      </c>
      <c r="N20" s="10"/>
      <c r="O20" s="10">
        <v>0</v>
      </c>
      <c r="P20" s="10"/>
      <c r="Q20" s="10">
        <v>613387</v>
      </c>
      <c r="R20" s="10"/>
      <c r="S20" s="10">
        <v>156790</v>
      </c>
      <c r="T20" s="10"/>
      <c r="U20" s="10">
        <v>99091129782</v>
      </c>
      <c r="V20" s="10"/>
      <c r="W20" s="10">
        <v>95600718691.0065</v>
      </c>
      <c r="X20" s="4"/>
      <c r="Y20" s="8">
        <v>2.1065905355504035E-2</v>
      </c>
    </row>
    <row r="21" spans="1:25">
      <c r="A21" s="1" t="s">
        <v>27</v>
      </c>
      <c r="C21" s="10">
        <v>3448167</v>
      </c>
      <c r="D21" s="10"/>
      <c r="E21" s="10">
        <v>32669104715</v>
      </c>
      <c r="F21" s="10"/>
      <c r="G21" s="10">
        <v>35510458209.786003</v>
      </c>
      <c r="H21" s="10"/>
      <c r="I21" s="10">
        <v>173785</v>
      </c>
      <c r="J21" s="10"/>
      <c r="K21" s="10">
        <v>2086142491</v>
      </c>
      <c r="L21" s="10"/>
      <c r="M21" s="10">
        <v>0</v>
      </c>
      <c r="N21" s="10"/>
      <c r="O21" s="10">
        <v>0</v>
      </c>
      <c r="P21" s="10"/>
      <c r="Q21" s="10">
        <v>3621952</v>
      </c>
      <c r="R21" s="10"/>
      <c r="S21" s="10">
        <v>12660</v>
      </c>
      <c r="T21" s="10"/>
      <c r="U21" s="10">
        <v>34755247206</v>
      </c>
      <c r="V21" s="10"/>
      <c r="W21" s="10">
        <v>45581081541.695999</v>
      </c>
      <c r="X21" s="4"/>
      <c r="Y21" s="8">
        <v>1.0043928151444011E-2</v>
      </c>
    </row>
    <row r="22" spans="1:25">
      <c r="A22" s="1" t="s">
        <v>28</v>
      </c>
      <c r="C22" s="10">
        <v>1331811</v>
      </c>
      <c r="D22" s="10"/>
      <c r="E22" s="10">
        <v>56511125245</v>
      </c>
      <c r="F22" s="10"/>
      <c r="G22" s="10">
        <v>43688261910.150002</v>
      </c>
      <c r="H22" s="10"/>
      <c r="I22" s="10">
        <v>67122</v>
      </c>
      <c r="J22" s="10"/>
      <c r="K22" s="10">
        <v>2631604106</v>
      </c>
      <c r="L22" s="10"/>
      <c r="M22" s="10">
        <v>0</v>
      </c>
      <c r="N22" s="10"/>
      <c r="O22" s="10">
        <v>0</v>
      </c>
      <c r="P22" s="10"/>
      <c r="Q22" s="10">
        <v>1398933</v>
      </c>
      <c r="R22" s="10"/>
      <c r="S22" s="10">
        <v>38000</v>
      </c>
      <c r="T22" s="10"/>
      <c r="U22" s="10">
        <v>59142729351</v>
      </c>
      <c r="V22" s="10"/>
      <c r="W22" s="10">
        <v>52843155248.699997</v>
      </c>
      <c r="X22" s="4"/>
      <c r="Y22" s="8">
        <v>1.164414789341999E-2</v>
      </c>
    </row>
    <row r="23" spans="1:25">
      <c r="A23" s="1" t="s">
        <v>29</v>
      </c>
      <c r="C23" s="10">
        <v>200000</v>
      </c>
      <c r="D23" s="10"/>
      <c r="E23" s="10">
        <v>22830711427</v>
      </c>
      <c r="F23" s="10"/>
      <c r="G23" s="10">
        <v>24672321000</v>
      </c>
      <c r="H23" s="10"/>
      <c r="I23" s="10">
        <v>311948</v>
      </c>
      <c r="J23" s="10"/>
      <c r="K23" s="10">
        <v>40269337026</v>
      </c>
      <c r="L23" s="10"/>
      <c r="M23" s="10">
        <v>0</v>
      </c>
      <c r="N23" s="10"/>
      <c r="O23" s="10">
        <v>0</v>
      </c>
      <c r="P23" s="10"/>
      <c r="Q23" s="10">
        <v>511948</v>
      </c>
      <c r="R23" s="10"/>
      <c r="S23" s="10">
        <v>133500</v>
      </c>
      <c r="T23" s="10"/>
      <c r="U23" s="10">
        <v>63100048453</v>
      </c>
      <c r="V23" s="10"/>
      <c r="W23" s="10">
        <v>67938404904.900002</v>
      </c>
      <c r="X23" s="4"/>
      <c r="Y23" s="8">
        <v>1.4970431470879425E-2</v>
      </c>
    </row>
    <row r="24" spans="1:25">
      <c r="A24" s="1" t="s">
        <v>30</v>
      </c>
      <c r="C24" s="10">
        <v>592911</v>
      </c>
      <c r="D24" s="10"/>
      <c r="E24" s="10">
        <v>24908686781</v>
      </c>
      <c r="F24" s="10"/>
      <c r="G24" s="10">
        <v>18388755201.959999</v>
      </c>
      <c r="H24" s="10"/>
      <c r="I24" s="10">
        <v>29881</v>
      </c>
      <c r="J24" s="10"/>
      <c r="K24" s="10">
        <v>1031925745</v>
      </c>
      <c r="L24" s="10"/>
      <c r="M24" s="10">
        <v>0</v>
      </c>
      <c r="N24" s="10"/>
      <c r="O24" s="10">
        <v>0</v>
      </c>
      <c r="P24" s="10"/>
      <c r="Q24" s="10">
        <v>622792</v>
      </c>
      <c r="R24" s="10"/>
      <c r="S24" s="10">
        <v>34250</v>
      </c>
      <c r="T24" s="10"/>
      <c r="U24" s="10">
        <v>25940612526</v>
      </c>
      <c r="V24" s="10"/>
      <c r="W24" s="10">
        <v>21203708775.299999</v>
      </c>
      <c r="X24" s="4"/>
      <c r="Y24" s="8">
        <v>4.6723008818568695E-3</v>
      </c>
    </row>
    <row r="25" spans="1:25">
      <c r="A25" s="1" t="s">
        <v>31</v>
      </c>
      <c r="C25" s="10">
        <v>1596019</v>
      </c>
      <c r="D25" s="10"/>
      <c r="E25" s="10">
        <v>17813783574</v>
      </c>
      <c r="F25" s="10"/>
      <c r="G25" s="10">
        <v>8963853181.2674999</v>
      </c>
      <c r="H25" s="10"/>
      <c r="I25" s="10">
        <v>80438</v>
      </c>
      <c r="J25" s="10"/>
      <c r="K25" s="10">
        <v>495977034</v>
      </c>
      <c r="L25" s="10"/>
      <c r="M25" s="10">
        <v>0</v>
      </c>
      <c r="N25" s="10"/>
      <c r="O25" s="10">
        <v>0</v>
      </c>
      <c r="P25" s="10"/>
      <c r="Q25" s="10">
        <v>1676457</v>
      </c>
      <c r="R25" s="10"/>
      <c r="S25" s="10">
        <v>6160</v>
      </c>
      <c r="T25" s="10"/>
      <c r="U25" s="10">
        <v>18309760608</v>
      </c>
      <c r="V25" s="10"/>
      <c r="W25" s="10">
        <v>10265529618.035999</v>
      </c>
      <c r="X25" s="4"/>
      <c r="Y25" s="8">
        <v>2.2620402683020155E-3</v>
      </c>
    </row>
    <row r="26" spans="1:25">
      <c r="A26" s="1" t="s">
        <v>32</v>
      </c>
      <c r="C26" s="10">
        <v>639637</v>
      </c>
      <c r="D26" s="10"/>
      <c r="E26" s="10">
        <v>62221102681</v>
      </c>
      <c r="F26" s="10"/>
      <c r="G26" s="10">
        <v>61364065237.123497</v>
      </c>
      <c r="H26" s="10"/>
      <c r="I26" s="10">
        <v>65829</v>
      </c>
      <c r="J26" s="10"/>
      <c r="K26" s="10">
        <v>7481701188</v>
      </c>
      <c r="L26" s="10"/>
      <c r="M26" s="10">
        <v>0</v>
      </c>
      <c r="N26" s="10"/>
      <c r="O26" s="10">
        <v>0</v>
      </c>
      <c r="P26" s="10"/>
      <c r="Q26" s="10">
        <v>705466</v>
      </c>
      <c r="R26" s="10"/>
      <c r="S26" s="10">
        <v>111800</v>
      </c>
      <c r="T26" s="10"/>
      <c r="U26" s="10">
        <v>69702803869</v>
      </c>
      <c r="V26" s="10"/>
      <c r="W26" s="10">
        <v>78401815762.139999</v>
      </c>
      <c r="X26" s="4"/>
      <c r="Y26" s="8">
        <v>1.7276075464276588E-2</v>
      </c>
    </row>
    <row r="27" spans="1:25">
      <c r="A27" s="1" t="s">
        <v>33</v>
      </c>
      <c r="C27" s="10">
        <v>415912</v>
      </c>
      <c r="D27" s="10"/>
      <c r="E27" s="10">
        <v>20010052807</v>
      </c>
      <c r="F27" s="10"/>
      <c r="G27" s="10">
        <v>15164881029.648001</v>
      </c>
      <c r="H27" s="10"/>
      <c r="I27" s="10">
        <v>20961</v>
      </c>
      <c r="J27" s="10"/>
      <c r="K27" s="10">
        <v>852197615</v>
      </c>
      <c r="L27" s="10"/>
      <c r="M27" s="10">
        <v>0</v>
      </c>
      <c r="N27" s="10"/>
      <c r="O27" s="10">
        <v>0</v>
      </c>
      <c r="P27" s="10"/>
      <c r="Q27" s="10">
        <v>436873</v>
      </c>
      <c r="R27" s="10"/>
      <c r="S27" s="10">
        <v>41080</v>
      </c>
      <c r="T27" s="10"/>
      <c r="U27" s="10">
        <v>20862250422</v>
      </c>
      <c r="V27" s="10"/>
      <c r="W27" s="10">
        <v>17839959720.102001</v>
      </c>
      <c r="X27" s="4"/>
      <c r="Y27" s="8">
        <v>3.9310886796191762E-3</v>
      </c>
    </row>
    <row r="28" spans="1:25">
      <c r="A28" s="1" t="s">
        <v>34</v>
      </c>
      <c r="C28" s="10">
        <v>410170</v>
      </c>
      <c r="D28" s="10"/>
      <c r="E28" s="10">
        <v>27768055847</v>
      </c>
      <c r="F28" s="10"/>
      <c r="G28" s="10">
        <v>30506320329.57</v>
      </c>
      <c r="H28" s="10"/>
      <c r="I28" s="10">
        <v>136855</v>
      </c>
      <c r="J28" s="10"/>
      <c r="K28" s="10">
        <v>11567420347</v>
      </c>
      <c r="L28" s="10"/>
      <c r="M28" s="10">
        <v>0</v>
      </c>
      <c r="N28" s="10"/>
      <c r="O28" s="10">
        <v>0</v>
      </c>
      <c r="P28" s="10"/>
      <c r="Q28" s="10">
        <v>547025</v>
      </c>
      <c r="R28" s="10"/>
      <c r="S28" s="10">
        <v>76920</v>
      </c>
      <c r="T28" s="10"/>
      <c r="U28" s="10">
        <v>39335476194</v>
      </c>
      <c r="V28" s="10"/>
      <c r="W28" s="10">
        <v>41826803880.150002</v>
      </c>
      <c r="X28" s="4"/>
      <c r="Y28" s="8">
        <v>9.2166617984364482E-3</v>
      </c>
    </row>
    <row r="29" spans="1:25">
      <c r="A29" s="1" t="s">
        <v>35</v>
      </c>
      <c r="C29" s="10">
        <v>135129</v>
      </c>
      <c r="D29" s="10"/>
      <c r="E29" s="10">
        <v>17596219195</v>
      </c>
      <c r="F29" s="10"/>
      <c r="G29" s="10">
        <v>18268197613.200001</v>
      </c>
      <c r="H29" s="10"/>
      <c r="I29" s="10">
        <v>11066</v>
      </c>
      <c r="J29" s="10"/>
      <c r="K29" s="10">
        <v>1603819532</v>
      </c>
      <c r="L29" s="10"/>
      <c r="M29" s="10">
        <v>0</v>
      </c>
      <c r="N29" s="10"/>
      <c r="O29" s="10">
        <v>0</v>
      </c>
      <c r="P29" s="10"/>
      <c r="Q29" s="10">
        <v>146195</v>
      </c>
      <c r="R29" s="10"/>
      <c r="S29" s="10">
        <v>143460</v>
      </c>
      <c r="T29" s="10"/>
      <c r="U29" s="10">
        <v>19200038727</v>
      </c>
      <c r="V29" s="10"/>
      <c r="W29" s="10">
        <v>20848344548.535</v>
      </c>
      <c r="X29" s="4"/>
      <c r="Y29" s="8">
        <v>4.5939953076910593E-3</v>
      </c>
    </row>
    <row r="30" spans="1:25">
      <c r="A30" s="1" t="s">
        <v>36</v>
      </c>
      <c r="C30" s="10">
        <v>1812282</v>
      </c>
      <c r="D30" s="10"/>
      <c r="E30" s="10">
        <v>33734281771</v>
      </c>
      <c r="F30" s="10"/>
      <c r="G30" s="10">
        <v>43956573699.239998</v>
      </c>
      <c r="H30" s="10"/>
      <c r="I30" s="10">
        <v>741052</v>
      </c>
      <c r="J30" s="10"/>
      <c r="K30" s="10">
        <v>20440801961</v>
      </c>
      <c r="L30" s="10"/>
      <c r="M30" s="10">
        <v>0</v>
      </c>
      <c r="N30" s="10"/>
      <c r="O30" s="10">
        <v>0</v>
      </c>
      <c r="P30" s="10"/>
      <c r="Q30" s="10">
        <v>2553334</v>
      </c>
      <c r="R30" s="10"/>
      <c r="S30" s="10">
        <v>28450</v>
      </c>
      <c r="T30" s="10"/>
      <c r="U30" s="10">
        <v>54175083732</v>
      </c>
      <c r="V30" s="10"/>
      <c r="W30" s="10">
        <v>72210130303.815002</v>
      </c>
      <c r="X30" s="4"/>
      <c r="Y30" s="8">
        <v>1.5911718986186686E-2</v>
      </c>
    </row>
    <row r="31" spans="1:25">
      <c r="A31" s="1" t="s">
        <v>37</v>
      </c>
      <c r="C31" s="10">
        <v>1046338</v>
      </c>
      <c r="D31" s="10"/>
      <c r="E31" s="10">
        <v>21369829007</v>
      </c>
      <c r="F31" s="10"/>
      <c r="G31" s="10">
        <v>15144034926.384001</v>
      </c>
      <c r="H31" s="10"/>
      <c r="I31" s="10">
        <v>52735</v>
      </c>
      <c r="J31" s="10"/>
      <c r="K31" s="10">
        <v>903283930</v>
      </c>
      <c r="L31" s="10"/>
      <c r="M31" s="10">
        <v>0</v>
      </c>
      <c r="N31" s="10"/>
      <c r="O31" s="10">
        <v>0</v>
      </c>
      <c r="P31" s="10"/>
      <c r="Q31" s="10">
        <v>1099073</v>
      </c>
      <c r="R31" s="10"/>
      <c r="S31" s="10">
        <v>17430</v>
      </c>
      <c r="T31" s="10"/>
      <c r="U31" s="10">
        <v>22273112937</v>
      </c>
      <c r="V31" s="10"/>
      <c r="W31" s="10">
        <v>19042859177.779499</v>
      </c>
      <c r="X31" s="4"/>
      <c r="Y31" s="8">
        <v>4.1961511862047577E-3</v>
      </c>
    </row>
    <row r="32" spans="1:25">
      <c r="A32" s="1" t="s">
        <v>38</v>
      </c>
      <c r="C32" s="10">
        <v>23388665</v>
      </c>
      <c r="D32" s="10"/>
      <c r="E32" s="10">
        <v>132133994690</v>
      </c>
      <c r="F32" s="10"/>
      <c r="G32" s="10">
        <v>105041252038.604</v>
      </c>
      <c r="H32" s="10"/>
      <c r="I32" s="10">
        <v>687563</v>
      </c>
      <c r="J32" s="10"/>
      <c r="K32" s="10">
        <v>3692600551</v>
      </c>
      <c r="L32" s="10"/>
      <c r="M32" s="10">
        <v>0</v>
      </c>
      <c r="N32" s="10"/>
      <c r="O32" s="10">
        <v>0</v>
      </c>
      <c r="P32" s="10"/>
      <c r="Q32" s="10">
        <v>24076228</v>
      </c>
      <c r="R32" s="10"/>
      <c r="S32" s="10">
        <v>5350</v>
      </c>
      <c r="T32" s="10"/>
      <c r="U32" s="10">
        <v>135826595241</v>
      </c>
      <c r="V32" s="10"/>
      <c r="W32" s="10">
        <v>128041413272.19</v>
      </c>
      <c r="X32" s="4"/>
      <c r="Y32" s="8">
        <v>2.8214309792952197E-2</v>
      </c>
    </row>
    <row r="33" spans="1:25">
      <c r="A33" s="1" t="s">
        <v>39</v>
      </c>
      <c r="C33" s="10">
        <v>34621</v>
      </c>
      <c r="D33" s="10"/>
      <c r="E33" s="10">
        <v>334402683</v>
      </c>
      <c r="F33" s="10"/>
      <c r="G33" s="10">
        <v>387168806.8125</v>
      </c>
      <c r="H33" s="10"/>
      <c r="I33" s="10">
        <v>0</v>
      </c>
      <c r="J33" s="10"/>
      <c r="K33" s="10">
        <v>0</v>
      </c>
      <c r="L33" s="10"/>
      <c r="M33" s="10">
        <v>0</v>
      </c>
      <c r="N33" s="10"/>
      <c r="O33" s="10">
        <v>0</v>
      </c>
      <c r="P33" s="10"/>
      <c r="Q33" s="10">
        <v>34621</v>
      </c>
      <c r="R33" s="10"/>
      <c r="S33" s="10">
        <v>12400</v>
      </c>
      <c r="T33" s="10"/>
      <c r="U33" s="10">
        <v>334402683</v>
      </c>
      <c r="V33" s="10"/>
      <c r="W33" s="10">
        <v>426746062.62</v>
      </c>
      <c r="X33" s="4"/>
      <c r="Y33" s="8">
        <v>9.4034775983672814E-5</v>
      </c>
    </row>
    <row r="34" spans="1:25">
      <c r="A34" s="1" t="s">
        <v>40</v>
      </c>
      <c r="C34" s="10">
        <v>832644</v>
      </c>
      <c r="D34" s="10"/>
      <c r="E34" s="10">
        <v>8754419016</v>
      </c>
      <c r="F34" s="10"/>
      <c r="G34" s="10">
        <v>6240780852.2279997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832644</v>
      </c>
      <c r="R34" s="10"/>
      <c r="S34" s="10">
        <v>9930</v>
      </c>
      <c r="T34" s="10"/>
      <c r="U34" s="10">
        <v>8754419016</v>
      </c>
      <c r="V34" s="10"/>
      <c r="W34" s="10">
        <v>8218959398.2259998</v>
      </c>
      <c r="X34" s="4"/>
      <c r="Y34" s="8">
        <v>1.8110723765934113E-3</v>
      </c>
    </row>
    <row r="35" spans="1:25">
      <c r="A35" s="1" t="s">
        <v>41</v>
      </c>
      <c r="C35" s="10">
        <v>2060766</v>
      </c>
      <c r="D35" s="10"/>
      <c r="E35" s="10">
        <v>36003711473</v>
      </c>
      <c r="F35" s="10"/>
      <c r="G35" s="10">
        <v>37549086427.359001</v>
      </c>
      <c r="H35" s="10"/>
      <c r="I35" s="10">
        <v>2407724</v>
      </c>
      <c r="J35" s="10"/>
      <c r="K35" s="10">
        <v>48848007902</v>
      </c>
      <c r="L35" s="10"/>
      <c r="M35" s="10">
        <v>0</v>
      </c>
      <c r="N35" s="10"/>
      <c r="O35" s="10">
        <v>0</v>
      </c>
      <c r="P35" s="10"/>
      <c r="Q35" s="10">
        <v>4468490</v>
      </c>
      <c r="R35" s="10"/>
      <c r="S35" s="10">
        <v>20350</v>
      </c>
      <c r="T35" s="10"/>
      <c r="U35" s="10">
        <v>84851719375</v>
      </c>
      <c r="V35" s="10"/>
      <c r="W35" s="10">
        <v>90392715559.574997</v>
      </c>
      <c r="X35" s="4"/>
      <c r="Y35" s="8">
        <v>1.9918306231144881E-2</v>
      </c>
    </row>
    <row r="36" spans="1:25">
      <c r="A36" s="1" t="s">
        <v>42</v>
      </c>
      <c r="C36" s="10">
        <v>7885448</v>
      </c>
      <c r="D36" s="10"/>
      <c r="E36" s="10">
        <v>85698658421</v>
      </c>
      <c r="F36" s="10"/>
      <c r="G36" s="10">
        <v>96021987408.899994</v>
      </c>
      <c r="H36" s="10"/>
      <c r="I36" s="10">
        <v>310179</v>
      </c>
      <c r="J36" s="10"/>
      <c r="K36" s="10">
        <v>4304429336</v>
      </c>
      <c r="L36" s="10"/>
      <c r="M36" s="10">
        <v>0</v>
      </c>
      <c r="N36" s="10"/>
      <c r="O36" s="10">
        <v>0</v>
      </c>
      <c r="P36" s="10"/>
      <c r="Q36" s="10">
        <v>8195627</v>
      </c>
      <c r="R36" s="10"/>
      <c r="S36" s="10">
        <v>13400</v>
      </c>
      <c r="T36" s="10"/>
      <c r="U36" s="10">
        <v>90003087757</v>
      </c>
      <c r="V36" s="10"/>
      <c r="W36" s="10">
        <v>109167964459.28999</v>
      </c>
      <c r="X36" s="4"/>
      <c r="Y36" s="8">
        <v>2.4055488689216038E-2</v>
      </c>
    </row>
    <row r="37" spans="1:25">
      <c r="A37" s="1" t="s">
        <v>43</v>
      </c>
      <c r="C37" s="10">
        <v>14370097</v>
      </c>
      <c r="D37" s="10"/>
      <c r="E37" s="10">
        <v>26474942996</v>
      </c>
      <c r="F37" s="10"/>
      <c r="G37" s="10">
        <v>30840440438.433201</v>
      </c>
      <c r="H37" s="10"/>
      <c r="I37" s="10">
        <v>1177081</v>
      </c>
      <c r="J37" s="10"/>
      <c r="K37" s="10">
        <v>3025036945</v>
      </c>
      <c r="L37" s="10"/>
      <c r="M37" s="10">
        <v>0</v>
      </c>
      <c r="N37" s="10"/>
      <c r="O37" s="10">
        <v>0</v>
      </c>
      <c r="P37" s="10"/>
      <c r="Q37" s="10">
        <v>15547178</v>
      </c>
      <c r="R37" s="10"/>
      <c r="S37" s="10">
        <v>2508</v>
      </c>
      <c r="T37" s="10"/>
      <c r="U37" s="10">
        <v>29499979941</v>
      </c>
      <c r="V37" s="10"/>
      <c r="W37" s="10">
        <v>38760318105.577202</v>
      </c>
      <c r="X37" s="4"/>
      <c r="Y37" s="8">
        <v>8.54095245246448E-3</v>
      </c>
    </row>
    <row r="38" spans="1:25">
      <c r="A38" s="1" t="s">
        <v>44</v>
      </c>
      <c r="C38" s="10">
        <v>133860378</v>
      </c>
      <c r="D38" s="10"/>
      <c r="E38" s="10">
        <v>124182969100</v>
      </c>
      <c r="F38" s="10"/>
      <c r="G38" s="10">
        <v>121753476507.07401</v>
      </c>
      <c r="H38" s="10"/>
      <c r="I38" s="10">
        <v>6746561</v>
      </c>
      <c r="J38" s="10"/>
      <c r="K38" s="10">
        <v>7221987874</v>
      </c>
      <c r="L38" s="10"/>
      <c r="M38" s="10">
        <v>0</v>
      </c>
      <c r="N38" s="10"/>
      <c r="O38" s="10">
        <v>0</v>
      </c>
      <c r="P38" s="10"/>
      <c r="Q38" s="10">
        <v>140606939</v>
      </c>
      <c r="R38" s="10"/>
      <c r="S38" s="10">
        <v>1086</v>
      </c>
      <c r="T38" s="10"/>
      <c r="U38" s="10">
        <v>131404956974</v>
      </c>
      <c r="V38" s="10"/>
      <c r="W38" s="10">
        <v>151790575896.26401</v>
      </c>
      <c r="X38" s="4"/>
      <c r="Y38" s="8">
        <v>3.3447509071801149E-2</v>
      </c>
    </row>
    <row r="39" spans="1:25">
      <c r="A39" s="1" t="s">
        <v>45</v>
      </c>
      <c r="C39" s="10">
        <v>3446302</v>
      </c>
      <c r="D39" s="10"/>
      <c r="E39" s="10">
        <v>41430088577</v>
      </c>
      <c r="F39" s="10"/>
      <c r="G39" s="10">
        <v>33641321660.442001</v>
      </c>
      <c r="H39" s="10"/>
      <c r="I39" s="10">
        <v>282291</v>
      </c>
      <c r="J39" s="10"/>
      <c r="K39" s="10">
        <v>3079099346</v>
      </c>
      <c r="L39" s="10"/>
      <c r="M39" s="10">
        <v>0</v>
      </c>
      <c r="N39" s="10"/>
      <c r="O39" s="10">
        <v>0</v>
      </c>
      <c r="P39" s="10"/>
      <c r="Q39" s="10">
        <v>3728593</v>
      </c>
      <c r="R39" s="10"/>
      <c r="S39" s="10">
        <v>11080</v>
      </c>
      <c r="T39" s="10"/>
      <c r="U39" s="10">
        <v>44509187923</v>
      </c>
      <c r="V39" s="10"/>
      <c r="W39" s="10">
        <v>41066999217.882004</v>
      </c>
      <c r="X39" s="4"/>
      <c r="Y39" s="8">
        <v>9.0492365601833585E-3</v>
      </c>
    </row>
    <row r="40" spans="1:25">
      <c r="A40" s="1" t="s">
        <v>46</v>
      </c>
      <c r="C40" s="10">
        <v>6414432</v>
      </c>
      <c r="D40" s="10"/>
      <c r="E40" s="10">
        <v>56988957660</v>
      </c>
      <c r="F40" s="10"/>
      <c r="G40" s="10">
        <v>66759506376.912003</v>
      </c>
      <c r="H40" s="10"/>
      <c r="I40" s="10">
        <v>525416</v>
      </c>
      <c r="J40" s="10"/>
      <c r="K40" s="10">
        <v>6355178098</v>
      </c>
      <c r="L40" s="10"/>
      <c r="M40" s="10">
        <v>0</v>
      </c>
      <c r="N40" s="10"/>
      <c r="O40" s="10">
        <v>0</v>
      </c>
      <c r="P40" s="10"/>
      <c r="Q40" s="10">
        <v>6939848</v>
      </c>
      <c r="R40" s="10"/>
      <c r="S40" s="10">
        <v>12400</v>
      </c>
      <c r="T40" s="10"/>
      <c r="U40" s="10">
        <v>63344135758</v>
      </c>
      <c r="V40" s="10"/>
      <c r="W40" s="10">
        <v>85542093214.559998</v>
      </c>
      <c r="X40" s="4"/>
      <c r="Y40" s="8">
        <v>1.884945703592443E-2</v>
      </c>
    </row>
    <row r="41" spans="1:25">
      <c r="A41" s="1" t="s">
        <v>47</v>
      </c>
      <c r="C41" s="10">
        <v>2554330</v>
      </c>
      <c r="D41" s="10"/>
      <c r="E41" s="10">
        <v>20975695021</v>
      </c>
      <c r="F41" s="10"/>
      <c r="G41" s="10">
        <v>31764538023.615002</v>
      </c>
      <c r="H41" s="10"/>
      <c r="I41" s="10">
        <v>209228</v>
      </c>
      <c r="J41" s="10"/>
      <c r="K41" s="10">
        <v>2457451450</v>
      </c>
      <c r="L41" s="10"/>
      <c r="M41" s="10">
        <v>0</v>
      </c>
      <c r="N41" s="10"/>
      <c r="O41" s="10">
        <v>0</v>
      </c>
      <c r="P41" s="10"/>
      <c r="Q41" s="10">
        <v>2763558</v>
      </c>
      <c r="R41" s="10"/>
      <c r="S41" s="10">
        <v>11010</v>
      </c>
      <c r="T41" s="10"/>
      <c r="U41" s="10">
        <v>23433146471</v>
      </c>
      <c r="V41" s="10"/>
      <c r="W41" s="10">
        <v>30245734277.199001</v>
      </c>
      <c r="X41" s="4"/>
      <c r="Y41" s="8">
        <v>6.6647383452268722E-3</v>
      </c>
    </row>
    <row r="42" spans="1:25">
      <c r="A42" s="1" t="s">
        <v>48</v>
      </c>
      <c r="C42" s="10">
        <v>4866873</v>
      </c>
      <c r="D42" s="10"/>
      <c r="E42" s="10">
        <v>57465155201</v>
      </c>
      <c r="F42" s="10"/>
      <c r="G42" s="10">
        <v>63086412977.676003</v>
      </c>
      <c r="H42" s="10"/>
      <c r="I42" s="10">
        <v>398654</v>
      </c>
      <c r="J42" s="10"/>
      <c r="K42" s="10">
        <v>5925247211</v>
      </c>
      <c r="L42" s="10"/>
      <c r="M42" s="10">
        <v>0</v>
      </c>
      <c r="N42" s="10"/>
      <c r="O42" s="10">
        <v>0</v>
      </c>
      <c r="P42" s="10"/>
      <c r="Q42" s="10">
        <v>5265527</v>
      </c>
      <c r="R42" s="10"/>
      <c r="S42" s="10">
        <v>14830</v>
      </c>
      <c r="T42" s="10"/>
      <c r="U42" s="10">
        <v>63390402412</v>
      </c>
      <c r="V42" s="10"/>
      <c r="W42" s="10">
        <v>77623143205.810501</v>
      </c>
      <c r="X42" s="4"/>
      <c r="Y42" s="8">
        <v>1.710449262892591E-2</v>
      </c>
    </row>
    <row r="43" spans="1:25">
      <c r="A43" s="1" t="s">
        <v>49</v>
      </c>
      <c r="C43" s="10">
        <v>8400916</v>
      </c>
      <c r="D43" s="10"/>
      <c r="E43" s="10">
        <v>109268392874</v>
      </c>
      <c r="F43" s="10"/>
      <c r="G43" s="10">
        <v>147644452120.46399</v>
      </c>
      <c r="H43" s="10"/>
      <c r="I43" s="10">
        <v>602748</v>
      </c>
      <c r="J43" s="10"/>
      <c r="K43" s="10">
        <v>11814444499</v>
      </c>
      <c r="L43" s="10"/>
      <c r="M43" s="10">
        <v>-2134647</v>
      </c>
      <c r="N43" s="10"/>
      <c r="O43" s="10">
        <v>40316971160</v>
      </c>
      <c r="P43" s="10"/>
      <c r="Q43" s="10">
        <v>6869017</v>
      </c>
      <c r="R43" s="10"/>
      <c r="S43" s="10">
        <v>18730</v>
      </c>
      <c r="T43" s="10"/>
      <c r="U43" s="10">
        <v>92740071028</v>
      </c>
      <c r="V43" s="10"/>
      <c r="W43" s="10">
        <v>127891181113.96001</v>
      </c>
      <c r="X43" s="4"/>
      <c r="Y43" s="8">
        <v>2.8181205685891504E-2</v>
      </c>
    </row>
    <row r="44" spans="1:25">
      <c r="A44" s="1" t="s">
        <v>50</v>
      </c>
      <c r="C44" s="10">
        <v>3603754</v>
      </c>
      <c r="D44" s="10"/>
      <c r="E44" s="10">
        <v>64040088580</v>
      </c>
      <c r="F44" s="10"/>
      <c r="G44" s="10">
        <v>68601268359.855003</v>
      </c>
      <c r="H44" s="10"/>
      <c r="I44" s="10">
        <v>181627</v>
      </c>
      <c r="J44" s="10"/>
      <c r="K44" s="10">
        <v>3986832194</v>
      </c>
      <c r="L44" s="10"/>
      <c r="M44" s="10">
        <v>0</v>
      </c>
      <c r="N44" s="10"/>
      <c r="O44" s="10">
        <v>0</v>
      </c>
      <c r="P44" s="10"/>
      <c r="Q44" s="10">
        <v>3785381</v>
      </c>
      <c r="R44" s="10"/>
      <c r="S44" s="10">
        <v>21510</v>
      </c>
      <c r="T44" s="10"/>
      <c r="U44" s="10">
        <v>68026920774</v>
      </c>
      <c r="V44" s="10"/>
      <c r="W44" s="10">
        <v>80939075215.405502</v>
      </c>
      <c r="X44" s="4"/>
      <c r="Y44" s="8">
        <v>1.7835168201618921E-2</v>
      </c>
    </row>
    <row r="45" spans="1:25">
      <c r="A45" s="1" t="s">
        <v>51</v>
      </c>
      <c r="C45" s="10">
        <v>3789257</v>
      </c>
      <c r="D45" s="10"/>
      <c r="E45" s="10">
        <v>30650258516</v>
      </c>
      <c r="F45" s="10"/>
      <c r="G45" s="10">
        <v>28212664797.1665</v>
      </c>
      <c r="H45" s="10"/>
      <c r="I45" s="10">
        <v>310384</v>
      </c>
      <c r="J45" s="10"/>
      <c r="K45" s="10">
        <v>2460324176</v>
      </c>
      <c r="L45" s="10"/>
      <c r="M45" s="10">
        <v>0</v>
      </c>
      <c r="N45" s="10"/>
      <c r="O45" s="10">
        <v>0</v>
      </c>
      <c r="P45" s="10"/>
      <c r="Q45" s="10">
        <v>4099641</v>
      </c>
      <c r="R45" s="10"/>
      <c r="S45" s="10">
        <v>8670</v>
      </c>
      <c r="T45" s="10"/>
      <c r="U45" s="10">
        <v>33110582692</v>
      </c>
      <c r="V45" s="10"/>
      <c r="W45" s="10">
        <v>35332401339.553497</v>
      </c>
      <c r="X45" s="4"/>
      <c r="Y45" s="8">
        <v>7.7856007025158252E-3</v>
      </c>
    </row>
    <row r="46" spans="1:25">
      <c r="A46" s="1" t="s">
        <v>52</v>
      </c>
      <c r="C46" s="10">
        <v>38309333</v>
      </c>
      <c r="D46" s="10"/>
      <c r="E46" s="10">
        <v>287491942015</v>
      </c>
      <c r="F46" s="10"/>
      <c r="G46" s="10">
        <v>335877881573.49298</v>
      </c>
      <c r="H46" s="10"/>
      <c r="I46" s="10">
        <v>3942792</v>
      </c>
      <c r="J46" s="10"/>
      <c r="K46" s="10">
        <v>37169010022</v>
      </c>
      <c r="L46" s="10"/>
      <c r="M46" s="10">
        <v>0</v>
      </c>
      <c r="N46" s="10"/>
      <c r="O46" s="10">
        <v>0</v>
      </c>
      <c r="P46" s="10"/>
      <c r="Q46" s="10">
        <v>42252125</v>
      </c>
      <c r="R46" s="10"/>
      <c r="S46" s="10">
        <v>9430</v>
      </c>
      <c r="T46" s="10"/>
      <c r="U46" s="10">
        <v>324660952037</v>
      </c>
      <c r="V46" s="10"/>
      <c r="W46" s="10">
        <v>396066835394.43799</v>
      </c>
      <c r="X46" s="4"/>
      <c r="Y46" s="8">
        <v>8.7274516165934735E-2</v>
      </c>
    </row>
    <row r="47" spans="1:25">
      <c r="A47" s="1" t="s">
        <v>53</v>
      </c>
      <c r="C47" s="10">
        <v>2342916</v>
      </c>
      <c r="D47" s="10"/>
      <c r="E47" s="10">
        <v>32401346325</v>
      </c>
      <c r="F47" s="10"/>
      <c r="G47" s="10">
        <v>43551844651.260002</v>
      </c>
      <c r="H47" s="10"/>
      <c r="I47" s="10">
        <v>191911</v>
      </c>
      <c r="J47" s="10"/>
      <c r="K47" s="10">
        <v>4093422850</v>
      </c>
      <c r="L47" s="10"/>
      <c r="M47" s="10">
        <v>0</v>
      </c>
      <c r="N47" s="10"/>
      <c r="O47" s="10">
        <v>0</v>
      </c>
      <c r="P47" s="10"/>
      <c r="Q47" s="10">
        <v>2534827</v>
      </c>
      <c r="R47" s="10"/>
      <c r="S47" s="10">
        <v>21320</v>
      </c>
      <c r="T47" s="10"/>
      <c r="U47" s="10">
        <v>36494769175</v>
      </c>
      <c r="V47" s="10"/>
      <c r="W47" s="10">
        <v>53720958695.741997</v>
      </c>
      <c r="X47" s="4"/>
      <c r="Y47" s="8">
        <v>1.1837574518128634E-2</v>
      </c>
    </row>
    <row r="48" spans="1:25">
      <c r="A48" s="1" t="s">
        <v>54</v>
      </c>
      <c r="C48" s="10">
        <v>1638839</v>
      </c>
      <c r="D48" s="10"/>
      <c r="E48" s="10">
        <v>36552182603</v>
      </c>
      <c r="F48" s="10"/>
      <c r="G48" s="10">
        <v>27026568392.890499</v>
      </c>
      <c r="H48" s="10"/>
      <c r="I48" s="10">
        <v>134239</v>
      </c>
      <c r="J48" s="10"/>
      <c r="K48" s="10">
        <v>2371570414</v>
      </c>
      <c r="L48" s="10"/>
      <c r="M48" s="10">
        <v>0</v>
      </c>
      <c r="N48" s="10"/>
      <c r="O48" s="10">
        <v>0</v>
      </c>
      <c r="P48" s="10"/>
      <c r="Q48" s="10">
        <v>1773078</v>
      </c>
      <c r="R48" s="10"/>
      <c r="S48" s="10">
        <v>17570</v>
      </c>
      <c r="T48" s="10"/>
      <c r="U48" s="10">
        <v>38923753017</v>
      </c>
      <c r="V48" s="10"/>
      <c r="W48" s="10">
        <v>30967620226.263</v>
      </c>
      <c r="X48" s="4"/>
      <c r="Y48" s="8">
        <v>6.8238080811940461E-3</v>
      </c>
    </row>
    <row r="49" spans="1:25">
      <c r="A49" s="1" t="s">
        <v>55</v>
      </c>
      <c r="C49" s="10">
        <v>21395551</v>
      </c>
      <c r="D49" s="10"/>
      <c r="E49" s="10">
        <v>73009061759</v>
      </c>
      <c r="F49" s="10"/>
      <c r="G49" s="10">
        <v>54191494557.509399</v>
      </c>
      <c r="H49" s="10"/>
      <c r="I49" s="10">
        <v>1078335</v>
      </c>
      <c r="J49" s="10"/>
      <c r="K49" s="10">
        <v>3506604794</v>
      </c>
      <c r="L49" s="10"/>
      <c r="M49" s="10">
        <v>0</v>
      </c>
      <c r="N49" s="10"/>
      <c r="O49" s="10">
        <v>0</v>
      </c>
      <c r="P49" s="10"/>
      <c r="Q49" s="10">
        <v>22473886</v>
      </c>
      <c r="R49" s="10"/>
      <c r="S49" s="10">
        <v>3308</v>
      </c>
      <c r="T49" s="10"/>
      <c r="U49" s="10">
        <v>76515666553</v>
      </c>
      <c r="V49" s="10"/>
      <c r="W49" s="10">
        <v>73901270379.416397</v>
      </c>
      <c r="X49" s="4"/>
      <c r="Y49" s="8">
        <v>1.62843667786229E-2</v>
      </c>
    </row>
    <row r="50" spans="1:25">
      <c r="A50" s="1" t="s">
        <v>56</v>
      </c>
      <c r="C50" s="10">
        <v>853062</v>
      </c>
      <c r="D50" s="10"/>
      <c r="E50" s="10">
        <v>9823065293</v>
      </c>
      <c r="F50" s="10"/>
      <c r="G50" s="10">
        <v>8335705143.2130003</v>
      </c>
      <c r="H50" s="10"/>
      <c r="I50" s="10">
        <v>34377</v>
      </c>
      <c r="J50" s="10"/>
      <c r="K50" s="10">
        <v>365169877</v>
      </c>
      <c r="L50" s="10"/>
      <c r="M50" s="10">
        <v>0</v>
      </c>
      <c r="N50" s="10"/>
      <c r="O50" s="10">
        <v>0</v>
      </c>
      <c r="P50" s="10"/>
      <c r="Q50" s="10">
        <v>887439</v>
      </c>
      <c r="R50" s="10"/>
      <c r="S50" s="10">
        <v>11390</v>
      </c>
      <c r="T50" s="10"/>
      <c r="U50" s="10">
        <v>10188235170</v>
      </c>
      <c r="V50" s="10"/>
      <c r="W50" s="10">
        <v>10047788025.2505</v>
      </c>
      <c r="X50" s="4"/>
      <c r="Y50" s="8">
        <v>2.2140602546746957E-3</v>
      </c>
    </row>
    <row r="51" spans="1:25">
      <c r="A51" s="1" t="s">
        <v>57</v>
      </c>
      <c r="C51" s="10">
        <v>1687500</v>
      </c>
      <c r="D51" s="10"/>
      <c r="E51" s="10">
        <v>6435212872</v>
      </c>
      <c r="F51" s="10"/>
      <c r="G51" s="10">
        <v>6374345625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1687500</v>
      </c>
      <c r="R51" s="10"/>
      <c r="S51" s="10">
        <v>3800</v>
      </c>
      <c r="T51" s="10"/>
      <c r="U51" s="10">
        <v>6435212872</v>
      </c>
      <c r="V51" s="10"/>
      <c r="W51" s="10">
        <v>6374345625</v>
      </c>
      <c r="X51" s="4"/>
      <c r="Y51" s="8">
        <v>1.4046061941598515E-3</v>
      </c>
    </row>
    <row r="52" spans="1:25">
      <c r="A52" s="1" t="s">
        <v>58</v>
      </c>
      <c r="C52" s="10">
        <v>44893131</v>
      </c>
      <c r="D52" s="10"/>
      <c r="E52" s="10">
        <v>273440882153</v>
      </c>
      <c r="F52" s="10"/>
      <c r="G52" s="10">
        <v>247228133462.84698</v>
      </c>
      <c r="H52" s="10"/>
      <c r="I52" s="10">
        <v>3677284</v>
      </c>
      <c r="J52" s="10"/>
      <c r="K52" s="10">
        <v>23320882979</v>
      </c>
      <c r="L52" s="10"/>
      <c r="M52" s="10">
        <v>0</v>
      </c>
      <c r="N52" s="10"/>
      <c r="O52" s="10">
        <v>0</v>
      </c>
      <c r="P52" s="10"/>
      <c r="Q52" s="10">
        <v>48570415</v>
      </c>
      <c r="R52" s="10"/>
      <c r="S52" s="10">
        <v>6380</v>
      </c>
      <c r="T52" s="10"/>
      <c r="U52" s="10">
        <v>296761765132</v>
      </c>
      <c r="V52" s="10"/>
      <c r="W52" s="10">
        <v>308035466176.185</v>
      </c>
      <c r="X52" s="4"/>
      <c r="Y52" s="8">
        <v>6.787653968982689E-2</v>
      </c>
    </row>
    <row r="53" spans="1:25">
      <c r="A53" s="1" t="s">
        <v>59</v>
      </c>
      <c r="C53" s="10">
        <v>5016427</v>
      </c>
      <c r="D53" s="10"/>
      <c r="E53" s="10">
        <v>47407320211</v>
      </c>
      <c r="F53" s="10"/>
      <c r="G53" s="10">
        <v>46674381867.515999</v>
      </c>
      <c r="H53" s="10"/>
      <c r="I53" s="10">
        <v>168550</v>
      </c>
      <c r="J53" s="10"/>
      <c r="K53" s="10">
        <v>1885766149</v>
      </c>
      <c r="L53" s="10"/>
      <c r="M53" s="10">
        <v>0</v>
      </c>
      <c r="N53" s="10"/>
      <c r="O53" s="10">
        <v>0</v>
      </c>
      <c r="P53" s="10"/>
      <c r="Q53" s="10">
        <v>5184977</v>
      </c>
      <c r="R53" s="10"/>
      <c r="S53" s="10">
        <v>12030</v>
      </c>
      <c r="T53" s="10"/>
      <c r="U53" s="10">
        <v>49293086360</v>
      </c>
      <c r="V53" s="10"/>
      <c r="W53" s="10">
        <v>62004140433.805496</v>
      </c>
      <c r="X53" s="4"/>
      <c r="Y53" s="8">
        <v>1.366279848009975E-2</v>
      </c>
    </row>
    <row r="54" spans="1:25">
      <c r="A54" s="1" t="s">
        <v>60</v>
      </c>
      <c r="C54" s="10">
        <v>6791409</v>
      </c>
      <c r="D54" s="10"/>
      <c r="E54" s="10">
        <v>95507820981</v>
      </c>
      <c r="F54" s="10"/>
      <c r="G54" s="10">
        <v>87830511515.014496</v>
      </c>
      <c r="H54" s="10"/>
      <c r="I54" s="10">
        <v>1329933</v>
      </c>
      <c r="J54" s="10"/>
      <c r="K54" s="10">
        <v>17621356048</v>
      </c>
      <c r="L54" s="10"/>
      <c r="M54" s="10">
        <v>0</v>
      </c>
      <c r="N54" s="10"/>
      <c r="O54" s="10">
        <v>0</v>
      </c>
      <c r="P54" s="10"/>
      <c r="Q54" s="10">
        <v>8121342</v>
      </c>
      <c r="R54" s="10"/>
      <c r="S54" s="10">
        <v>13260</v>
      </c>
      <c r="T54" s="10"/>
      <c r="U54" s="10">
        <v>113129177029</v>
      </c>
      <c r="V54" s="10"/>
      <c r="W54" s="10">
        <v>107048245400.226</v>
      </c>
      <c r="X54" s="4"/>
      <c r="Y54" s="8">
        <v>2.3588402231186086E-2</v>
      </c>
    </row>
    <row r="55" spans="1:25">
      <c r="A55" s="1" t="s">
        <v>61</v>
      </c>
      <c r="C55" s="10">
        <v>9810793</v>
      </c>
      <c r="D55" s="10"/>
      <c r="E55" s="10">
        <v>17712622234</v>
      </c>
      <c r="F55" s="10"/>
      <c r="G55" s="10">
        <v>16822922398.3463</v>
      </c>
      <c r="H55" s="10"/>
      <c r="I55" s="10">
        <v>803580</v>
      </c>
      <c r="J55" s="10"/>
      <c r="K55" s="10">
        <v>1757026524</v>
      </c>
      <c r="L55" s="10"/>
      <c r="M55" s="10">
        <v>0</v>
      </c>
      <c r="N55" s="10"/>
      <c r="O55" s="10">
        <v>0</v>
      </c>
      <c r="P55" s="10"/>
      <c r="Q55" s="10">
        <v>10614373</v>
      </c>
      <c r="R55" s="10"/>
      <c r="S55" s="10">
        <v>2463</v>
      </c>
      <c r="T55" s="10"/>
      <c r="U55" s="10">
        <v>19469648758</v>
      </c>
      <c r="V55" s="10"/>
      <c r="W55" s="10">
        <v>25987648654.841</v>
      </c>
      <c r="X55" s="4"/>
      <c r="Y55" s="8">
        <v>5.726456395630351E-3</v>
      </c>
    </row>
    <row r="56" spans="1:25">
      <c r="A56" s="1" t="s">
        <v>62</v>
      </c>
      <c r="C56" s="10">
        <v>4122550</v>
      </c>
      <c r="D56" s="10"/>
      <c r="E56" s="10">
        <v>116821141417</v>
      </c>
      <c r="F56" s="10"/>
      <c r="G56" s="10">
        <v>154495385196.75</v>
      </c>
      <c r="H56" s="10"/>
      <c r="I56" s="10">
        <v>197160</v>
      </c>
      <c r="J56" s="10"/>
      <c r="K56" s="10">
        <v>7674026188</v>
      </c>
      <c r="L56" s="10"/>
      <c r="M56" s="10">
        <v>-673117</v>
      </c>
      <c r="N56" s="10"/>
      <c r="O56" s="10">
        <v>25657074969</v>
      </c>
      <c r="P56" s="10"/>
      <c r="Q56" s="10">
        <v>3646593</v>
      </c>
      <c r="R56" s="10"/>
      <c r="S56" s="10">
        <v>33210</v>
      </c>
      <c r="T56" s="10"/>
      <c r="U56" s="10">
        <v>105199108592</v>
      </c>
      <c r="V56" s="10"/>
      <c r="W56" s="10">
        <v>120382788576.49699</v>
      </c>
      <c r="X56" s="4"/>
      <c r="Y56" s="8">
        <v>2.6526708850178403E-2</v>
      </c>
    </row>
    <row r="57" spans="1:25">
      <c r="A57" s="1" t="s">
        <v>63</v>
      </c>
      <c r="C57" s="10">
        <v>1623550</v>
      </c>
      <c r="D57" s="10"/>
      <c r="E57" s="10">
        <v>34037075232</v>
      </c>
      <c r="F57" s="10"/>
      <c r="G57" s="10">
        <v>48400557426.224998</v>
      </c>
      <c r="H57" s="10"/>
      <c r="I57" s="10">
        <v>132986</v>
      </c>
      <c r="J57" s="10"/>
      <c r="K57" s="10">
        <v>4391914648</v>
      </c>
      <c r="L57" s="10"/>
      <c r="M57" s="10">
        <v>0</v>
      </c>
      <c r="N57" s="10"/>
      <c r="O57" s="10">
        <v>0</v>
      </c>
      <c r="P57" s="10"/>
      <c r="Q57" s="10">
        <v>1756536</v>
      </c>
      <c r="R57" s="10"/>
      <c r="S57" s="10">
        <v>32890</v>
      </c>
      <c r="T57" s="10"/>
      <c r="U57" s="10">
        <v>38428989880</v>
      </c>
      <c r="V57" s="10"/>
      <c r="W57" s="10">
        <v>57428722849.211998</v>
      </c>
      <c r="X57" s="4"/>
      <c r="Y57" s="8">
        <v>1.265459147999879E-2</v>
      </c>
    </row>
    <row r="58" spans="1:25">
      <c r="A58" s="1" t="s">
        <v>64</v>
      </c>
      <c r="C58" s="10">
        <v>4817114</v>
      </c>
      <c r="D58" s="10"/>
      <c r="E58" s="10">
        <v>32786517403</v>
      </c>
      <c r="F58" s="10"/>
      <c r="G58" s="10">
        <v>32274167637.257999</v>
      </c>
      <c r="H58" s="10"/>
      <c r="I58" s="10">
        <v>394577</v>
      </c>
      <c r="J58" s="10"/>
      <c r="K58" s="10">
        <v>3022094523</v>
      </c>
      <c r="L58" s="10"/>
      <c r="M58" s="10">
        <v>0</v>
      </c>
      <c r="N58" s="10"/>
      <c r="O58" s="10">
        <v>0</v>
      </c>
      <c r="P58" s="10"/>
      <c r="Q58" s="10">
        <v>5211691</v>
      </c>
      <c r="R58" s="10"/>
      <c r="S58" s="10">
        <v>8350</v>
      </c>
      <c r="T58" s="10"/>
      <c r="U58" s="10">
        <v>35808611926</v>
      </c>
      <c r="V58" s="10"/>
      <c r="W58" s="10">
        <v>43258690011.892502</v>
      </c>
      <c r="X58" s="4"/>
      <c r="Y58" s="8">
        <v>9.5321822060668547E-3</v>
      </c>
    </row>
    <row r="59" spans="1:25">
      <c r="A59" s="1" t="s">
        <v>65</v>
      </c>
      <c r="C59" s="10">
        <v>11438262</v>
      </c>
      <c r="D59" s="10"/>
      <c r="E59" s="10">
        <v>148128769408</v>
      </c>
      <c r="F59" s="10"/>
      <c r="G59" s="10">
        <v>84821724384.606003</v>
      </c>
      <c r="H59" s="10"/>
      <c r="I59" s="10">
        <v>2280143</v>
      </c>
      <c r="J59" s="10"/>
      <c r="K59" s="10">
        <v>20210454211</v>
      </c>
      <c r="L59" s="10"/>
      <c r="M59" s="10">
        <v>0</v>
      </c>
      <c r="N59" s="10"/>
      <c r="O59" s="10">
        <v>0</v>
      </c>
      <c r="P59" s="10"/>
      <c r="Q59" s="10">
        <v>13718405</v>
      </c>
      <c r="R59" s="10"/>
      <c r="S59" s="10">
        <v>9160</v>
      </c>
      <c r="T59" s="10"/>
      <c r="U59" s="10">
        <v>168339223619</v>
      </c>
      <c r="V59" s="10"/>
      <c r="W59" s="10">
        <v>124912909290.69</v>
      </c>
      <c r="X59" s="4"/>
      <c r="Y59" s="8">
        <v>2.7524934548906081E-2</v>
      </c>
    </row>
    <row r="60" spans="1:25">
      <c r="A60" s="1" t="s">
        <v>66</v>
      </c>
      <c r="C60" s="10">
        <v>8978486</v>
      </c>
      <c r="D60" s="10"/>
      <c r="E60" s="10">
        <v>143878136636</v>
      </c>
      <c r="F60" s="10"/>
      <c r="G60" s="10">
        <v>99782215612.794006</v>
      </c>
      <c r="H60" s="10"/>
      <c r="I60" s="10">
        <v>924063</v>
      </c>
      <c r="J60" s="10"/>
      <c r="K60" s="10">
        <v>11577074828</v>
      </c>
      <c r="L60" s="10"/>
      <c r="M60" s="10">
        <v>0</v>
      </c>
      <c r="N60" s="10"/>
      <c r="O60" s="10">
        <v>0</v>
      </c>
      <c r="P60" s="10"/>
      <c r="Q60" s="10">
        <v>9902549</v>
      </c>
      <c r="R60" s="10"/>
      <c r="S60" s="10">
        <v>12180</v>
      </c>
      <c r="T60" s="10"/>
      <c r="U60" s="10">
        <v>155455211464</v>
      </c>
      <c r="V60" s="10"/>
      <c r="W60" s="10">
        <v>119895399191.42101</v>
      </c>
      <c r="X60" s="4"/>
      <c r="Y60" s="8">
        <v>2.6419311136041197E-2</v>
      </c>
    </row>
    <row r="61" spans="1:25">
      <c r="A61" s="1" t="s">
        <v>67</v>
      </c>
      <c r="C61" s="10">
        <v>37896167</v>
      </c>
      <c r="D61" s="10"/>
      <c r="E61" s="10">
        <v>273394852537</v>
      </c>
      <c r="F61" s="10"/>
      <c r="G61" s="10">
        <v>262187966252.19601</v>
      </c>
      <c r="H61" s="10"/>
      <c r="I61" s="10">
        <v>3104149</v>
      </c>
      <c r="J61" s="10"/>
      <c r="K61" s="10">
        <v>23800100171</v>
      </c>
      <c r="L61" s="10"/>
      <c r="M61" s="10">
        <v>0</v>
      </c>
      <c r="N61" s="10"/>
      <c r="O61" s="10">
        <v>0</v>
      </c>
      <c r="P61" s="10"/>
      <c r="Q61" s="10">
        <v>41000316</v>
      </c>
      <c r="R61" s="10"/>
      <c r="S61" s="10">
        <v>7900</v>
      </c>
      <c r="T61" s="10"/>
      <c r="U61" s="10">
        <v>297194952708</v>
      </c>
      <c r="V61" s="10"/>
      <c r="W61" s="10">
        <v>321975276546.41998</v>
      </c>
      <c r="X61" s="4"/>
      <c r="Y61" s="8">
        <v>7.0948218752012307E-2</v>
      </c>
    </row>
    <row r="62" spans="1:25">
      <c r="A62" s="1" t="s">
        <v>68</v>
      </c>
      <c r="C62" s="10">
        <v>1623454</v>
      </c>
      <c r="D62" s="10"/>
      <c r="E62" s="10">
        <v>29317986151</v>
      </c>
      <c r="F62" s="10"/>
      <c r="G62" s="10">
        <v>27192436460.595001</v>
      </c>
      <c r="H62" s="10"/>
      <c r="I62" s="10">
        <v>132978</v>
      </c>
      <c r="J62" s="10"/>
      <c r="K62" s="10">
        <v>2355396652</v>
      </c>
      <c r="L62" s="10"/>
      <c r="M62" s="10">
        <v>0</v>
      </c>
      <c r="N62" s="10"/>
      <c r="O62" s="10">
        <v>0</v>
      </c>
      <c r="P62" s="10"/>
      <c r="Q62" s="10">
        <v>1756432</v>
      </c>
      <c r="R62" s="10"/>
      <c r="S62" s="10">
        <v>18510</v>
      </c>
      <c r="T62" s="10"/>
      <c r="U62" s="10">
        <v>31673382803</v>
      </c>
      <c r="V62" s="10"/>
      <c r="W62" s="10">
        <v>32318112559.896</v>
      </c>
      <c r="X62" s="4"/>
      <c r="Y62" s="8">
        <v>7.121393121068049E-3</v>
      </c>
    </row>
    <row r="63" spans="1:25">
      <c r="A63" s="1" t="s">
        <v>69</v>
      </c>
      <c r="C63" s="10">
        <v>965300</v>
      </c>
      <c r="D63" s="10"/>
      <c r="E63" s="10">
        <v>14928622891</v>
      </c>
      <c r="F63" s="10"/>
      <c r="G63" s="10">
        <v>16120548610</v>
      </c>
      <c r="H63" s="10"/>
      <c r="I63" s="10">
        <v>235192</v>
      </c>
      <c r="J63" s="10"/>
      <c r="K63" s="10">
        <v>4433878848</v>
      </c>
      <c r="L63" s="10"/>
      <c r="M63" s="10">
        <v>0</v>
      </c>
      <c r="N63" s="10"/>
      <c r="O63" s="10">
        <v>0</v>
      </c>
      <c r="P63" s="10"/>
      <c r="Q63" s="10">
        <v>1200492</v>
      </c>
      <c r="R63" s="10"/>
      <c r="S63" s="10">
        <v>22000</v>
      </c>
      <c r="T63" s="10"/>
      <c r="U63" s="10">
        <v>19362501739</v>
      </c>
      <c r="V63" s="10"/>
      <c r="W63" s="10">
        <v>26253679597.200001</v>
      </c>
      <c r="X63" s="4"/>
      <c r="Y63" s="8">
        <v>5.7850771124001036E-3</v>
      </c>
    </row>
    <row r="64" spans="1:25">
      <c r="A64" s="1" t="s">
        <v>70</v>
      </c>
      <c r="C64" s="10">
        <v>3071085</v>
      </c>
      <c r="D64" s="10"/>
      <c r="E64" s="10">
        <v>60752391314</v>
      </c>
      <c r="F64" s="10"/>
      <c r="G64" s="10">
        <v>57606563250</v>
      </c>
      <c r="H64" s="10"/>
      <c r="I64" s="10">
        <v>0</v>
      </c>
      <c r="J64" s="10"/>
      <c r="K64" s="10">
        <v>0</v>
      </c>
      <c r="L64" s="10"/>
      <c r="M64" s="10">
        <v>-3071085</v>
      </c>
      <c r="N64" s="10"/>
      <c r="O64" s="10">
        <v>61466612550</v>
      </c>
      <c r="P64" s="10"/>
      <c r="Q64" s="10">
        <v>0</v>
      </c>
      <c r="R64" s="10"/>
      <c r="S64" s="10">
        <v>0</v>
      </c>
      <c r="T64" s="10"/>
      <c r="U64" s="10">
        <v>0</v>
      </c>
      <c r="V64" s="10"/>
      <c r="W64" s="10">
        <v>0</v>
      </c>
      <c r="X64" s="4"/>
      <c r="Y64" s="8">
        <v>0</v>
      </c>
    </row>
    <row r="65" spans="1:25">
      <c r="A65" s="1" t="s">
        <v>71</v>
      </c>
      <c r="C65" s="10">
        <v>1757235</v>
      </c>
      <c r="D65" s="10"/>
      <c r="E65" s="10">
        <v>26858711772</v>
      </c>
      <c r="F65" s="10"/>
      <c r="G65" s="10">
        <v>41800432280.377502</v>
      </c>
      <c r="H65" s="10"/>
      <c r="I65" s="10">
        <v>125115</v>
      </c>
      <c r="J65" s="10"/>
      <c r="K65" s="10">
        <v>3720661872</v>
      </c>
      <c r="L65" s="10"/>
      <c r="M65" s="10">
        <v>0</v>
      </c>
      <c r="N65" s="10"/>
      <c r="O65" s="10">
        <v>0</v>
      </c>
      <c r="P65" s="10"/>
      <c r="Q65" s="10">
        <v>1882350</v>
      </c>
      <c r="R65" s="10"/>
      <c r="S65" s="10">
        <v>30200</v>
      </c>
      <c r="T65" s="10"/>
      <c r="U65" s="10">
        <v>30579373644</v>
      </c>
      <c r="V65" s="10"/>
      <c r="W65" s="10">
        <v>56508730500</v>
      </c>
      <c r="X65" s="4"/>
      <c r="Y65" s="8">
        <v>1.2451868404046528E-2</v>
      </c>
    </row>
    <row r="66" spans="1:25">
      <c r="A66" s="1" t="s">
        <v>72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2663017</v>
      </c>
      <c r="J66" s="10"/>
      <c r="K66" s="10">
        <v>52293883489</v>
      </c>
      <c r="L66" s="10"/>
      <c r="M66" s="10">
        <v>0</v>
      </c>
      <c r="N66" s="10"/>
      <c r="O66" s="10">
        <v>0</v>
      </c>
      <c r="P66" s="10"/>
      <c r="Q66" s="10">
        <v>2663017</v>
      </c>
      <c r="R66" s="10"/>
      <c r="S66" s="10">
        <v>19460</v>
      </c>
      <c r="T66" s="10"/>
      <c r="U66" s="10">
        <v>52293883489</v>
      </c>
      <c r="V66" s="10"/>
      <c r="W66" s="10">
        <v>51513968070</v>
      </c>
      <c r="X66" s="4"/>
      <c r="Y66" s="8">
        <v>1.1351257508393234E-2</v>
      </c>
    </row>
    <row r="67" spans="1:25">
      <c r="A67" s="1" t="s">
        <v>73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v>11893876</v>
      </c>
      <c r="J67" s="10"/>
      <c r="K67" s="10">
        <v>44905737786</v>
      </c>
      <c r="L67" s="10"/>
      <c r="M67" s="10">
        <v>0</v>
      </c>
      <c r="N67" s="10"/>
      <c r="O67" s="10">
        <v>0</v>
      </c>
      <c r="P67" s="10"/>
      <c r="Q67" s="10">
        <v>11893876</v>
      </c>
      <c r="R67" s="10"/>
      <c r="S67" s="10">
        <v>4100</v>
      </c>
      <c r="T67" s="10"/>
      <c r="U67" s="10">
        <v>44905737786</v>
      </c>
      <c r="V67" s="10"/>
      <c r="W67" s="10">
        <v>48474740494.980003</v>
      </c>
      <c r="X67" s="4"/>
      <c r="Y67" s="8">
        <v>1.0681554588521438E-2</v>
      </c>
    </row>
    <row r="68" spans="1:25">
      <c r="A68" s="1" t="s">
        <v>74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v>2258702</v>
      </c>
      <c r="J68" s="10"/>
      <c r="K68" s="10">
        <v>17024539218</v>
      </c>
      <c r="L68" s="10"/>
      <c r="M68" s="10">
        <v>0</v>
      </c>
      <c r="N68" s="10"/>
      <c r="O68" s="10">
        <v>0</v>
      </c>
      <c r="P68" s="10"/>
      <c r="Q68" s="10">
        <v>2258702</v>
      </c>
      <c r="R68" s="10"/>
      <c r="S68" s="10">
        <v>7910</v>
      </c>
      <c r="T68" s="10"/>
      <c r="U68" s="10">
        <v>17024539218</v>
      </c>
      <c r="V68" s="10"/>
      <c r="W68" s="10">
        <v>17760028139.721001</v>
      </c>
      <c r="X68" s="4"/>
      <c r="Y68" s="8">
        <v>3.9134755159288027E-3</v>
      </c>
    </row>
    <row r="69" spans="1:25">
      <c r="A69" s="1" t="s">
        <v>75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v>1225106</v>
      </c>
      <c r="J69" s="10"/>
      <c r="K69" s="10">
        <v>18461490812</v>
      </c>
      <c r="L69" s="10"/>
      <c r="M69" s="10">
        <v>-1225106</v>
      </c>
      <c r="N69" s="10"/>
      <c r="O69" s="10">
        <v>22242199733</v>
      </c>
      <c r="P69" s="10"/>
      <c r="Q69" s="10">
        <v>0</v>
      </c>
      <c r="R69" s="10"/>
      <c r="S69" s="10">
        <v>0</v>
      </c>
      <c r="T69" s="10"/>
      <c r="U69" s="10">
        <v>0</v>
      </c>
      <c r="V69" s="10"/>
      <c r="W69" s="10">
        <v>0</v>
      </c>
      <c r="X69" s="4"/>
      <c r="Y69" s="8">
        <v>0</v>
      </c>
    </row>
    <row r="70" spans="1:25" ht="24.75" thickBot="1">
      <c r="C70" s="4"/>
      <c r="D70" s="4"/>
      <c r="E70" s="7">
        <f>SUM(E9:E69)</f>
        <v>3555784974771</v>
      </c>
      <c r="F70" s="4"/>
      <c r="G70" s="7">
        <f>SUM(G9:G69)</f>
        <v>3577481453487.6704</v>
      </c>
      <c r="H70" s="4"/>
      <c r="I70" s="4"/>
      <c r="J70" s="4"/>
      <c r="K70" s="7">
        <f>SUM(K9:K69)</f>
        <v>578316226681</v>
      </c>
      <c r="L70" s="4"/>
      <c r="M70" s="4"/>
      <c r="N70" s="4"/>
      <c r="O70" s="7">
        <f>SUM(O9:O69)</f>
        <v>149682858412</v>
      </c>
      <c r="P70" s="4"/>
      <c r="Q70" s="4"/>
      <c r="R70" s="4"/>
      <c r="S70" s="4"/>
      <c r="T70" s="4"/>
      <c r="U70" s="7">
        <f>SUM(U9:U69)</f>
        <v>4007248493968</v>
      </c>
      <c r="V70" s="4"/>
      <c r="W70" s="7">
        <f>SUM(W9:W69)</f>
        <v>4432467040527.0752</v>
      </c>
      <c r="X70" s="4"/>
      <c r="Y70" s="9">
        <f>SUM(Y9:Y69)</f>
        <v>0.97670741858050958</v>
      </c>
    </row>
    <row r="71" spans="1:25" ht="24.75" thickTop="1">
      <c r="C71" s="4"/>
      <c r="D71" s="4"/>
      <c r="E71" s="4"/>
      <c r="F71" s="4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6"/>
      <c r="X71" s="4"/>
      <c r="Y71" s="4"/>
    </row>
    <row r="72" spans="1:25">
      <c r="G72" s="3"/>
      <c r="W72" s="3"/>
      <c r="Y72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9" sqref="S9"/>
    </sheetView>
  </sheetViews>
  <sheetFormatPr defaultRowHeight="2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3" t="s">
        <v>79</v>
      </c>
      <c r="C6" s="14" t="s">
        <v>80</v>
      </c>
      <c r="D6" s="14" t="s">
        <v>80</v>
      </c>
      <c r="E6" s="14" t="s">
        <v>80</v>
      </c>
      <c r="F6" s="14" t="s">
        <v>80</v>
      </c>
      <c r="G6" s="14" t="s">
        <v>80</v>
      </c>
      <c r="H6" s="14" t="s">
        <v>80</v>
      </c>
      <c r="I6" s="14" t="s">
        <v>80</v>
      </c>
      <c r="K6" s="14" t="s">
        <v>170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.75">
      <c r="A7" s="14" t="s">
        <v>79</v>
      </c>
      <c r="C7" s="14" t="s">
        <v>81</v>
      </c>
      <c r="E7" s="14" t="s">
        <v>82</v>
      </c>
      <c r="G7" s="14" t="s">
        <v>83</v>
      </c>
      <c r="I7" s="14" t="s">
        <v>77</v>
      </c>
      <c r="K7" s="14" t="s">
        <v>84</v>
      </c>
      <c r="M7" s="14" t="s">
        <v>85</v>
      </c>
      <c r="O7" s="14" t="s">
        <v>86</v>
      </c>
      <c r="Q7" s="14" t="s">
        <v>84</v>
      </c>
      <c r="S7" s="14" t="s">
        <v>78</v>
      </c>
    </row>
    <row r="8" spans="1:19">
      <c r="A8" s="1" t="s">
        <v>87</v>
      </c>
      <c r="C8" s="4" t="s">
        <v>88</v>
      </c>
      <c r="E8" s="4" t="s">
        <v>89</v>
      </c>
      <c r="F8" s="4"/>
      <c r="G8" s="4" t="s">
        <v>90</v>
      </c>
      <c r="H8" s="4"/>
      <c r="I8" s="6">
        <v>8</v>
      </c>
      <c r="J8" s="4"/>
      <c r="K8" s="6">
        <v>10136362</v>
      </c>
      <c r="L8" s="4"/>
      <c r="M8" s="6">
        <v>66649</v>
      </c>
      <c r="N8" s="4"/>
      <c r="O8" s="6">
        <v>0</v>
      </c>
      <c r="P8" s="4"/>
      <c r="Q8" s="6">
        <v>10203011</v>
      </c>
      <c r="R8" s="4"/>
      <c r="S8" s="8">
        <v>2.2482641031378182E-6</v>
      </c>
    </row>
    <row r="9" spans="1:19">
      <c r="A9" s="1" t="s">
        <v>91</v>
      </c>
      <c r="C9" s="4" t="s">
        <v>92</v>
      </c>
      <c r="E9" s="4" t="s">
        <v>89</v>
      </c>
      <c r="F9" s="4"/>
      <c r="G9" s="4" t="s">
        <v>93</v>
      </c>
      <c r="H9" s="4"/>
      <c r="I9" s="6">
        <v>8</v>
      </c>
      <c r="J9" s="4"/>
      <c r="K9" s="6">
        <v>250000</v>
      </c>
      <c r="L9" s="4"/>
      <c r="M9" s="6">
        <v>0</v>
      </c>
      <c r="N9" s="4"/>
      <c r="O9" s="6">
        <v>0</v>
      </c>
      <c r="P9" s="4"/>
      <c r="Q9" s="6">
        <v>250000</v>
      </c>
      <c r="R9" s="4"/>
      <c r="S9" s="8">
        <v>5.5088250496295116E-8</v>
      </c>
    </row>
    <row r="10" spans="1:19">
      <c r="A10" s="1" t="s">
        <v>94</v>
      </c>
      <c r="C10" s="4" t="s">
        <v>95</v>
      </c>
      <c r="E10" s="4" t="s">
        <v>89</v>
      </c>
      <c r="F10" s="4"/>
      <c r="G10" s="4" t="s">
        <v>96</v>
      </c>
      <c r="H10" s="4"/>
      <c r="I10" s="6">
        <v>8</v>
      </c>
      <c r="J10" s="4"/>
      <c r="K10" s="6">
        <v>53746251452</v>
      </c>
      <c r="L10" s="4"/>
      <c r="M10" s="6">
        <v>497140033989</v>
      </c>
      <c r="N10" s="4"/>
      <c r="O10" s="6">
        <v>487000000000</v>
      </c>
      <c r="P10" s="4"/>
      <c r="Q10" s="6">
        <v>63886285441</v>
      </c>
      <c r="R10" s="4"/>
      <c r="S10" s="8">
        <v>1.4077534782606479E-2</v>
      </c>
    </row>
    <row r="11" spans="1:19" ht="24.75" thickBot="1">
      <c r="E11" s="4"/>
      <c r="F11" s="4"/>
      <c r="G11" s="4"/>
      <c r="H11" s="4"/>
      <c r="I11" s="4"/>
      <c r="J11" s="4"/>
      <c r="K11" s="7">
        <f>SUM(K8:K10)</f>
        <v>53756637814</v>
      </c>
      <c r="L11" s="4"/>
      <c r="M11" s="7">
        <f>SUM(M8:M10)</f>
        <v>497140100638</v>
      </c>
      <c r="N11" s="4"/>
      <c r="O11" s="7">
        <f>SUM(O8:O10)</f>
        <v>487000000000</v>
      </c>
      <c r="P11" s="4"/>
      <c r="Q11" s="7">
        <f>SUM(Q8:Q10)</f>
        <v>63896738452</v>
      </c>
      <c r="R11" s="4"/>
      <c r="S11" s="9">
        <f>SUM(S8:S10)</f>
        <v>1.4079838134960113E-2</v>
      </c>
    </row>
    <row r="12" spans="1:19" ht="24.75" thickTop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S8" sqref="S8"/>
    </sheetView>
  </sheetViews>
  <sheetFormatPr defaultRowHeight="24"/>
  <cols>
    <col min="1" max="1" width="28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4" t="s">
        <v>98</v>
      </c>
      <c r="B6" s="14" t="s">
        <v>98</v>
      </c>
      <c r="C6" s="14" t="s">
        <v>98</v>
      </c>
      <c r="D6" s="14" t="s">
        <v>98</v>
      </c>
      <c r="E6" s="14" t="s">
        <v>98</v>
      </c>
      <c r="F6" s="14" t="s">
        <v>98</v>
      </c>
      <c r="G6" s="14" t="s">
        <v>98</v>
      </c>
      <c r="I6" s="14" t="s">
        <v>99</v>
      </c>
      <c r="J6" s="14" t="s">
        <v>99</v>
      </c>
      <c r="K6" s="14" t="s">
        <v>99</v>
      </c>
      <c r="L6" s="14" t="s">
        <v>99</v>
      </c>
      <c r="M6" s="14" t="s">
        <v>99</v>
      </c>
      <c r="O6" s="14" t="s">
        <v>100</v>
      </c>
      <c r="P6" s="14" t="s">
        <v>100</v>
      </c>
      <c r="Q6" s="14" t="s">
        <v>100</v>
      </c>
      <c r="R6" s="14" t="s">
        <v>100</v>
      </c>
      <c r="S6" s="14" t="s">
        <v>100</v>
      </c>
    </row>
    <row r="7" spans="1:19" ht="24.75">
      <c r="A7" s="14" t="s">
        <v>101</v>
      </c>
      <c r="C7" s="14" t="s">
        <v>102</v>
      </c>
      <c r="E7" s="14" t="s">
        <v>76</v>
      </c>
      <c r="G7" s="14" t="s">
        <v>77</v>
      </c>
      <c r="I7" s="14" t="s">
        <v>103</v>
      </c>
      <c r="K7" s="14" t="s">
        <v>104</v>
      </c>
      <c r="M7" s="14" t="s">
        <v>105</v>
      </c>
      <c r="O7" s="14" t="s">
        <v>103</v>
      </c>
      <c r="Q7" s="14" t="s">
        <v>104</v>
      </c>
      <c r="S7" s="14" t="s">
        <v>105</v>
      </c>
    </row>
    <row r="8" spans="1:19">
      <c r="A8" s="1" t="s">
        <v>106</v>
      </c>
      <c r="C8" s="4" t="s">
        <v>171</v>
      </c>
      <c r="D8" s="4"/>
      <c r="E8" s="4" t="s">
        <v>108</v>
      </c>
      <c r="F8" s="4"/>
      <c r="G8" s="6">
        <v>15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19086551816</v>
      </c>
      <c r="P8" s="4"/>
      <c r="Q8" s="6">
        <v>0</v>
      </c>
      <c r="R8" s="4"/>
      <c r="S8" s="6">
        <v>19086551816</v>
      </c>
    </row>
    <row r="9" spans="1:19">
      <c r="A9" s="1" t="s">
        <v>87</v>
      </c>
      <c r="C9" s="6">
        <v>2</v>
      </c>
      <c r="D9" s="4"/>
      <c r="E9" s="4" t="s">
        <v>171</v>
      </c>
      <c r="F9" s="4"/>
      <c r="G9" s="6">
        <v>8</v>
      </c>
      <c r="H9" s="4"/>
      <c r="I9" s="6">
        <v>66649</v>
      </c>
      <c r="J9" s="4"/>
      <c r="K9" s="6">
        <v>0</v>
      </c>
      <c r="L9" s="4"/>
      <c r="M9" s="6">
        <v>66649</v>
      </c>
      <c r="N9" s="4"/>
      <c r="O9" s="6">
        <v>2002502005</v>
      </c>
      <c r="P9" s="4"/>
      <c r="Q9" s="6">
        <v>0</v>
      </c>
      <c r="R9" s="4"/>
      <c r="S9" s="6">
        <v>2002502005</v>
      </c>
    </row>
    <row r="10" spans="1:19">
      <c r="A10" s="1" t="s">
        <v>91</v>
      </c>
      <c r="C10" s="6">
        <v>30</v>
      </c>
      <c r="D10" s="4"/>
      <c r="E10" s="4" t="s">
        <v>171</v>
      </c>
      <c r="F10" s="4"/>
      <c r="G10" s="6">
        <v>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250000</v>
      </c>
      <c r="P10" s="4"/>
      <c r="Q10" s="6">
        <v>0</v>
      </c>
      <c r="R10" s="4"/>
      <c r="S10" s="6">
        <v>250000</v>
      </c>
    </row>
    <row r="11" spans="1:19">
      <c r="A11" s="1" t="s">
        <v>94</v>
      </c>
      <c r="C11" s="6">
        <v>1</v>
      </c>
      <c r="D11" s="4"/>
      <c r="E11" s="4" t="s">
        <v>171</v>
      </c>
      <c r="F11" s="4"/>
      <c r="G11" s="6">
        <v>8</v>
      </c>
      <c r="H11" s="4"/>
      <c r="I11" s="6">
        <v>152275789</v>
      </c>
      <c r="J11" s="4"/>
      <c r="K11" s="6">
        <v>0</v>
      </c>
      <c r="L11" s="4"/>
      <c r="M11" s="6">
        <v>152275789</v>
      </c>
      <c r="N11" s="4"/>
      <c r="O11" s="6">
        <v>357108127</v>
      </c>
      <c r="P11" s="4"/>
      <c r="Q11" s="6">
        <v>0</v>
      </c>
      <c r="R11" s="4"/>
      <c r="S11" s="6">
        <v>357108127</v>
      </c>
    </row>
    <row r="12" spans="1:19" ht="24.75" thickBot="1">
      <c r="C12" s="4"/>
      <c r="D12" s="4"/>
      <c r="E12" s="4"/>
      <c r="F12" s="4"/>
      <c r="G12" s="4"/>
      <c r="H12" s="4"/>
      <c r="I12" s="7">
        <f>SUM(I8:I11)</f>
        <v>152342438</v>
      </c>
      <c r="J12" s="4"/>
      <c r="K12" s="7">
        <f>SUM(K8:K11)</f>
        <v>0</v>
      </c>
      <c r="L12" s="4"/>
      <c r="M12" s="7">
        <f>SUM(SUM(M8:M11))</f>
        <v>152342438</v>
      </c>
      <c r="N12" s="4"/>
      <c r="O12" s="7">
        <f>SUM(O8:O11)</f>
        <v>21446411948</v>
      </c>
      <c r="P12" s="4"/>
      <c r="Q12" s="7">
        <f>SUM(Q8:Q11)</f>
        <v>0</v>
      </c>
      <c r="R12" s="4"/>
      <c r="S12" s="7">
        <f>SUM(S8:S11)</f>
        <v>21446411948</v>
      </c>
    </row>
    <row r="13" spans="1:19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6"/>
      <c r="N13" s="6"/>
      <c r="O13" s="6"/>
      <c r="P13" s="6"/>
      <c r="Q13" s="6"/>
      <c r="R13" s="6"/>
      <c r="S13" s="6"/>
    </row>
    <row r="17" spans="13:19">
      <c r="M17" s="3"/>
      <c r="N17" s="3"/>
      <c r="O17" s="3"/>
      <c r="P17" s="3"/>
      <c r="Q17" s="3"/>
      <c r="R17" s="3"/>
      <c r="S1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0"/>
  <sheetViews>
    <sheetView rightToLeft="1" workbookViewId="0">
      <selection activeCell="O57" sqref="O57:O61"/>
    </sheetView>
  </sheetViews>
  <sheetFormatPr defaultRowHeight="24"/>
  <cols>
    <col min="1" max="1" width="30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.75">
      <c r="A6" s="13" t="s">
        <v>3</v>
      </c>
      <c r="C6" s="14" t="s">
        <v>109</v>
      </c>
      <c r="D6" s="14" t="s">
        <v>109</v>
      </c>
      <c r="E6" s="14" t="s">
        <v>109</v>
      </c>
      <c r="F6" s="14" t="s">
        <v>109</v>
      </c>
      <c r="G6" s="14" t="s">
        <v>109</v>
      </c>
      <c r="I6" s="14" t="s">
        <v>99</v>
      </c>
      <c r="J6" s="14" t="s">
        <v>99</v>
      </c>
      <c r="K6" s="14" t="s">
        <v>99</v>
      </c>
      <c r="L6" s="14" t="s">
        <v>99</v>
      </c>
      <c r="M6" s="14" t="s">
        <v>99</v>
      </c>
      <c r="O6" s="14" t="s">
        <v>100</v>
      </c>
      <c r="P6" s="14" t="s">
        <v>100</v>
      </c>
      <c r="Q6" s="14" t="s">
        <v>100</v>
      </c>
      <c r="R6" s="14" t="s">
        <v>100</v>
      </c>
      <c r="S6" s="14" t="s">
        <v>100</v>
      </c>
    </row>
    <row r="7" spans="1:19" ht="24.75">
      <c r="A7" s="14" t="s">
        <v>3</v>
      </c>
      <c r="C7" s="14" t="s">
        <v>110</v>
      </c>
      <c r="E7" s="14" t="s">
        <v>111</v>
      </c>
      <c r="G7" s="14" t="s">
        <v>112</v>
      </c>
      <c r="I7" s="14" t="s">
        <v>113</v>
      </c>
      <c r="K7" s="14" t="s">
        <v>104</v>
      </c>
      <c r="M7" s="14" t="s">
        <v>114</v>
      </c>
      <c r="O7" s="14" t="s">
        <v>113</v>
      </c>
      <c r="Q7" s="14" t="s">
        <v>104</v>
      </c>
      <c r="S7" s="14" t="s">
        <v>114</v>
      </c>
    </row>
    <row r="8" spans="1:19">
      <c r="A8" s="1" t="s">
        <v>64</v>
      </c>
      <c r="C8" s="4" t="s">
        <v>115</v>
      </c>
      <c r="D8" s="4"/>
      <c r="E8" s="6">
        <v>5436109</v>
      </c>
      <c r="F8" s="4"/>
      <c r="G8" s="6">
        <v>79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429452611</v>
      </c>
      <c r="P8" s="4"/>
      <c r="Q8" s="6">
        <v>0</v>
      </c>
      <c r="R8" s="4"/>
      <c r="S8" s="6">
        <v>429452611</v>
      </c>
    </row>
    <row r="9" spans="1:19">
      <c r="A9" s="1" t="s">
        <v>59</v>
      </c>
      <c r="C9" s="4" t="s">
        <v>116</v>
      </c>
      <c r="D9" s="4"/>
      <c r="E9" s="6">
        <v>3500901</v>
      </c>
      <c r="F9" s="4"/>
      <c r="G9" s="6">
        <v>350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1225315350</v>
      </c>
      <c r="P9" s="4"/>
      <c r="Q9" s="6">
        <v>20628205</v>
      </c>
      <c r="R9" s="4"/>
      <c r="S9" s="6">
        <v>1204687145</v>
      </c>
    </row>
    <row r="10" spans="1:19">
      <c r="A10" s="1" t="s">
        <v>48</v>
      </c>
      <c r="C10" s="4" t="s">
        <v>117</v>
      </c>
      <c r="D10" s="4"/>
      <c r="E10" s="6">
        <v>5386004</v>
      </c>
      <c r="F10" s="4"/>
      <c r="G10" s="6">
        <v>2400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12926409600</v>
      </c>
      <c r="P10" s="4"/>
      <c r="Q10" s="6">
        <v>0</v>
      </c>
      <c r="R10" s="4"/>
      <c r="S10" s="6">
        <v>12926409600</v>
      </c>
    </row>
    <row r="11" spans="1:19">
      <c r="A11" s="1" t="s">
        <v>67</v>
      </c>
      <c r="C11" s="4" t="s">
        <v>117</v>
      </c>
      <c r="D11" s="4"/>
      <c r="E11" s="6">
        <v>40503681</v>
      </c>
      <c r="F11" s="4"/>
      <c r="G11" s="6">
        <v>700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28352576700</v>
      </c>
      <c r="P11" s="4"/>
      <c r="Q11" s="6">
        <v>0</v>
      </c>
      <c r="R11" s="4"/>
      <c r="S11" s="6">
        <v>28352576700</v>
      </c>
    </row>
    <row r="12" spans="1:19">
      <c r="A12" s="1" t="s">
        <v>36</v>
      </c>
      <c r="C12" s="4" t="s">
        <v>118</v>
      </c>
      <c r="D12" s="4"/>
      <c r="E12" s="6">
        <v>1500000</v>
      </c>
      <c r="F12" s="4"/>
      <c r="G12" s="6">
        <v>700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1050000000</v>
      </c>
      <c r="P12" s="4"/>
      <c r="Q12" s="6">
        <v>0</v>
      </c>
      <c r="R12" s="4"/>
      <c r="S12" s="6">
        <v>1050000000</v>
      </c>
    </row>
    <row r="13" spans="1:19">
      <c r="A13" s="1" t="s">
        <v>61</v>
      </c>
      <c r="C13" s="4" t="s">
        <v>119</v>
      </c>
      <c r="D13" s="4"/>
      <c r="E13" s="6">
        <v>13237900</v>
      </c>
      <c r="F13" s="4"/>
      <c r="G13" s="6">
        <v>7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92665300</v>
      </c>
      <c r="P13" s="4"/>
      <c r="Q13" s="6">
        <v>0</v>
      </c>
      <c r="R13" s="4"/>
      <c r="S13" s="6">
        <v>92665300</v>
      </c>
    </row>
    <row r="14" spans="1:19">
      <c r="A14" s="1" t="s">
        <v>60</v>
      </c>
      <c r="C14" s="4" t="s">
        <v>120</v>
      </c>
      <c r="D14" s="4"/>
      <c r="E14" s="6">
        <v>7449089</v>
      </c>
      <c r="F14" s="4"/>
      <c r="G14" s="6">
        <v>1030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7672561670</v>
      </c>
      <c r="P14" s="4"/>
      <c r="Q14" s="6">
        <v>0</v>
      </c>
      <c r="R14" s="4"/>
      <c r="S14" s="6">
        <v>7672561670</v>
      </c>
    </row>
    <row r="15" spans="1:19">
      <c r="A15" s="1" t="s">
        <v>71</v>
      </c>
      <c r="C15" s="4" t="s">
        <v>121</v>
      </c>
      <c r="D15" s="4"/>
      <c r="E15" s="6">
        <v>1839529</v>
      </c>
      <c r="F15" s="4"/>
      <c r="G15" s="6">
        <v>2900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5334634100</v>
      </c>
      <c r="P15" s="4"/>
      <c r="Q15" s="6">
        <v>0</v>
      </c>
      <c r="R15" s="4"/>
      <c r="S15" s="6">
        <v>5334634100</v>
      </c>
    </row>
    <row r="16" spans="1:19">
      <c r="A16" s="1" t="s">
        <v>47</v>
      </c>
      <c r="C16" s="4" t="s">
        <v>122</v>
      </c>
      <c r="D16" s="4"/>
      <c r="E16" s="6">
        <v>2620473</v>
      </c>
      <c r="F16" s="4"/>
      <c r="G16" s="6">
        <v>1440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3773481120</v>
      </c>
      <c r="P16" s="4"/>
      <c r="Q16" s="6">
        <v>0</v>
      </c>
      <c r="R16" s="4"/>
      <c r="S16" s="6">
        <v>3773481120</v>
      </c>
    </row>
    <row r="17" spans="1:19">
      <c r="A17" s="1" t="s">
        <v>38</v>
      </c>
      <c r="C17" s="4" t="s">
        <v>118</v>
      </c>
      <c r="D17" s="4"/>
      <c r="E17" s="6">
        <v>11616528</v>
      </c>
      <c r="F17" s="4"/>
      <c r="G17" s="6">
        <v>400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4646611200</v>
      </c>
      <c r="P17" s="4"/>
      <c r="Q17" s="6">
        <v>0</v>
      </c>
      <c r="R17" s="4"/>
      <c r="S17" s="6">
        <v>4646611200</v>
      </c>
    </row>
    <row r="18" spans="1:19">
      <c r="A18" s="1" t="s">
        <v>34</v>
      </c>
      <c r="C18" s="4" t="s">
        <v>123</v>
      </c>
      <c r="D18" s="4"/>
      <c r="E18" s="6">
        <v>929702</v>
      </c>
      <c r="F18" s="4"/>
      <c r="G18" s="6">
        <v>3750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3486382500</v>
      </c>
      <c r="P18" s="4"/>
      <c r="Q18" s="6">
        <v>0</v>
      </c>
      <c r="R18" s="4"/>
      <c r="S18" s="6">
        <v>3486382500</v>
      </c>
    </row>
    <row r="19" spans="1:19">
      <c r="A19" s="1" t="s">
        <v>50</v>
      </c>
      <c r="C19" s="4" t="s">
        <v>124</v>
      </c>
      <c r="D19" s="4"/>
      <c r="E19" s="6">
        <v>3603832</v>
      </c>
      <c r="F19" s="4"/>
      <c r="G19" s="6">
        <v>2400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8649196800</v>
      </c>
      <c r="P19" s="4"/>
      <c r="Q19" s="6">
        <v>0</v>
      </c>
      <c r="R19" s="4"/>
      <c r="S19" s="6">
        <v>8649196800</v>
      </c>
    </row>
    <row r="20" spans="1:19">
      <c r="A20" s="1" t="s">
        <v>22</v>
      </c>
      <c r="C20" s="4" t="s">
        <v>117</v>
      </c>
      <c r="D20" s="4"/>
      <c r="E20" s="6">
        <v>986999</v>
      </c>
      <c r="F20" s="4"/>
      <c r="G20" s="6">
        <v>5850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5773944150</v>
      </c>
      <c r="P20" s="4"/>
      <c r="Q20" s="6">
        <v>0</v>
      </c>
      <c r="R20" s="4"/>
      <c r="S20" s="6">
        <v>5773944150</v>
      </c>
    </row>
    <row r="21" spans="1:19">
      <c r="A21" s="1" t="s">
        <v>20</v>
      </c>
      <c r="C21" s="4" t="s">
        <v>117</v>
      </c>
      <c r="D21" s="4"/>
      <c r="E21" s="6">
        <v>21176060</v>
      </c>
      <c r="F21" s="4"/>
      <c r="G21" s="6">
        <v>650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13764439000</v>
      </c>
      <c r="P21" s="4"/>
      <c r="Q21" s="6">
        <v>0</v>
      </c>
      <c r="R21" s="4"/>
      <c r="S21" s="6">
        <v>13764439000</v>
      </c>
    </row>
    <row r="22" spans="1:19">
      <c r="A22" s="1" t="s">
        <v>66</v>
      </c>
      <c r="C22" s="4" t="s">
        <v>125</v>
      </c>
      <c r="D22" s="4"/>
      <c r="E22" s="6">
        <v>9605339</v>
      </c>
      <c r="F22" s="4"/>
      <c r="G22" s="6">
        <v>1590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15272489010</v>
      </c>
      <c r="P22" s="4"/>
      <c r="Q22" s="6">
        <v>0</v>
      </c>
      <c r="R22" s="4"/>
      <c r="S22" s="6">
        <v>15272489010</v>
      </c>
    </row>
    <row r="23" spans="1:19">
      <c r="A23" s="1" t="s">
        <v>65</v>
      </c>
      <c r="C23" s="4" t="s">
        <v>125</v>
      </c>
      <c r="D23" s="4"/>
      <c r="E23" s="6">
        <v>12048272</v>
      </c>
      <c r="F23" s="4"/>
      <c r="G23" s="6">
        <v>1270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15301305440</v>
      </c>
      <c r="P23" s="4"/>
      <c r="Q23" s="6">
        <v>0</v>
      </c>
      <c r="R23" s="4"/>
      <c r="S23" s="6">
        <v>15301305440</v>
      </c>
    </row>
    <row r="24" spans="1:19">
      <c r="A24" s="1" t="s">
        <v>31</v>
      </c>
      <c r="C24" s="4" t="s">
        <v>126</v>
      </c>
      <c r="D24" s="4"/>
      <c r="E24" s="6">
        <v>1922101</v>
      </c>
      <c r="F24" s="4"/>
      <c r="G24" s="6">
        <v>520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999492520</v>
      </c>
      <c r="P24" s="4"/>
      <c r="Q24" s="6">
        <v>0</v>
      </c>
      <c r="R24" s="4"/>
      <c r="S24" s="6">
        <v>999492520</v>
      </c>
    </row>
    <row r="25" spans="1:19">
      <c r="A25" s="1" t="s">
        <v>58</v>
      </c>
      <c r="C25" s="4" t="s">
        <v>127</v>
      </c>
      <c r="D25" s="4"/>
      <c r="E25" s="6">
        <v>28594633</v>
      </c>
      <c r="F25" s="4"/>
      <c r="G25" s="6">
        <v>1700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48610876100</v>
      </c>
      <c r="P25" s="4"/>
      <c r="Q25" s="6">
        <v>0</v>
      </c>
      <c r="R25" s="4"/>
      <c r="S25" s="6">
        <v>48610876100</v>
      </c>
    </row>
    <row r="26" spans="1:19">
      <c r="A26" s="1" t="s">
        <v>55</v>
      </c>
      <c r="C26" s="4" t="s">
        <v>118</v>
      </c>
      <c r="D26" s="4"/>
      <c r="E26" s="6">
        <v>29113758</v>
      </c>
      <c r="F26" s="4"/>
      <c r="G26" s="6">
        <v>330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9607540140</v>
      </c>
      <c r="P26" s="4"/>
      <c r="Q26" s="6">
        <v>0</v>
      </c>
      <c r="R26" s="4"/>
      <c r="S26" s="6">
        <v>9607540140</v>
      </c>
    </row>
    <row r="27" spans="1:19">
      <c r="A27" s="1" t="s">
        <v>70</v>
      </c>
      <c r="C27" s="4" t="s">
        <v>128</v>
      </c>
      <c r="D27" s="4"/>
      <c r="E27" s="6">
        <v>3344338</v>
      </c>
      <c r="F27" s="4"/>
      <c r="G27" s="6">
        <v>2000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6688676000</v>
      </c>
      <c r="P27" s="4"/>
      <c r="Q27" s="6">
        <v>134671329</v>
      </c>
      <c r="R27" s="4"/>
      <c r="S27" s="6">
        <v>6554004671</v>
      </c>
    </row>
    <row r="28" spans="1:19">
      <c r="A28" s="1" t="s">
        <v>33</v>
      </c>
      <c r="C28" s="4" t="s">
        <v>122</v>
      </c>
      <c r="D28" s="4"/>
      <c r="E28" s="6">
        <v>500355</v>
      </c>
      <c r="F28" s="4"/>
      <c r="G28" s="6">
        <v>5000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2501775000</v>
      </c>
      <c r="P28" s="4"/>
      <c r="Q28" s="6">
        <v>0</v>
      </c>
      <c r="R28" s="4"/>
      <c r="S28" s="6">
        <v>2501775000</v>
      </c>
    </row>
    <row r="29" spans="1:19">
      <c r="A29" s="1" t="s">
        <v>56</v>
      </c>
      <c r="C29" s="4" t="s">
        <v>123</v>
      </c>
      <c r="D29" s="4"/>
      <c r="E29" s="6">
        <v>976466</v>
      </c>
      <c r="F29" s="4"/>
      <c r="G29" s="6">
        <v>1250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1220582500</v>
      </c>
      <c r="P29" s="4"/>
      <c r="Q29" s="6">
        <v>0</v>
      </c>
      <c r="R29" s="4"/>
      <c r="S29" s="6">
        <v>1220582500</v>
      </c>
    </row>
    <row r="30" spans="1:19">
      <c r="A30" s="1" t="s">
        <v>30</v>
      </c>
      <c r="C30" s="4" t="s">
        <v>129</v>
      </c>
      <c r="D30" s="4"/>
      <c r="E30" s="6">
        <v>780062</v>
      </c>
      <c r="F30" s="4"/>
      <c r="G30" s="6">
        <v>6900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5382427800</v>
      </c>
      <c r="P30" s="4"/>
      <c r="Q30" s="6">
        <v>0</v>
      </c>
      <c r="R30" s="4"/>
      <c r="S30" s="6">
        <v>5382427800</v>
      </c>
    </row>
    <row r="31" spans="1:19">
      <c r="A31" s="1" t="s">
        <v>18</v>
      </c>
      <c r="C31" s="4" t="s">
        <v>130</v>
      </c>
      <c r="D31" s="4"/>
      <c r="E31" s="6">
        <v>24781548</v>
      </c>
      <c r="F31" s="4"/>
      <c r="G31" s="6">
        <v>100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2478154800</v>
      </c>
      <c r="P31" s="4"/>
      <c r="Q31" s="6">
        <v>0</v>
      </c>
      <c r="R31" s="4"/>
      <c r="S31" s="6">
        <v>2478154800</v>
      </c>
    </row>
    <row r="32" spans="1:19">
      <c r="A32" s="1" t="s">
        <v>16</v>
      </c>
      <c r="C32" s="4" t="s">
        <v>130</v>
      </c>
      <c r="D32" s="4"/>
      <c r="E32" s="6">
        <v>25642129</v>
      </c>
      <c r="F32" s="4"/>
      <c r="G32" s="6">
        <v>20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512842580</v>
      </c>
      <c r="P32" s="4"/>
      <c r="Q32" s="6">
        <v>0</v>
      </c>
      <c r="R32" s="4"/>
      <c r="S32" s="6">
        <v>512842580</v>
      </c>
    </row>
    <row r="33" spans="1:19">
      <c r="A33" s="1" t="s">
        <v>17</v>
      </c>
      <c r="C33" s="4" t="s">
        <v>128</v>
      </c>
      <c r="D33" s="4"/>
      <c r="E33" s="6">
        <v>21377844</v>
      </c>
      <c r="F33" s="4"/>
      <c r="G33" s="6">
        <v>2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42755688</v>
      </c>
      <c r="P33" s="4"/>
      <c r="Q33" s="6">
        <v>0</v>
      </c>
      <c r="R33" s="4"/>
      <c r="S33" s="6">
        <v>42755688</v>
      </c>
    </row>
    <row r="34" spans="1:19">
      <c r="A34" s="1" t="s">
        <v>21</v>
      </c>
      <c r="C34" s="4" t="s">
        <v>117</v>
      </c>
      <c r="D34" s="4"/>
      <c r="E34" s="6">
        <v>12723209</v>
      </c>
      <c r="F34" s="4"/>
      <c r="G34" s="6">
        <v>1350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17176332150</v>
      </c>
      <c r="P34" s="4"/>
      <c r="Q34" s="6">
        <v>0</v>
      </c>
      <c r="R34" s="4"/>
      <c r="S34" s="6">
        <v>17176332150</v>
      </c>
    </row>
    <row r="35" spans="1:19">
      <c r="A35" s="1" t="s">
        <v>62</v>
      </c>
      <c r="C35" s="4" t="s">
        <v>131</v>
      </c>
      <c r="D35" s="4"/>
      <c r="E35" s="6">
        <v>3646593</v>
      </c>
      <c r="F35" s="4"/>
      <c r="G35" s="6">
        <v>5100</v>
      </c>
      <c r="H35" s="4"/>
      <c r="I35" s="6">
        <v>18597624300</v>
      </c>
      <c r="J35" s="4"/>
      <c r="K35" s="6">
        <v>2634936776</v>
      </c>
      <c r="L35" s="4"/>
      <c r="M35" s="6">
        <v>15962687524</v>
      </c>
      <c r="N35" s="4"/>
      <c r="O35" s="6">
        <v>18597624300</v>
      </c>
      <c r="P35" s="4"/>
      <c r="Q35" s="6">
        <v>2634936776</v>
      </c>
      <c r="R35" s="4"/>
      <c r="S35" s="6">
        <v>15962687524</v>
      </c>
    </row>
    <row r="36" spans="1:19">
      <c r="A36" s="1" t="s">
        <v>26</v>
      </c>
      <c r="C36" s="4" t="s">
        <v>132</v>
      </c>
      <c r="D36" s="4"/>
      <c r="E36" s="6">
        <v>589797</v>
      </c>
      <c r="F36" s="4"/>
      <c r="G36" s="6">
        <v>23500</v>
      </c>
      <c r="H36" s="4"/>
      <c r="I36" s="6">
        <v>13860229500</v>
      </c>
      <c r="J36" s="4"/>
      <c r="K36" s="6">
        <v>37869480</v>
      </c>
      <c r="L36" s="4"/>
      <c r="M36" s="6">
        <v>13822360020</v>
      </c>
      <c r="N36" s="4"/>
      <c r="O36" s="6">
        <v>13860229500</v>
      </c>
      <c r="P36" s="4"/>
      <c r="Q36" s="6">
        <v>37869480</v>
      </c>
      <c r="R36" s="4"/>
      <c r="S36" s="6">
        <v>13822360020</v>
      </c>
    </row>
    <row r="37" spans="1:19">
      <c r="A37" s="1" t="s">
        <v>52</v>
      </c>
      <c r="C37" s="4" t="s">
        <v>133</v>
      </c>
      <c r="D37" s="4"/>
      <c r="E37" s="6">
        <v>39404494</v>
      </c>
      <c r="F37" s="4"/>
      <c r="G37" s="6">
        <v>500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19702247000</v>
      </c>
      <c r="P37" s="4"/>
      <c r="Q37" s="6">
        <v>0</v>
      </c>
      <c r="R37" s="4"/>
      <c r="S37" s="6">
        <v>19702247000</v>
      </c>
    </row>
    <row r="38" spans="1:19">
      <c r="A38" s="1" t="s">
        <v>42</v>
      </c>
      <c r="C38" s="4" t="s">
        <v>134</v>
      </c>
      <c r="D38" s="4"/>
      <c r="E38" s="6">
        <v>7054039</v>
      </c>
      <c r="F38" s="4"/>
      <c r="G38" s="6">
        <v>2150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15166183850</v>
      </c>
      <c r="P38" s="4"/>
      <c r="Q38" s="6">
        <v>183387628</v>
      </c>
      <c r="R38" s="4"/>
      <c r="S38" s="6">
        <v>14982796222</v>
      </c>
    </row>
    <row r="39" spans="1:19">
      <c r="A39" s="1" t="s">
        <v>68</v>
      </c>
      <c r="C39" s="4" t="s">
        <v>135</v>
      </c>
      <c r="D39" s="4"/>
      <c r="E39" s="6">
        <v>1699484</v>
      </c>
      <c r="F39" s="4"/>
      <c r="G39" s="6">
        <v>2200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3738864800</v>
      </c>
      <c r="P39" s="4"/>
      <c r="Q39" s="6">
        <v>123803470</v>
      </c>
      <c r="R39" s="4"/>
      <c r="S39" s="6">
        <v>3615061330</v>
      </c>
    </row>
    <row r="40" spans="1:19">
      <c r="A40" s="1" t="s">
        <v>51</v>
      </c>
      <c r="C40" s="4" t="s">
        <v>136</v>
      </c>
      <c r="D40" s="4"/>
      <c r="E40" s="6">
        <v>4239301</v>
      </c>
      <c r="F40" s="4"/>
      <c r="G40" s="6">
        <v>590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2501187590</v>
      </c>
      <c r="P40" s="4"/>
      <c r="Q40" s="6">
        <v>0</v>
      </c>
      <c r="R40" s="4"/>
      <c r="S40" s="6">
        <v>2501187590</v>
      </c>
    </row>
    <row r="41" spans="1:19">
      <c r="A41" s="1" t="s">
        <v>137</v>
      </c>
      <c r="C41" s="4" t="s">
        <v>119</v>
      </c>
      <c r="D41" s="4"/>
      <c r="E41" s="6">
        <v>7064052</v>
      </c>
      <c r="F41" s="4"/>
      <c r="G41" s="6">
        <v>120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847686240</v>
      </c>
      <c r="P41" s="4"/>
      <c r="Q41" s="6">
        <v>0</v>
      </c>
      <c r="R41" s="4"/>
      <c r="S41" s="6">
        <v>847686240</v>
      </c>
    </row>
    <row r="42" spans="1:19">
      <c r="A42" s="1" t="s">
        <v>37</v>
      </c>
      <c r="C42" s="4" t="s">
        <v>138</v>
      </c>
      <c r="D42" s="4"/>
      <c r="E42" s="6">
        <v>1942915</v>
      </c>
      <c r="F42" s="4"/>
      <c r="G42" s="6">
        <v>1800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3497247000</v>
      </c>
      <c r="P42" s="4"/>
      <c r="Q42" s="6">
        <v>0</v>
      </c>
      <c r="R42" s="4"/>
      <c r="S42" s="6">
        <v>3497247000</v>
      </c>
    </row>
    <row r="43" spans="1:19">
      <c r="A43" s="1" t="s">
        <v>63</v>
      </c>
      <c r="C43" s="4" t="s">
        <v>122</v>
      </c>
      <c r="D43" s="4"/>
      <c r="E43" s="6">
        <v>1847651</v>
      </c>
      <c r="F43" s="4"/>
      <c r="G43" s="6">
        <v>6500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12009731500</v>
      </c>
      <c r="P43" s="4"/>
      <c r="Q43" s="6">
        <v>0</v>
      </c>
      <c r="R43" s="4"/>
      <c r="S43" s="6">
        <v>12009731500</v>
      </c>
    </row>
    <row r="44" spans="1:19">
      <c r="A44" s="1" t="s">
        <v>28</v>
      </c>
      <c r="C44" s="4" t="s">
        <v>139</v>
      </c>
      <c r="D44" s="4"/>
      <c r="E44" s="6">
        <v>1394183</v>
      </c>
      <c r="F44" s="4"/>
      <c r="G44" s="6">
        <v>6000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8365098000</v>
      </c>
      <c r="P44" s="4"/>
      <c r="Q44" s="6">
        <v>0</v>
      </c>
      <c r="R44" s="4"/>
      <c r="S44" s="6">
        <v>8365098000</v>
      </c>
    </row>
    <row r="45" spans="1:19">
      <c r="A45" s="1" t="s">
        <v>53</v>
      </c>
      <c r="C45" s="4" t="s">
        <v>117</v>
      </c>
      <c r="D45" s="4"/>
      <c r="E45" s="6">
        <v>2403584</v>
      </c>
      <c r="F45" s="4"/>
      <c r="G45" s="6">
        <v>4350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10455590400</v>
      </c>
      <c r="P45" s="4"/>
      <c r="Q45" s="6">
        <v>0</v>
      </c>
      <c r="R45" s="4"/>
      <c r="S45" s="6">
        <v>10455590400</v>
      </c>
    </row>
    <row r="46" spans="1:19">
      <c r="A46" s="1" t="s">
        <v>23</v>
      </c>
      <c r="C46" s="4" t="s">
        <v>117</v>
      </c>
      <c r="D46" s="4"/>
      <c r="E46" s="6">
        <v>16005941</v>
      </c>
      <c r="F46" s="4"/>
      <c r="G46" s="6">
        <v>230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3681366430</v>
      </c>
      <c r="P46" s="4"/>
      <c r="Q46" s="6">
        <v>0</v>
      </c>
      <c r="R46" s="4"/>
      <c r="S46" s="6">
        <v>3681366430</v>
      </c>
    </row>
    <row r="47" spans="1:19">
      <c r="A47" s="1" t="s">
        <v>25</v>
      </c>
      <c r="C47" s="4" t="s">
        <v>130</v>
      </c>
      <c r="D47" s="4"/>
      <c r="E47" s="6">
        <v>33000000</v>
      </c>
      <c r="F47" s="4"/>
      <c r="G47" s="6">
        <v>270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8910000000</v>
      </c>
      <c r="P47" s="4"/>
      <c r="Q47" s="6">
        <v>0</v>
      </c>
      <c r="R47" s="4"/>
      <c r="S47" s="6">
        <v>8910000000</v>
      </c>
    </row>
    <row r="48" spans="1:19">
      <c r="A48" s="1" t="s">
        <v>32</v>
      </c>
      <c r="C48" s="4" t="s">
        <v>118</v>
      </c>
      <c r="D48" s="4"/>
      <c r="E48" s="6">
        <v>754660</v>
      </c>
      <c r="F48" s="4"/>
      <c r="G48" s="6">
        <v>14000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10565240000</v>
      </c>
      <c r="P48" s="4"/>
      <c r="Q48" s="6">
        <v>0</v>
      </c>
      <c r="R48" s="4"/>
      <c r="S48" s="6">
        <v>10565240000</v>
      </c>
    </row>
    <row r="49" spans="1:19">
      <c r="A49" s="1" t="s">
        <v>35</v>
      </c>
      <c r="C49" s="4" t="s">
        <v>140</v>
      </c>
      <c r="D49" s="4"/>
      <c r="E49" s="6">
        <v>245076</v>
      </c>
      <c r="F49" s="4"/>
      <c r="G49" s="6">
        <v>24750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6065631000</v>
      </c>
      <c r="P49" s="4"/>
      <c r="Q49" s="6">
        <v>0</v>
      </c>
      <c r="R49" s="4"/>
      <c r="S49" s="6">
        <v>6065631000</v>
      </c>
    </row>
    <row r="50" spans="1:19">
      <c r="A50" s="1" t="s">
        <v>46</v>
      </c>
      <c r="C50" s="4" t="s">
        <v>134</v>
      </c>
      <c r="D50" s="4"/>
      <c r="E50" s="6">
        <v>6714825</v>
      </c>
      <c r="F50" s="4"/>
      <c r="G50" s="6">
        <v>1300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8729272500</v>
      </c>
      <c r="P50" s="4"/>
      <c r="Q50" s="6">
        <v>0</v>
      </c>
      <c r="R50" s="4"/>
      <c r="S50" s="6">
        <v>8729272500</v>
      </c>
    </row>
    <row r="51" spans="1:19">
      <c r="A51" s="1" t="s">
        <v>44</v>
      </c>
      <c r="C51" s="4" t="s">
        <v>133</v>
      </c>
      <c r="D51" s="4"/>
      <c r="E51" s="6">
        <v>140129092</v>
      </c>
      <c r="F51" s="4"/>
      <c r="G51" s="6">
        <v>135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18917426770</v>
      </c>
      <c r="P51" s="4"/>
      <c r="Q51" s="6">
        <v>0</v>
      </c>
      <c r="R51" s="4"/>
      <c r="S51" s="6">
        <v>18917427420</v>
      </c>
    </row>
    <row r="52" spans="1:19">
      <c r="A52" s="1" t="s">
        <v>45</v>
      </c>
      <c r="C52" s="4" t="s">
        <v>141</v>
      </c>
      <c r="D52" s="4"/>
      <c r="E52" s="6">
        <v>3611341</v>
      </c>
      <c r="F52" s="4"/>
      <c r="G52" s="6">
        <v>1260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4550289660</v>
      </c>
      <c r="P52" s="4"/>
      <c r="Q52" s="6">
        <v>0</v>
      </c>
      <c r="R52" s="4"/>
      <c r="S52" s="6">
        <v>4550289660</v>
      </c>
    </row>
    <row r="53" spans="1:19">
      <c r="A53" s="1" t="s">
        <v>54</v>
      </c>
      <c r="C53" s="4" t="s">
        <v>142</v>
      </c>
      <c r="D53" s="4"/>
      <c r="E53" s="6">
        <v>2039745</v>
      </c>
      <c r="F53" s="4"/>
      <c r="G53" s="6">
        <v>1680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3426771600</v>
      </c>
      <c r="P53" s="4"/>
      <c r="Q53" s="6">
        <v>0</v>
      </c>
      <c r="R53" s="4"/>
      <c r="S53" s="6">
        <v>3426771600</v>
      </c>
    </row>
    <row r="54" spans="1:19">
      <c r="A54" s="1" t="s">
        <v>24</v>
      </c>
      <c r="C54" s="4" t="s">
        <v>143</v>
      </c>
      <c r="D54" s="4"/>
      <c r="E54" s="6">
        <v>436914</v>
      </c>
      <c r="F54" s="4"/>
      <c r="G54" s="6">
        <v>10000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4369140000</v>
      </c>
      <c r="P54" s="4"/>
      <c r="Q54" s="6">
        <v>0</v>
      </c>
      <c r="R54" s="4"/>
      <c r="S54" s="6">
        <v>4369140000</v>
      </c>
    </row>
    <row r="55" spans="1:19">
      <c r="A55" s="1" t="s">
        <v>144</v>
      </c>
      <c r="C55" s="4" t="s">
        <v>145</v>
      </c>
      <c r="D55" s="4"/>
      <c r="E55" s="6">
        <v>1776342</v>
      </c>
      <c r="F55" s="4"/>
      <c r="G55" s="6">
        <v>670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1190149140</v>
      </c>
      <c r="P55" s="4"/>
      <c r="Q55" s="6">
        <v>122160360</v>
      </c>
      <c r="R55" s="4"/>
      <c r="S55" s="6">
        <v>1067988780</v>
      </c>
    </row>
    <row r="56" spans="1:19" ht="24.75" thickBot="1">
      <c r="C56" s="4"/>
      <c r="D56" s="4"/>
      <c r="E56" s="4"/>
      <c r="F56" s="4"/>
      <c r="G56" s="4"/>
      <c r="H56" s="4"/>
      <c r="I56" s="7">
        <f>SUM(I8:I55)</f>
        <v>32457853800</v>
      </c>
      <c r="J56" s="4"/>
      <c r="K56" s="7">
        <f>SUM(K8:K55)</f>
        <v>2672806256</v>
      </c>
      <c r="L56" s="4"/>
      <c r="M56" s="7">
        <f>SUM(M8:M55)</f>
        <v>29785047544</v>
      </c>
      <c r="N56" s="4"/>
      <c r="O56" s="7">
        <f>SUM(O8:O55)</f>
        <v>402119897109</v>
      </c>
      <c r="P56" s="4"/>
      <c r="Q56" s="7">
        <f>SUM(Q8:Q55)</f>
        <v>3257457248</v>
      </c>
      <c r="R56" s="4"/>
      <c r="S56" s="7">
        <f>SUM(S8:S55)</f>
        <v>398862440511</v>
      </c>
    </row>
    <row r="57" spans="1:19" ht="24.75" thickTop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6"/>
      <c r="P57" s="4"/>
      <c r="Q57" s="4"/>
      <c r="R57" s="4"/>
      <c r="S57" s="4"/>
    </row>
    <row r="58" spans="1:19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6"/>
      <c r="P58" s="4"/>
      <c r="Q58" s="4"/>
      <c r="R58" s="4"/>
      <c r="S58" s="4"/>
    </row>
    <row r="59" spans="1:19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>
      <c r="O6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8"/>
  <sheetViews>
    <sheetView rightToLeft="1" workbookViewId="0">
      <selection activeCell="I19" sqref="I19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3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K6" s="14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4" t="s">
        <v>100</v>
      </c>
    </row>
    <row r="7" spans="1:17" ht="24.75">
      <c r="A7" s="14" t="s">
        <v>3</v>
      </c>
      <c r="C7" s="14" t="s">
        <v>7</v>
      </c>
      <c r="E7" s="14" t="s">
        <v>146</v>
      </c>
      <c r="G7" s="14" t="s">
        <v>147</v>
      </c>
      <c r="I7" s="14" t="s">
        <v>148</v>
      </c>
      <c r="K7" s="14" t="s">
        <v>7</v>
      </c>
      <c r="M7" s="14" t="s">
        <v>146</v>
      </c>
      <c r="O7" s="14" t="s">
        <v>147</v>
      </c>
      <c r="Q7" s="14" t="s">
        <v>148</v>
      </c>
    </row>
    <row r="8" spans="1:17">
      <c r="A8" s="1" t="s">
        <v>43</v>
      </c>
      <c r="C8" s="10">
        <v>15547178</v>
      </c>
      <c r="D8" s="10"/>
      <c r="E8" s="10">
        <v>38760318105</v>
      </c>
      <c r="F8" s="10"/>
      <c r="G8" s="10">
        <v>33865477383</v>
      </c>
      <c r="H8" s="10"/>
      <c r="I8" s="10">
        <f>E8-G8</f>
        <v>4894840722</v>
      </c>
      <c r="J8" s="10"/>
      <c r="K8" s="10">
        <v>15547178</v>
      </c>
      <c r="L8" s="10"/>
      <c r="M8" s="10">
        <v>38760318105</v>
      </c>
      <c r="N8" s="10"/>
      <c r="O8" s="10">
        <v>29499979941</v>
      </c>
      <c r="P8" s="10"/>
      <c r="Q8" s="10">
        <f>M8-O8</f>
        <v>9260338164</v>
      </c>
    </row>
    <row r="9" spans="1:17">
      <c r="A9" s="1" t="s">
        <v>64</v>
      </c>
      <c r="C9" s="10">
        <v>5211691</v>
      </c>
      <c r="D9" s="10"/>
      <c r="E9" s="10">
        <v>43258690011</v>
      </c>
      <c r="F9" s="10"/>
      <c r="G9" s="10">
        <v>35296262160</v>
      </c>
      <c r="H9" s="10"/>
      <c r="I9" s="10">
        <f t="shared" ref="I9:I64" si="0">E9-G9</f>
        <v>7962427851</v>
      </c>
      <c r="J9" s="10"/>
      <c r="K9" s="10">
        <v>5211691</v>
      </c>
      <c r="L9" s="10"/>
      <c r="M9" s="10">
        <v>43258690011</v>
      </c>
      <c r="N9" s="10"/>
      <c r="O9" s="10">
        <v>35808611926</v>
      </c>
      <c r="P9" s="10"/>
      <c r="Q9" s="10">
        <f t="shared" ref="Q9:Q66" si="1">M9-O9</f>
        <v>7450078085</v>
      </c>
    </row>
    <row r="10" spans="1:17">
      <c r="A10" s="1" t="s">
        <v>19</v>
      </c>
      <c r="C10" s="10">
        <v>12268172</v>
      </c>
      <c r="D10" s="10"/>
      <c r="E10" s="10">
        <v>25463528274</v>
      </c>
      <c r="F10" s="10"/>
      <c r="G10" s="10">
        <v>21382330140</v>
      </c>
      <c r="H10" s="10"/>
      <c r="I10" s="10">
        <f t="shared" si="0"/>
        <v>4081198134</v>
      </c>
      <c r="J10" s="10"/>
      <c r="K10" s="10">
        <v>12268172</v>
      </c>
      <c r="L10" s="10"/>
      <c r="M10" s="10">
        <v>25463528274</v>
      </c>
      <c r="N10" s="10"/>
      <c r="O10" s="10">
        <v>21846526898</v>
      </c>
      <c r="P10" s="10"/>
      <c r="Q10" s="10">
        <f t="shared" si="1"/>
        <v>3617001376</v>
      </c>
    </row>
    <row r="11" spans="1:17">
      <c r="A11" s="1" t="s">
        <v>15</v>
      </c>
      <c r="C11" s="10">
        <v>24279704</v>
      </c>
      <c r="D11" s="10"/>
      <c r="E11" s="10">
        <v>81577110392</v>
      </c>
      <c r="F11" s="10"/>
      <c r="G11" s="10">
        <v>61493491915</v>
      </c>
      <c r="H11" s="10"/>
      <c r="I11" s="10">
        <f t="shared" si="0"/>
        <v>20083618477</v>
      </c>
      <c r="J11" s="10"/>
      <c r="K11" s="10">
        <v>24279704</v>
      </c>
      <c r="L11" s="10"/>
      <c r="M11" s="10">
        <v>81577110392</v>
      </c>
      <c r="N11" s="10"/>
      <c r="O11" s="10">
        <v>57244786826</v>
      </c>
      <c r="P11" s="10"/>
      <c r="Q11" s="10">
        <f t="shared" si="1"/>
        <v>24332323566</v>
      </c>
    </row>
    <row r="12" spans="1:17">
      <c r="A12" s="1" t="s">
        <v>59</v>
      </c>
      <c r="C12" s="10">
        <v>5184977</v>
      </c>
      <c r="D12" s="10"/>
      <c r="E12" s="10">
        <v>62004140433</v>
      </c>
      <c r="F12" s="10"/>
      <c r="G12" s="10">
        <v>48560148016</v>
      </c>
      <c r="H12" s="10"/>
      <c r="I12" s="10">
        <f t="shared" si="0"/>
        <v>13443992417</v>
      </c>
      <c r="J12" s="10"/>
      <c r="K12" s="10">
        <v>5184977</v>
      </c>
      <c r="L12" s="10"/>
      <c r="M12" s="10">
        <v>62004140433</v>
      </c>
      <c r="N12" s="10"/>
      <c r="O12" s="10">
        <v>49293086360</v>
      </c>
      <c r="P12" s="10"/>
      <c r="Q12" s="10">
        <f t="shared" si="1"/>
        <v>12711054073</v>
      </c>
    </row>
    <row r="13" spans="1:17">
      <c r="A13" s="1" t="s">
        <v>48</v>
      </c>
      <c r="C13" s="10">
        <v>5265527</v>
      </c>
      <c r="D13" s="10"/>
      <c r="E13" s="10">
        <v>77623143205</v>
      </c>
      <c r="F13" s="10"/>
      <c r="G13" s="10">
        <v>69011660188</v>
      </c>
      <c r="H13" s="10"/>
      <c r="I13" s="10">
        <f t="shared" si="0"/>
        <v>8611483017</v>
      </c>
      <c r="J13" s="10"/>
      <c r="K13" s="10">
        <v>5265527</v>
      </c>
      <c r="L13" s="10"/>
      <c r="M13" s="10">
        <v>77623143205</v>
      </c>
      <c r="N13" s="10"/>
      <c r="O13" s="10">
        <v>63390402412</v>
      </c>
      <c r="P13" s="10"/>
      <c r="Q13" s="10">
        <f t="shared" si="1"/>
        <v>14232740793</v>
      </c>
    </row>
    <row r="14" spans="1:17">
      <c r="A14" s="1" t="s">
        <v>49</v>
      </c>
      <c r="C14" s="10">
        <v>6869017</v>
      </c>
      <c r="D14" s="10"/>
      <c r="E14" s="10">
        <v>127891181113</v>
      </c>
      <c r="F14" s="10"/>
      <c r="G14" s="10">
        <v>131116130274</v>
      </c>
      <c r="H14" s="10"/>
      <c r="I14" s="10">
        <f t="shared" si="0"/>
        <v>-3224949161</v>
      </c>
      <c r="J14" s="10"/>
      <c r="K14" s="10">
        <v>6869017</v>
      </c>
      <c r="L14" s="10"/>
      <c r="M14" s="10">
        <v>127891181113</v>
      </c>
      <c r="N14" s="10"/>
      <c r="O14" s="10">
        <v>92740071028</v>
      </c>
      <c r="P14" s="10"/>
      <c r="Q14" s="10">
        <f t="shared" si="1"/>
        <v>35151110085</v>
      </c>
    </row>
    <row r="15" spans="1:17">
      <c r="A15" s="1" t="s">
        <v>40</v>
      </c>
      <c r="C15" s="10">
        <v>832644</v>
      </c>
      <c r="D15" s="10"/>
      <c r="E15" s="10">
        <v>8218959398</v>
      </c>
      <c r="F15" s="10"/>
      <c r="G15" s="10">
        <v>6240780852</v>
      </c>
      <c r="H15" s="10"/>
      <c r="I15" s="10">
        <f t="shared" si="0"/>
        <v>1978178546</v>
      </c>
      <c r="J15" s="10"/>
      <c r="K15" s="10">
        <v>832644</v>
      </c>
      <c r="L15" s="10"/>
      <c r="M15" s="10">
        <v>8218959398</v>
      </c>
      <c r="N15" s="10"/>
      <c r="O15" s="10">
        <v>8754419016</v>
      </c>
      <c r="P15" s="10"/>
      <c r="Q15" s="10">
        <f t="shared" si="1"/>
        <v>-535459618</v>
      </c>
    </row>
    <row r="16" spans="1:17">
      <c r="A16" s="1" t="s">
        <v>67</v>
      </c>
      <c r="C16" s="10">
        <v>41000316</v>
      </c>
      <c r="D16" s="10"/>
      <c r="E16" s="10">
        <v>321975276546</v>
      </c>
      <c r="F16" s="10"/>
      <c r="G16" s="10">
        <v>285988066423</v>
      </c>
      <c r="H16" s="10"/>
      <c r="I16" s="10">
        <f t="shared" si="0"/>
        <v>35987210123</v>
      </c>
      <c r="J16" s="10"/>
      <c r="K16" s="10">
        <v>41000316</v>
      </c>
      <c r="L16" s="10"/>
      <c r="M16" s="10">
        <v>321975276546</v>
      </c>
      <c r="N16" s="10"/>
      <c r="O16" s="10">
        <v>297194952708</v>
      </c>
      <c r="P16" s="10"/>
      <c r="Q16" s="10">
        <f t="shared" si="1"/>
        <v>24780323838</v>
      </c>
    </row>
    <row r="17" spans="1:17">
      <c r="A17" s="1" t="s">
        <v>36</v>
      </c>
      <c r="C17" s="10">
        <v>2553334</v>
      </c>
      <c r="D17" s="10"/>
      <c r="E17" s="10">
        <v>72210130303</v>
      </c>
      <c r="F17" s="10"/>
      <c r="G17" s="10">
        <v>64397375660</v>
      </c>
      <c r="H17" s="10"/>
      <c r="I17" s="10">
        <f t="shared" si="0"/>
        <v>7812754643</v>
      </c>
      <c r="J17" s="10"/>
      <c r="K17" s="10">
        <v>2553334</v>
      </c>
      <c r="L17" s="10"/>
      <c r="M17" s="10">
        <v>72210130303</v>
      </c>
      <c r="N17" s="10"/>
      <c r="O17" s="10">
        <v>54175083732</v>
      </c>
      <c r="P17" s="10"/>
      <c r="Q17" s="10">
        <f t="shared" si="1"/>
        <v>18035046571</v>
      </c>
    </row>
    <row r="18" spans="1:17">
      <c r="A18" s="1" t="s">
        <v>61</v>
      </c>
      <c r="C18" s="10">
        <v>10614373</v>
      </c>
      <c r="D18" s="10"/>
      <c r="E18" s="10">
        <v>25987648654</v>
      </c>
      <c r="F18" s="10"/>
      <c r="G18" s="10">
        <v>18579948922</v>
      </c>
      <c r="H18" s="10"/>
      <c r="I18" s="10">
        <f t="shared" si="0"/>
        <v>7407699732</v>
      </c>
      <c r="J18" s="10"/>
      <c r="K18" s="10">
        <v>10614373</v>
      </c>
      <c r="L18" s="10"/>
      <c r="M18" s="10">
        <v>25987648654</v>
      </c>
      <c r="N18" s="10"/>
      <c r="O18" s="10">
        <v>19469648758</v>
      </c>
      <c r="P18" s="10"/>
      <c r="Q18" s="10">
        <f t="shared" si="1"/>
        <v>6517999896</v>
      </c>
    </row>
    <row r="19" spans="1:17">
      <c r="A19" s="1" t="s">
        <v>60</v>
      </c>
      <c r="C19" s="10">
        <v>8121342</v>
      </c>
      <c r="D19" s="10"/>
      <c r="E19" s="10">
        <v>107048245400</v>
      </c>
      <c r="F19" s="10"/>
      <c r="G19" s="10">
        <v>105451867563</v>
      </c>
      <c r="H19" s="10"/>
      <c r="I19" s="10">
        <f t="shared" si="0"/>
        <v>1596377837</v>
      </c>
      <c r="J19" s="10"/>
      <c r="K19" s="10">
        <v>8121342</v>
      </c>
      <c r="L19" s="10"/>
      <c r="M19" s="10">
        <v>107048245400</v>
      </c>
      <c r="N19" s="10"/>
      <c r="O19" s="10">
        <v>113129177029</v>
      </c>
      <c r="P19" s="10"/>
      <c r="Q19" s="10">
        <f t="shared" si="1"/>
        <v>-6080931629</v>
      </c>
    </row>
    <row r="20" spans="1:17">
      <c r="A20" s="1" t="s">
        <v>71</v>
      </c>
      <c r="C20" s="10">
        <v>1882350</v>
      </c>
      <c r="D20" s="10"/>
      <c r="E20" s="10">
        <v>56508730528</v>
      </c>
      <c r="F20" s="10"/>
      <c r="G20" s="10">
        <v>45521094152</v>
      </c>
      <c r="H20" s="10"/>
      <c r="I20" s="10">
        <f t="shared" si="0"/>
        <v>10987636376</v>
      </c>
      <c r="J20" s="10"/>
      <c r="K20" s="10">
        <v>1882350</v>
      </c>
      <c r="L20" s="10"/>
      <c r="M20" s="10">
        <v>56508730528</v>
      </c>
      <c r="N20" s="10"/>
      <c r="O20" s="10">
        <v>30579373644</v>
      </c>
      <c r="P20" s="10"/>
      <c r="Q20" s="10">
        <f t="shared" si="1"/>
        <v>25929356884</v>
      </c>
    </row>
    <row r="21" spans="1:17">
      <c r="A21" s="1" t="s">
        <v>47</v>
      </c>
      <c r="C21" s="10">
        <v>2763558</v>
      </c>
      <c r="D21" s="10"/>
      <c r="E21" s="10">
        <v>30245734277</v>
      </c>
      <c r="F21" s="10"/>
      <c r="G21" s="10">
        <v>34221989473</v>
      </c>
      <c r="H21" s="10"/>
      <c r="I21" s="10">
        <f t="shared" si="0"/>
        <v>-3976255196</v>
      </c>
      <c r="J21" s="10"/>
      <c r="K21" s="10">
        <v>2763558</v>
      </c>
      <c r="L21" s="10"/>
      <c r="M21" s="10">
        <v>30245734277</v>
      </c>
      <c r="N21" s="10"/>
      <c r="O21" s="10">
        <v>23433146471</v>
      </c>
      <c r="P21" s="10"/>
      <c r="Q21" s="10">
        <f t="shared" si="1"/>
        <v>6812587806</v>
      </c>
    </row>
    <row r="22" spans="1:17">
      <c r="A22" s="1" t="s">
        <v>38</v>
      </c>
      <c r="C22" s="10">
        <v>24076228</v>
      </c>
      <c r="D22" s="10"/>
      <c r="E22" s="10">
        <v>128041413272</v>
      </c>
      <c r="F22" s="10"/>
      <c r="G22" s="10">
        <v>108733852589</v>
      </c>
      <c r="H22" s="10"/>
      <c r="I22" s="10">
        <f t="shared" si="0"/>
        <v>19307560683</v>
      </c>
      <c r="J22" s="10"/>
      <c r="K22" s="10">
        <v>24076228</v>
      </c>
      <c r="L22" s="10"/>
      <c r="M22" s="10">
        <v>128041413272</v>
      </c>
      <c r="N22" s="10"/>
      <c r="O22" s="10">
        <v>135826595241</v>
      </c>
      <c r="P22" s="10"/>
      <c r="Q22" s="10">
        <f t="shared" si="1"/>
        <v>-7785181969</v>
      </c>
    </row>
    <row r="23" spans="1:17">
      <c r="A23" s="1" t="s">
        <v>34</v>
      </c>
      <c r="C23" s="10">
        <v>547025</v>
      </c>
      <c r="D23" s="10"/>
      <c r="E23" s="10">
        <v>41826803880</v>
      </c>
      <c r="F23" s="10"/>
      <c r="G23" s="10">
        <v>42073740676</v>
      </c>
      <c r="H23" s="10"/>
      <c r="I23" s="10">
        <f t="shared" si="0"/>
        <v>-246936796</v>
      </c>
      <c r="J23" s="10"/>
      <c r="K23" s="10">
        <v>547025</v>
      </c>
      <c r="L23" s="10"/>
      <c r="M23" s="10">
        <v>41826803880</v>
      </c>
      <c r="N23" s="10"/>
      <c r="O23" s="10">
        <v>39335476194</v>
      </c>
      <c r="P23" s="10"/>
      <c r="Q23" s="10">
        <f t="shared" si="1"/>
        <v>2491327686</v>
      </c>
    </row>
    <row r="24" spans="1:17">
      <c r="A24" s="1" t="s">
        <v>69</v>
      </c>
      <c r="C24" s="10">
        <v>1200492</v>
      </c>
      <c r="D24" s="10"/>
      <c r="E24" s="10">
        <v>26253679597</v>
      </c>
      <c r="F24" s="10"/>
      <c r="G24" s="10">
        <v>20554427460</v>
      </c>
      <c r="H24" s="10"/>
      <c r="I24" s="10">
        <f t="shared" si="0"/>
        <v>5699252137</v>
      </c>
      <c r="J24" s="10"/>
      <c r="K24" s="10">
        <v>1200492</v>
      </c>
      <c r="L24" s="10"/>
      <c r="M24" s="10">
        <v>26253679597</v>
      </c>
      <c r="N24" s="10"/>
      <c r="O24" s="10">
        <v>19362501739</v>
      </c>
      <c r="P24" s="10"/>
      <c r="Q24" s="10">
        <f t="shared" si="1"/>
        <v>6891177858</v>
      </c>
    </row>
    <row r="25" spans="1:17">
      <c r="A25" s="1" t="s">
        <v>50</v>
      </c>
      <c r="C25" s="10">
        <v>3785381</v>
      </c>
      <c r="D25" s="10"/>
      <c r="E25" s="10">
        <v>80939075215</v>
      </c>
      <c r="F25" s="10"/>
      <c r="G25" s="10">
        <v>72588100553</v>
      </c>
      <c r="H25" s="10"/>
      <c r="I25" s="10">
        <f t="shared" si="0"/>
        <v>8350974662</v>
      </c>
      <c r="J25" s="10"/>
      <c r="K25" s="10">
        <v>3785381</v>
      </c>
      <c r="L25" s="10"/>
      <c r="M25" s="10">
        <v>80939075215</v>
      </c>
      <c r="N25" s="10"/>
      <c r="O25" s="10">
        <v>68026920774</v>
      </c>
      <c r="P25" s="10"/>
      <c r="Q25" s="10">
        <f t="shared" si="1"/>
        <v>12912154441</v>
      </c>
    </row>
    <row r="26" spans="1:17">
      <c r="A26" s="1" t="s">
        <v>22</v>
      </c>
      <c r="C26" s="10">
        <v>2580804</v>
      </c>
      <c r="D26" s="10"/>
      <c r="E26" s="10">
        <v>44177018282</v>
      </c>
      <c r="F26" s="10"/>
      <c r="G26" s="10">
        <v>41278626319</v>
      </c>
      <c r="H26" s="10"/>
      <c r="I26" s="10">
        <f t="shared" si="0"/>
        <v>2898391963</v>
      </c>
      <c r="J26" s="10"/>
      <c r="K26" s="10">
        <v>2580804</v>
      </c>
      <c r="L26" s="10"/>
      <c r="M26" s="10">
        <v>44177018282</v>
      </c>
      <c r="N26" s="10"/>
      <c r="O26" s="10">
        <v>33317149038</v>
      </c>
      <c r="P26" s="10"/>
      <c r="Q26" s="10">
        <f t="shared" si="1"/>
        <v>10859869244</v>
      </c>
    </row>
    <row r="27" spans="1:17">
      <c r="A27" s="1" t="s">
        <v>20</v>
      </c>
      <c r="C27" s="10">
        <v>17474778</v>
      </c>
      <c r="D27" s="10"/>
      <c r="E27" s="10">
        <v>138271592444</v>
      </c>
      <c r="F27" s="10"/>
      <c r="G27" s="10">
        <v>127115404648</v>
      </c>
      <c r="H27" s="10"/>
      <c r="I27" s="10">
        <f t="shared" si="0"/>
        <v>11156187796</v>
      </c>
      <c r="J27" s="10"/>
      <c r="K27" s="10">
        <v>17474778</v>
      </c>
      <c r="L27" s="10"/>
      <c r="M27" s="10">
        <v>138271592444</v>
      </c>
      <c r="N27" s="10"/>
      <c r="O27" s="10">
        <v>98182210896</v>
      </c>
      <c r="P27" s="10"/>
      <c r="Q27" s="10">
        <f t="shared" si="1"/>
        <v>40089381548</v>
      </c>
    </row>
    <row r="28" spans="1:17">
      <c r="A28" s="1" t="s">
        <v>66</v>
      </c>
      <c r="C28" s="10">
        <v>9902549</v>
      </c>
      <c r="D28" s="10"/>
      <c r="E28" s="10">
        <v>119895399191</v>
      </c>
      <c r="F28" s="10"/>
      <c r="G28" s="10">
        <v>111359290440</v>
      </c>
      <c r="H28" s="10"/>
      <c r="I28" s="10">
        <f t="shared" si="0"/>
        <v>8536108751</v>
      </c>
      <c r="J28" s="10"/>
      <c r="K28" s="10">
        <v>9902549</v>
      </c>
      <c r="L28" s="10"/>
      <c r="M28" s="10">
        <v>119895399191</v>
      </c>
      <c r="N28" s="10"/>
      <c r="O28" s="10">
        <v>155455211464</v>
      </c>
      <c r="P28" s="10"/>
      <c r="Q28" s="10">
        <f t="shared" si="1"/>
        <v>-35559812273</v>
      </c>
    </row>
    <row r="29" spans="1:17">
      <c r="A29" s="1" t="s">
        <v>65</v>
      </c>
      <c r="C29" s="10">
        <v>13718405</v>
      </c>
      <c r="D29" s="10"/>
      <c r="E29" s="10">
        <v>124912909290</v>
      </c>
      <c r="F29" s="10"/>
      <c r="G29" s="10">
        <v>105032178595</v>
      </c>
      <c r="H29" s="10"/>
      <c r="I29" s="10">
        <f t="shared" si="0"/>
        <v>19880730695</v>
      </c>
      <c r="J29" s="10"/>
      <c r="K29" s="10">
        <v>13718405</v>
      </c>
      <c r="L29" s="10"/>
      <c r="M29" s="10">
        <v>124912909290</v>
      </c>
      <c r="N29" s="10"/>
      <c r="O29" s="10">
        <v>168339223619</v>
      </c>
      <c r="P29" s="10"/>
      <c r="Q29" s="10">
        <f t="shared" si="1"/>
        <v>-43426314329</v>
      </c>
    </row>
    <row r="30" spans="1:17">
      <c r="A30" s="1" t="s">
        <v>31</v>
      </c>
      <c r="C30" s="10">
        <v>1676457</v>
      </c>
      <c r="D30" s="10"/>
      <c r="E30" s="10">
        <v>10265529618</v>
      </c>
      <c r="F30" s="10"/>
      <c r="G30" s="10">
        <v>9459830215</v>
      </c>
      <c r="H30" s="10"/>
      <c r="I30" s="10">
        <f t="shared" si="0"/>
        <v>805699403</v>
      </c>
      <c r="J30" s="10"/>
      <c r="K30" s="10">
        <v>1676457</v>
      </c>
      <c r="L30" s="10"/>
      <c r="M30" s="10">
        <v>10265529618</v>
      </c>
      <c r="N30" s="10"/>
      <c r="O30" s="10">
        <v>18309760608</v>
      </c>
      <c r="P30" s="10"/>
      <c r="Q30" s="10">
        <f t="shared" si="1"/>
        <v>-8044230990</v>
      </c>
    </row>
    <row r="31" spans="1:17">
      <c r="A31" s="1" t="s">
        <v>58</v>
      </c>
      <c r="C31" s="10">
        <v>48570415</v>
      </c>
      <c r="D31" s="10"/>
      <c r="E31" s="10">
        <v>308035466176</v>
      </c>
      <c r="F31" s="10"/>
      <c r="G31" s="10">
        <v>270549016441</v>
      </c>
      <c r="H31" s="10"/>
      <c r="I31" s="10">
        <f t="shared" si="0"/>
        <v>37486449735</v>
      </c>
      <c r="J31" s="10"/>
      <c r="K31" s="10">
        <v>48570415</v>
      </c>
      <c r="L31" s="10"/>
      <c r="M31" s="10">
        <v>308035466176</v>
      </c>
      <c r="N31" s="10"/>
      <c r="O31" s="10">
        <v>296761765132</v>
      </c>
      <c r="P31" s="10"/>
      <c r="Q31" s="10">
        <f t="shared" si="1"/>
        <v>11273701044</v>
      </c>
    </row>
    <row r="32" spans="1:17">
      <c r="A32" s="1" t="s">
        <v>55</v>
      </c>
      <c r="C32" s="10">
        <v>22473886</v>
      </c>
      <c r="D32" s="10"/>
      <c r="E32" s="10">
        <v>73901270379</v>
      </c>
      <c r="F32" s="10"/>
      <c r="G32" s="10">
        <v>57698099351</v>
      </c>
      <c r="H32" s="10"/>
      <c r="I32" s="10">
        <f t="shared" si="0"/>
        <v>16203171028</v>
      </c>
      <c r="J32" s="10"/>
      <c r="K32" s="10">
        <v>22473886</v>
      </c>
      <c r="L32" s="10"/>
      <c r="M32" s="10">
        <v>73901270379</v>
      </c>
      <c r="N32" s="10"/>
      <c r="O32" s="10">
        <v>76515666553</v>
      </c>
      <c r="P32" s="10"/>
      <c r="Q32" s="10">
        <f t="shared" si="1"/>
        <v>-2614396174</v>
      </c>
    </row>
    <row r="33" spans="1:17">
      <c r="A33" s="1" t="s">
        <v>33</v>
      </c>
      <c r="C33" s="10">
        <v>436873</v>
      </c>
      <c r="D33" s="10"/>
      <c r="E33" s="10">
        <v>17839959720</v>
      </c>
      <c r="F33" s="10"/>
      <c r="G33" s="10">
        <v>16017078644</v>
      </c>
      <c r="H33" s="10"/>
      <c r="I33" s="10">
        <f t="shared" si="0"/>
        <v>1822881076</v>
      </c>
      <c r="J33" s="10"/>
      <c r="K33" s="10">
        <v>436873</v>
      </c>
      <c r="L33" s="10"/>
      <c r="M33" s="10">
        <v>17839959720</v>
      </c>
      <c r="N33" s="10"/>
      <c r="O33" s="10">
        <v>20862250422</v>
      </c>
      <c r="P33" s="10"/>
      <c r="Q33" s="10">
        <f t="shared" si="1"/>
        <v>-3022290702</v>
      </c>
    </row>
    <row r="34" spans="1:17">
      <c r="A34" s="1" t="s">
        <v>56</v>
      </c>
      <c r="C34" s="10">
        <v>887439</v>
      </c>
      <c r="D34" s="10"/>
      <c r="E34" s="10">
        <v>10047788025</v>
      </c>
      <c r="F34" s="10"/>
      <c r="G34" s="10">
        <v>8700875020</v>
      </c>
      <c r="H34" s="10"/>
      <c r="I34" s="10">
        <f t="shared" si="0"/>
        <v>1346913005</v>
      </c>
      <c r="J34" s="10"/>
      <c r="K34" s="10">
        <v>887439</v>
      </c>
      <c r="L34" s="10"/>
      <c r="M34" s="10">
        <v>10047788025</v>
      </c>
      <c r="N34" s="10"/>
      <c r="O34" s="10">
        <v>10188235170</v>
      </c>
      <c r="P34" s="10"/>
      <c r="Q34" s="10">
        <f t="shared" si="1"/>
        <v>-140447145</v>
      </c>
    </row>
    <row r="35" spans="1:17">
      <c r="A35" s="1" t="s">
        <v>30</v>
      </c>
      <c r="C35" s="10">
        <v>622792</v>
      </c>
      <c r="D35" s="10"/>
      <c r="E35" s="10">
        <v>21203708775</v>
      </c>
      <c r="F35" s="10"/>
      <c r="G35" s="10">
        <v>19420680946</v>
      </c>
      <c r="H35" s="10"/>
      <c r="I35" s="10">
        <f t="shared" si="0"/>
        <v>1783027829</v>
      </c>
      <c r="J35" s="10"/>
      <c r="K35" s="10">
        <v>622792</v>
      </c>
      <c r="L35" s="10"/>
      <c r="M35" s="10">
        <v>21203708775</v>
      </c>
      <c r="N35" s="10"/>
      <c r="O35" s="10">
        <v>25940612526</v>
      </c>
      <c r="P35" s="10"/>
      <c r="Q35" s="10">
        <f t="shared" si="1"/>
        <v>-4736903751</v>
      </c>
    </row>
    <row r="36" spans="1:17">
      <c r="A36" s="1" t="s">
        <v>18</v>
      </c>
      <c r="C36" s="10">
        <v>25673526</v>
      </c>
      <c r="D36" s="10"/>
      <c r="E36" s="10">
        <v>91313309765</v>
      </c>
      <c r="F36" s="10"/>
      <c r="G36" s="10">
        <v>76486940862</v>
      </c>
      <c r="H36" s="10"/>
      <c r="I36" s="10">
        <f t="shared" si="0"/>
        <v>14826368903</v>
      </c>
      <c r="J36" s="10"/>
      <c r="K36" s="10">
        <v>25673526</v>
      </c>
      <c r="L36" s="10"/>
      <c r="M36" s="10">
        <v>91313309765</v>
      </c>
      <c r="N36" s="10"/>
      <c r="O36" s="10">
        <v>75647219832</v>
      </c>
      <c r="P36" s="10"/>
      <c r="Q36" s="10">
        <f t="shared" si="1"/>
        <v>15666089933</v>
      </c>
    </row>
    <row r="37" spans="1:17">
      <c r="A37" s="1" t="s">
        <v>16</v>
      </c>
      <c r="C37" s="10">
        <v>19781258</v>
      </c>
      <c r="D37" s="10"/>
      <c r="E37" s="10">
        <v>37636052911</v>
      </c>
      <c r="F37" s="10"/>
      <c r="G37" s="10">
        <v>30359504877</v>
      </c>
      <c r="H37" s="10"/>
      <c r="I37" s="10">
        <f t="shared" si="0"/>
        <v>7276548034</v>
      </c>
      <c r="J37" s="10"/>
      <c r="K37" s="10">
        <v>19781258</v>
      </c>
      <c r="L37" s="10"/>
      <c r="M37" s="10">
        <v>37636052911</v>
      </c>
      <c r="N37" s="10"/>
      <c r="O37" s="10">
        <v>37563452698</v>
      </c>
      <c r="P37" s="10"/>
      <c r="Q37" s="10">
        <f t="shared" si="1"/>
        <v>72600213</v>
      </c>
    </row>
    <row r="38" spans="1:17">
      <c r="A38" s="1" t="s">
        <v>17</v>
      </c>
      <c r="C38" s="10">
        <v>15616471</v>
      </c>
      <c r="D38" s="10"/>
      <c r="E38" s="10">
        <v>30286451898</v>
      </c>
      <c r="F38" s="10"/>
      <c r="G38" s="10">
        <v>24993791053</v>
      </c>
      <c r="H38" s="10"/>
      <c r="I38" s="10">
        <f t="shared" si="0"/>
        <v>5292660845</v>
      </c>
      <c r="J38" s="10"/>
      <c r="K38" s="10">
        <v>15616471</v>
      </c>
      <c r="L38" s="10"/>
      <c r="M38" s="10">
        <v>30286451898</v>
      </c>
      <c r="N38" s="10"/>
      <c r="O38" s="10">
        <v>29844756693</v>
      </c>
      <c r="P38" s="10"/>
      <c r="Q38" s="10">
        <f t="shared" si="1"/>
        <v>441695205</v>
      </c>
    </row>
    <row r="39" spans="1:17">
      <c r="A39" s="1" t="s">
        <v>21</v>
      </c>
      <c r="C39" s="10">
        <v>11237473</v>
      </c>
      <c r="D39" s="10"/>
      <c r="E39" s="10">
        <v>108354917345</v>
      </c>
      <c r="F39" s="10"/>
      <c r="G39" s="10">
        <v>101229517658</v>
      </c>
      <c r="H39" s="10"/>
      <c r="I39" s="10">
        <f t="shared" si="0"/>
        <v>7125399687</v>
      </c>
      <c r="J39" s="10"/>
      <c r="K39" s="10">
        <v>11237473</v>
      </c>
      <c r="L39" s="10"/>
      <c r="M39" s="10">
        <v>108354917345</v>
      </c>
      <c r="N39" s="10"/>
      <c r="O39" s="10">
        <v>87911118399</v>
      </c>
      <c r="P39" s="10"/>
      <c r="Q39" s="10">
        <f t="shared" si="1"/>
        <v>20443798946</v>
      </c>
    </row>
    <row r="40" spans="1:17">
      <c r="A40" s="1" t="s">
        <v>62</v>
      </c>
      <c r="C40" s="10">
        <v>3646593</v>
      </c>
      <c r="D40" s="10"/>
      <c r="E40" s="10">
        <v>120382788576</v>
      </c>
      <c r="F40" s="10"/>
      <c r="G40" s="10">
        <v>142873352371</v>
      </c>
      <c r="H40" s="10"/>
      <c r="I40" s="10">
        <f t="shared" si="0"/>
        <v>-22490563795</v>
      </c>
      <c r="J40" s="10"/>
      <c r="K40" s="10">
        <v>3646593</v>
      </c>
      <c r="L40" s="10"/>
      <c r="M40" s="10">
        <v>120382788576</v>
      </c>
      <c r="N40" s="10"/>
      <c r="O40" s="10">
        <v>105199108592</v>
      </c>
      <c r="P40" s="10"/>
      <c r="Q40" s="10">
        <f t="shared" si="1"/>
        <v>15183679984</v>
      </c>
    </row>
    <row r="41" spans="1:17">
      <c r="A41" s="1" t="s">
        <v>26</v>
      </c>
      <c r="C41" s="10">
        <v>613387</v>
      </c>
      <c r="D41" s="10"/>
      <c r="E41" s="10">
        <v>95600718691</v>
      </c>
      <c r="F41" s="10"/>
      <c r="G41" s="10">
        <v>116183861954</v>
      </c>
      <c r="H41" s="10"/>
      <c r="I41" s="10">
        <f t="shared" si="0"/>
        <v>-20583143263</v>
      </c>
      <c r="J41" s="10"/>
      <c r="K41" s="10">
        <v>613387</v>
      </c>
      <c r="L41" s="10"/>
      <c r="M41" s="10">
        <v>95600718691</v>
      </c>
      <c r="N41" s="10"/>
      <c r="O41" s="10">
        <v>99091129782</v>
      </c>
      <c r="P41" s="10"/>
      <c r="Q41" s="10">
        <f t="shared" si="1"/>
        <v>-3490411091</v>
      </c>
    </row>
    <row r="42" spans="1:17">
      <c r="A42" s="1" t="s">
        <v>29</v>
      </c>
      <c r="C42" s="10">
        <v>511948</v>
      </c>
      <c r="D42" s="10"/>
      <c r="E42" s="10">
        <v>67938404904</v>
      </c>
      <c r="F42" s="10"/>
      <c r="G42" s="10">
        <v>64941658026</v>
      </c>
      <c r="H42" s="10"/>
      <c r="I42" s="10">
        <f t="shared" si="0"/>
        <v>2996746878</v>
      </c>
      <c r="J42" s="10"/>
      <c r="K42" s="10">
        <v>511948</v>
      </c>
      <c r="L42" s="10"/>
      <c r="M42" s="10">
        <v>67938404904</v>
      </c>
      <c r="N42" s="10"/>
      <c r="O42" s="10">
        <v>63100048453</v>
      </c>
      <c r="P42" s="10"/>
      <c r="Q42" s="10">
        <f t="shared" si="1"/>
        <v>4838356451</v>
      </c>
    </row>
    <row r="43" spans="1:17">
      <c r="A43" s="1" t="s">
        <v>52</v>
      </c>
      <c r="C43" s="10">
        <v>42252125</v>
      </c>
      <c r="D43" s="10"/>
      <c r="E43" s="10">
        <v>396066835394</v>
      </c>
      <c r="F43" s="10"/>
      <c r="G43" s="10">
        <v>373046891595</v>
      </c>
      <c r="H43" s="10"/>
      <c r="I43" s="10">
        <f t="shared" si="0"/>
        <v>23019943799</v>
      </c>
      <c r="J43" s="10"/>
      <c r="K43" s="10">
        <v>42252125</v>
      </c>
      <c r="L43" s="10"/>
      <c r="M43" s="10">
        <v>396066835394</v>
      </c>
      <c r="N43" s="10"/>
      <c r="O43" s="10">
        <v>324660952037</v>
      </c>
      <c r="P43" s="10"/>
      <c r="Q43" s="10">
        <f t="shared" si="1"/>
        <v>71405883357</v>
      </c>
    </row>
    <row r="44" spans="1:17">
      <c r="A44" s="1" t="s">
        <v>42</v>
      </c>
      <c r="C44" s="10">
        <v>8195627</v>
      </c>
      <c r="D44" s="10"/>
      <c r="E44" s="10">
        <v>109167964459</v>
      </c>
      <c r="F44" s="10"/>
      <c r="G44" s="10">
        <v>100326416744</v>
      </c>
      <c r="H44" s="10"/>
      <c r="I44" s="10">
        <f t="shared" si="0"/>
        <v>8841547715</v>
      </c>
      <c r="J44" s="10"/>
      <c r="K44" s="10">
        <v>8195627</v>
      </c>
      <c r="L44" s="10"/>
      <c r="M44" s="10">
        <v>109167964459</v>
      </c>
      <c r="N44" s="10"/>
      <c r="O44" s="10">
        <v>90003087757</v>
      </c>
      <c r="P44" s="10"/>
      <c r="Q44" s="10">
        <f t="shared" si="1"/>
        <v>19164876702</v>
      </c>
    </row>
    <row r="45" spans="1:17">
      <c r="A45" s="1" t="s">
        <v>68</v>
      </c>
      <c r="C45" s="10">
        <v>1756432</v>
      </c>
      <c r="D45" s="10"/>
      <c r="E45" s="10">
        <v>32318112559</v>
      </c>
      <c r="F45" s="10"/>
      <c r="G45" s="10">
        <v>29547833112</v>
      </c>
      <c r="H45" s="10"/>
      <c r="I45" s="10">
        <f t="shared" si="0"/>
        <v>2770279447</v>
      </c>
      <c r="J45" s="10"/>
      <c r="K45" s="10">
        <v>1756432</v>
      </c>
      <c r="L45" s="10"/>
      <c r="M45" s="10">
        <v>32318112559</v>
      </c>
      <c r="N45" s="10"/>
      <c r="O45" s="10">
        <v>31673382803</v>
      </c>
      <c r="P45" s="10"/>
      <c r="Q45" s="10">
        <f t="shared" si="1"/>
        <v>644729756</v>
      </c>
    </row>
    <row r="46" spans="1:17">
      <c r="A46" s="1" t="s">
        <v>51</v>
      </c>
      <c r="C46" s="10">
        <v>4099641</v>
      </c>
      <c r="D46" s="10"/>
      <c r="E46" s="10">
        <v>35332401339</v>
      </c>
      <c r="F46" s="10"/>
      <c r="G46" s="10">
        <v>30672988973</v>
      </c>
      <c r="H46" s="10"/>
      <c r="I46" s="10">
        <f t="shared" si="0"/>
        <v>4659412366</v>
      </c>
      <c r="J46" s="10"/>
      <c r="K46" s="10">
        <v>4099641</v>
      </c>
      <c r="L46" s="10"/>
      <c r="M46" s="10">
        <v>35332401339</v>
      </c>
      <c r="N46" s="10"/>
      <c r="O46" s="10">
        <v>33110582692</v>
      </c>
      <c r="P46" s="10"/>
      <c r="Q46" s="10">
        <f t="shared" si="1"/>
        <v>2221818647</v>
      </c>
    </row>
    <row r="47" spans="1:17">
      <c r="A47" s="1" t="s">
        <v>37</v>
      </c>
      <c r="C47" s="10">
        <v>1099073</v>
      </c>
      <c r="D47" s="10"/>
      <c r="E47" s="10">
        <v>19042859177</v>
      </c>
      <c r="F47" s="10"/>
      <c r="G47" s="10">
        <v>16047318856</v>
      </c>
      <c r="H47" s="10"/>
      <c r="I47" s="10">
        <f t="shared" si="0"/>
        <v>2995540321</v>
      </c>
      <c r="J47" s="10"/>
      <c r="K47" s="10">
        <v>1099073</v>
      </c>
      <c r="L47" s="10"/>
      <c r="M47" s="10">
        <v>19042859177</v>
      </c>
      <c r="N47" s="10"/>
      <c r="O47" s="10">
        <v>22273112937</v>
      </c>
      <c r="P47" s="10"/>
      <c r="Q47" s="10">
        <f t="shared" si="1"/>
        <v>-3230253760</v>
      </c>
    </row>
    <row r="48" spans="1:17">
      <c r="A48" s="1" t="s">
        <v>74</v>
      </c>
      <c r="C48" s="10">
        <v>2258702</v>
      </c>
      <c r="D48" s="10"/>
      <c r="E48" s="10">
        <v>17760028139</v>
      </c>
      <c r="F48" s="10"/>
      <c r="G48" s="10">
        <v>17024539218</v>
      </c>
      <c r="H48" s="10"/>
      <c r="I48" s="10">
        <f t="shared" si="0"/>
        <v>735488921</v>
      </c>
      <c r="J48" s="10"/>
      <c r="K48" s="10">
        <v>2258702</v>
      </c>
      <c r="L48" s="10"/>
      <c r="M48" s="10">
        <v>17760028139</v>
      </c>
      <c r="N48" s="10"/>
      <c r="O48" s="10">
        <v>17024539218</v>
      </c>
      <c r="P48" s="10"/>
      <c r="Q48" s="10">
        <f t="shared" si="1"/>
        <v>735488921</v>
      </c>
    </row>
    <row r="49" spans="1:17">
      <c r="A49" s="1" t="s">
        <v>63</v>
      </c>
      <c r="C49" s="10">
        <v>1756536</v>
      </c>
      <c r="D49" s="10"/>
      <c r="E49" s="10">
        <v>57428722849</v>
      </c>
      <c r="F49" s="10"/>
      <c r="G49" s="10">
        <v>52792472074</v>
      </c>
      <c r="H49" s="10"/>
      <c r="I49" s="10">
        <f t="shared" si="0"/>
        <v>4636250775</v>
      </c>
      <c r="J49" s="10"/>
      <c r="K49" s="10">
        <v>1756536</v>
      </c>
      <c r="L49" s="10"/>
      <c r="M49" s="10">
        <v>57428722849</v>
      </c>
      <c r="N49" s="10"/>
      <c r="O49" s="10">
        <v>38428989880</v>
      </c>
      <c r="P49" s="10"/>
      <c r="Q49" s="10">
        <f t="shared" si="1"/>
        <v>18999732969</v>
      </c>
    </row>
    <row r="50" spans="1:17">
      <c r="A50" s="1" t="s">
        <v>28</v>
      </c>
      <c r="C50" s="10">
        <v>1398933</v>
      </c>
      <c r="D50" s="10"/>
      <c r="E50" s="10">
        <v>52843155248</v>
      </c>
      <c r="F50" s="10"/>
      <c r="G50" s="10">
        <v>46319866016</v>
      </c>
      <c r="H50" s="10"/>
      <c r="I50" s="10">
        <f t="shared" si="0"/>
        <v>6523289232</v>
      </c>
      <c r="J50" s="10"/>
      <c r="K50" s="10">
        <v>1398933</v>
      </c>
      <c r="L50" s="10"/>
      <c r="M50" s="10">
        <v>52843155248</v>
      </c>
      <c r="N50" s="10"/>
      <c r="O50" s="10">
        <v>59142729351</v>
      </c>
      <c r="P50" s="10"/>
      <c r="Q50" s="10">
        <f t="shared" si="1"/>
        <v>-6299574103</v>
      </c>
    </row>
    <row r="51" spans="1:17">
      <c r="A51" s="1" t="s">
        <v>53</v>
      </c>
      <c r="C51" s="10">
        <v>2534827</v>
      </c>
      <c r="D51" s="10"/>
      <c r="E51" s="10">
        <v>53720958695</v>
      </c>
      <c r="F51" s="10"/>
      <c r="G51" s="10">
        <v>47645267501</v>
      </c>
      <c r="H51" s="10"/>
      <c r="I51" s="10">
        <f t="shared" si="0"/>
        <v>6075691194</v>
      </c>
      <c r="J51" s="10"/>
      <c r="K51" s="10">
        <v>2534827</v>
      </c>
      <c r="L51" s="10"/>
      <c r="M51" s="10">
        <v>53720958695</v>
      </c>
      <c r="N51" s="10"/>
      <c r="O51" s="10">
        <v>36494769175</v>
      </c>
      <c r="P51" s="10"/>
      <c r="Q51" s="10">
        <f t="shared" si="1"/>
        <v>17226189520</v>
      </c>
    </row>
    <row r="52" spans="1:17">
      <c r="A52" s="1" t="s">
        <v>23</v>
      </c>
      <c r="C52" s="10">
        <v>24806439</v>
      </c>
      <c r="D52" s="10"/>
      <c r="E52" s="10">
        <v>104306896110</v>
      </c>
      <c r="F52" s="10"/>
      <c r="G52" s="10">
        <v>86565795735</v>
      </c>
      <c r="H52" s="10"/>
      <c r="I52" s="10">
        <f t="shared" si="0"/>
        <v>17741100375</v>
      </c>
      <c r="J52" s="10"/>
      <c r="K52" s="10">
        <v>24806439</v>
      </c>
      <c r="L52" s="10"/>
      <c r="M52" s="10">
        <v>104306896110</v>
      </c>
      <c r="N52" s="10"/>
      <c r="O52" s="10">
        <v>82093731705</v>
      </c>
      <c r="P52" s="10"/>
      <c r="Q52" s="10">
        <f t="shared" si="1"/>
        <v>22213164405</v>
      </c>
    </row>
    <row r="53" spans="1:17">
      <c r="A53" s="1" t="s">
        <v>39</v>
      </c>
      <c r="C53" s="10">
        <v>34621</v>
      </c>
      <c r="D53" s="10"/>
      <c r="E53" s="10">
        <v>426746062</v>
      </c>
      <c r="F53" s="10"/>
      <c r="G53" s="10">
        <v>387168806</v>
      </c>
      <c r="H53" s="10"/>
      <c r="I53" s="10">
        <f t="shared" si="0"/>
        <v>39577256</v>
      </c>
      <c r="J53" s="10"/>
      <c r="K53" s="10">
        <v>34621</v>
      </c>
      <c r="L53" s="10"/>
      <c r="M53" s="10">
        <v>426746062</v>
      </c>
      <c r="N53" s="10"/>
      <c r="O53" s="10">
        <v>334402683</v>
      </c>
      <c r="P53" s="10"/>
      <c r="Q53" s="10">
        <f t="shared" si="1"/>
        <v>92343379</v>
      </c>
    </row>
    <row r="54" spans="1:17">
      <c r="A54" s="1" t="s">
        <v>72</v>
      </c>
      <c r="C54" s="10">
        <v>2663017</v>
      </c>
      <c r="D54" s="10"/>
      <c r="E54" s="10">
        <v>51513968070</v>
      </c>
      <c r="F54" s="10"/>
      <c r="G54" s="10">
        <v>52293883489</v>
      </c>
      <c r="H54" s="10"/>
      <c r="I54" s="10">
        <f t="shared" si="0"/>
        <v>-779915419</v>
      </c>
      <c r="J54" s="10"/>
      <c r="K54" s="10">
        <v>2663017</v>
      </c>
      <c r="L54" s="10"/>
      <c r="M54" s="10">
        <v>51513968070</v>
      </c>
      <c r="N54" s="10"/>
      <c r="O54" s="10">
        <v>52293883489</v>
      </c>
      <c r="P54" s="10"/>
      <c r="Q54" s="10">
        <f t="shared" si="1"/>
        <v>-779915419</v>
      </c>
    </row>
    <row r="55" spans="1:17">
      <c r="A55" s="1" t="s">
        <v>25</v>
      </c>
      <c r="C55" s="10">
        <v>34251611</v>
      </c>
      <c r="D55" s="10"/>
      <c r="E55" s="10">
        <v>84268339438</v>
      </c>
      <c r="F55" s="10"/>
      <c r="G55" s="10">
        <v>79219457779</v>
      </c>
      <c r="H55" s="10"/>
      <c r="I55" s="10">
        <f t="shared" si="0"/>
        <v>5048881659</v>
      </c>
      <c r="J55" s="10"/>
      <c r="K55" s="10">
        <v>34251611</v>
      </c>
      <c r="L55" s="10"/>
      <c r="M55" s="10">
        <v>84268339438</v>
      </c>
      <c r="N55" s="10"/>
      <c r="O55" s="10">
        <v>95073716465</v>
      </c>
      <c r="P55" s="10"/>
      <c r="Q55" s="10">
        <f t="shared" si="1"/>
        <v>-10805377027</v>
      </c>
    </row>
    <row r="56" spans="1:17">
      <c r="A56" s="1" t="s">
        <v>73</v>
      </c>
      <c r="C56" s="10">
        <v>11893876</v>
      </c>
      <c r="D56" s="10"/>
      <c r="E56" s="10">
        <v>48474740494</v>
      </c>
      <c r="F56" s="10"/>
      <c r="G56" s="10">
        <v>44905737786</v>
      </c>
      <c r="H56" s="10"/>
      <c r="I56" s="10">
        <f t="shared" si="0"/>
        <v>3569002708</v>
      </c>
      <c r="J56" s="10"/>
      <c r="K56" s="10">
        <v>11893876</v>
      </c>
      <c r="L56" s="10"/>
      <c r="M56" s="10">
        <v>48474740494</v>
      </c>
      <c r="N56" s="10"/>
      <c r="O56" s="10">
        <v>44905737786</v>
      </c>
      <c r="P56" s="10"/>
      <c r="Q56" s="10">
        <f t="shared" si="1"/>
        <v>3569002708</v>
      </c>
    </row>
    <row r="57" spans="1:17">
      <c r="A57" s="1" t="s">
        <v>32</v>
      </c>
      <c r="C57" s="10">
        <v>705466</v>
      </c>
      <c r="D57" s="10"/>
      <c r="E57" s="10">
        <v>78401815762</v>
      </c>
      <c r="F57" s="10"/>
      <c r="G57" s="10">
        <v>68845766425</v>
      </c>
      <c r="H57" s="10"/>
      <c r="I57" s="10">
        <f t="shared" si="0"/>
        <v>9556049337</v>
      </c>
      <c r="J57" s="10"/>
      <c r="K57" s="10">
        <v>705466</v>
      </c>
      <c r="L57" s="10"/>
      <c r="M57" s="10">
        <v>78401815762</v>
      </c>
      <c r="N57" s="10"/>
      <c r="O57" s="10">
        <v>69702803869</v>
      </c>
      <c r="P57" s="10"/>
      <c r="Q57" s="10">
        <f t="shared" si="1"/>
        <v>8699011893</v>
      </c>
    </row>
    <row r="58" spans="1:17">
      <c r="A58" s="1" t="s">
        <v>35</v>
      </c>
      <c r="C58" s="10">
        <v>146195</v>
      </c>
      <c r="D58" s="10"/>
      <c r="E58" s="10">
        <v>20848344548</v>
      </c>
      <c r="F58" s="10"/>
      <c r="G58" s="10">
        <v>19872017145</v>
      </c>
      <c r="H58" s="10"/>
      <c r="I58" s="10">
        <f t="shared" si="0"/>
        <v>976327403</v>
      </c>
      <c r="J58" s="10"/>
      <c r="K58" s="10">
        <v>146195</v>
      </c>
      <c r="L58" s="10"/>
      <c r="M58" s="10">
        <v>20848344548</v>
      </c>
      <c r="N58" s="10"/>
      <c r="O58" s="10">
        <v>19200038727</v>
      </c>
      <c r="P58" s="10"/>
      <c r="Q58" s="10">
        <f t="shared" si="1"/>
        <v>1648305821</v>
      </c>
    </row>
    <row r="59" spans="1:17">
      <c r="A59" s="1" t="s">
        <v>46</v>
      </c>
      <c r="C59" s="10">
        <v>6939848</v>
      </c>
      <c r="D59" s="10"/>
      <c r="E59" s="10">
        <v>85542093214</v>
      </c>
      <c r="F59" s="10"/>
      <c r="G59" s="10">
        <v>73114684474</v>
      </c>
      <c r="H59" s="10"/>
      <c r="I59" s="10">
        <f t="shared" si="0"/>
        <v>12427408740</v>
      </c>
      <c r="J59" s="10"/>
      <c r="K59" s="10">
        <v>6939848</v>
      </c>
      <c r="L59" s="10"/>
      <c r="M59" s="10">
        <v>85542093214</v>
      </c>
      <c r="N59" s="10"/>
      <c r="O59" s="10">
        <v>63344135758</v>
      </c>
      <c r="P59" s="10"/>
      <c r="Q59" s="10">
        <f t="shared" si="1"/>
        <v>22197957456</v>
      </c>
    </row>
    <row r="60" spans="1:17">
      <c r="A60" s="1" t="s">
        <v>27</v>
      </c>
      <c r="C60" s="10">
        <v>3621952</v>
      </c>
      <c r="D60" s="10"/>
      <c r="E60" s="10">
        <v>45581081541</v>
      </c>
      <c r="F60" s="10"/>
      <c r="G60" s="10">
        <v>37596600700</v>
      </c>
      <c r="H60" s="10"/>
      <c r="I60" s="10">
        <f t="shared" si="0"/>
        <v>7984480841</v>
      </c>
      <c r="J60" s="10"/>
      <c r="K60" s="10">
        <v>3621952</v>
      </c>
      <c r="L60" s="10"/>
      <c r="M60" s="10">
        <v>45581081541</v>
      </c>
      <c r="N60" s="10"/>
      <c r="O60" s="10">
        <v>34755247206</v>
      </c>
      <c r="P60" s="10"/>
      <c r="Q60" s="10">
        <f t="shared" si="1"/>
        <v>10825834335</v>
      </c>
    </row>
    <row r="61" spans="1:17">
      <c r="A61" s="1" t="s">
        <v>44</v>
      </c>
      <c r="C61" s="10">
        <v>140606939</v>
      </c>
      <c r="D61" s="10"/>
      <c r="E61" s="10">
        <v>151790575896</v>
      </c>
      <c r="F61" s="10"/>
      <c r="G61" s="10">
        <v>128975464381</v>
      </c>
      <c r="H61" s="10"/>
      <c r="I61" s="10">
        <f t="shared" si="0"/>
        <v>22815111515</v>
      </c>
      <c r="J61" s="10"/>
      <c r="K61" s="10">
        <v>140606939</v>
      </c>
      <c r="L61" s="10"/>
      <c r="M61" s="10">
        <v>151790575896</v>
      </c>
      <c r="N61" s="10"/>
      <c r="O61" s="10">
        <v>131404956974</v>
      </c>
      <c r="P61" s="10"/>
      <c r="Q61" s="10">
        <f t="shared" si="1"/>
        <v>20385618922</v>
      </c>
    </row>
    <row r="62" spans="1:17">
      <c r="A62" s="1" t="s">
        <v>45</v>
      </c>
      <c r="C62" s="10">
        <v>3728593</v>
      </c>
      <c r="D62" s="10"/>
      <c r="E62" s="10">
        <v>41066999217</v>
      </c>
      <c r="F62" s="10"/>
      <c r="G62" s="10">
        <v>36720421006</v>
      </c>
      <c r="H62" s="10"/>
      <c r="I62" s="10">
        <f t="shared" si="0"/>
        <v>4346578211</v>
      </c>
      <c r="J62" s="10"/>
      <c r="K62" s="10">
        <v>3728593</v>
      </c>
      <c r="L62" s="10"/>
      <c r="M62" s="10">
        <v>41066999217</v>
      </c>
      <c r="N62" s="10"/>
      <c r="O62" s="10">
        <v>44509187923</v>
      </c>
      <c r="P62" s="10"/>
      <c r="Q62" s="10">
        <f t="shared" si="1"/>
        <v>-3442188706</v>
      </c>
    </row>
    <row r="63" spans="1:17">
      <c r="A63" s="1" t="s">
        <v>54</v>
      </c>
      <c r="C63" s="10">
        <v>1773078</v>
      </c>
      <c r="D63" s="10"/>
      <c r="E63" s="10">
        <v>30967620226</v>
      </c>
      <c r="F63" s="10"/>
      <c r="G63" s="10">
        <v>29398138806</v>
      </c>
      <c r="H63" s="10"/>
      <c r="I63" s="10">
        <f t="shared" si="0"/>
        <v>1569481420</v>
      </c>
      <c r="J63" s="10"/>
      <c r="K63" s="10">
        <v>1773078</v>
      </c>
      <c r="L63" s="10"/>
      <c r="M63" s="10">
        <v>30967620226</v>
      </c>
      <c r="N63" s="10"/>
      <c r="O63" s="10">
        <v>38923753017</v>
      </c>
      <c r="P63" s="10"/>
      <c r="Q63" s="10">
        <f t="shared" si="1"/>
        <v>-7956132791</v>
      </c>
    </row>
    <row r="64" spans="1:17">
      <c r="A64" s="1" t="s">
        <v>24</v>
      </c>
      <c r="C64" s="10">
        <v>1266186</v>
      </c>
      <c r="D64" s="10"/>
      <c r="E64" s="10">
        <v>42932626313</v>
      </c>
      <c r="F64" s="10"/>
      <c r="G64" s="10">
        <v>39224178331</v>
      </c>
      <c r="H64" s="10"/>
      <c r="I64" s="10">
        <f t="shared" si="0"/>
        <v>3708447982</v>
      </c>
      <c r="J64" s="10"/>
      <c r="K64" s="10">
        <v>1266186</v>
      </c>
      <c r="L64" s="10"/>
      <c r="M64" s="10">
        <v>42932626313</v>
      </c>
      <c r="N64" s="10"/>
      <c r="O64" s="10">
        <v>25268139695</v>
      </c>
      <c r="P64" s="10"/>
      <c r="Q64" s="10">
        <f t="shared" si="1"/>
        <v>17664486618</v>
      </c>
    </row>
    <row r="65" spans="1:17">
      <c r="A65" s="1" t="s">
        <v>41</v>
      </c>
      <c r="C65" s="10">
        <v>4468490</v>
      </c>
      <c r="D65" s="10"/>
      <c r="E65" s="10">
        <v>90392715559</v>
      </c>
      <c r="F65" s="10"/>
      <c r="G65" s="10">
        <v>86397094329</v>
      </c>
      <c r="H65" s="10"/>
      <c r="I65" s="10">
        <f>E65-G65</f>
        <v>3995621230</v>
      </c>
      <c r="J65" s="10"/>
      <c r="K65" s="10">
        <v>4468490</v>
      </c>
      <c r="L65" s="10"/>
      <c r="M65" s="10">
        <v>90392715559</v>
      </c>
      <c r="N65" s="10"/>
      <c r="O65" s="10">
        <v>84851719375</v>
      </c>
      <c r="P65" s="10"/>
      <c r="Q65" s="10">
        <f t="shared" si="1"/>
        <v>5540996184</v>
      </c>
    </row>
    <row r="66" spans="1:17">
      <c r="A66" s="1" t="s">
        <v>57</v>
      </c>
      <c r="C66" s="10">
        <v>1687500</v>
      </c>
      <c r="D66" s="10"/>
      <c r="E66" s="10">
        <v>6374345625</v>
      </c>
      <c r="F66" s="10"/>
      <c r="G66" s="10">
        <v>6374345625</v>
      </c>
      <c r="H66" s="10"/>
      <c r="I66" s="10">
        <f>E66-G66</f>
        <v>0</v>
      </c>
      <c r="J66" s="10"/>
      <c r="K66" s="10">
        <v>1687500</v>
      </c>
      <c r="L66" s="10"/>
      <c r="M66" s="10">
        <v>6374345625</v>
      </c>
      <c r="N66" s="10"/>
      <c r="O66" s="10">
        <v>6435212872</v>
      </c>
      <c r="P66" s="10"/>
      <c r="Q66" s="10">
        <f t="shared" si="1"/>
        <v>-60867247</v>
      </c>
    </row>
    <row r="67" spans="1:17" ht="24.75" thickBot="1">
      <c r="C67" s="10"/>
      <c r="D67" s="10"/>
      <c r="E67" s="11">
        <f>SUM(E8:E66)</f>
        <v>4432467040527</v>
      </c>
      <c r="F67" s="10"/>
      <c r="G67" s="11">
        <f>SUM(G8:G66)</f>
        <v>4032090800725</v>
      </c>
      <c r="H67" s="10"/>
      <c r="I67" s="11">
        <f>SUM(I8:I66)</f>
        <v>400376239802</v>
      </c>
      <c r="J67" s="10"/>
      <c r="K67" s="10"/>
      <c r="L67" s="10"/>
      <c r="M67" s="11">
        <f>SUM(M8:M66)</f>
        <v>4432467040527</v>
      </c>
      <c r="N67" s="10"/>
      <c r="O67" s="11">
        <f>SUM(O8:O66)</f>
        <v>4007248493968</v>
      </c>
      <c r="P67" s="10"/>
      <c r="Q67" s="11">
        <f>SUM(Q8:Q66)</f>
        <v>425218546559</v>
      </c>
    </row>
    <row r="68" spans="1:17" ht="24.75" thickTop="1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1"/>
  <sheetViews>
    <sheetView rightToLeft="1" workbookViewId="0">
      <selection activeCell="Q71" sqref="Q71"/>
    </sheetView>
  </sheetViews>
  <sheetFormatPr defaultRowHeight="24"/>
  <cols>
    <col min="1" max="1" width="30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3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K6" s="14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4" t="s">
        <v>100</v>
      </c>
    </row>
    <row r="7" spans="1:17" ht="24.75">
      <c r="A7" s="14" t="s">
        <v>3</v>
      </c>
      <c r="C7" s="14" t="s">
        <v>7</v>
      </c>
      <c r="E7" s="14" t="s">
        <v>146</v>
      </c>
      <c r="G7" s="14" t="s">
        <v>147</v>
      </c>
      <c r="I7" s="14" t="s">
        <v>149</v>
      </c>
      <c r="K7" s="14" t="s">
        <v>7</v>
      </c>
      <c r="M7" s="14" t="s">
        <v>146</v>
      </c>
      <c r="O7" s="14" t="s">
        <v>147</v>
      </c>
      <c r="Q7" s="14" t="s">
        <v>149</v>
      </c>
    </row>
    <row r="8" spans="1:17">
      <c r="A8" s="1" t="s">
        <v>70</v>
      </c>
      <c r="C8" s="10">
        <v>3071085</v>
      </c>
      <c r="D8" s="10"/>
      <c r="E8" s="10">
        <v>61466612550</v>
      </c>
      <c r="F8" s="10"/>
      <c r="G8" s="10">
        <v>60752391314</v>
      </c>
      <c r="H8" s="10"/>
      <c r="I8" s="10">
        <v>714221236</v>
      </c>
      <c r="J8" s="10"/>
      <c r="K8" s="10">
        <v>3836668</v>
      </c>
      <c r="L8" s="10"/>
      <c r="M8" s="10">
        <v>76483007735</v>
      </c>
      <c r="N8" s="10"/>
      <c r="O8" s="10">
        <v>75846007795</v>
      </c>
      <c r="P8" s="10"/>
      <c r="Q8" s="10">
        <f>M8-O8</f>
        <v>636999940</v>
      </c>
    </row>
    <row r="9" spans="1:17">
      <c r="A9" s="1" t="s">
        <v>75</v>
      </c>
      <c r="C9" s="10">
        <v>1225106</v>
      </c>
      <c r="D9" s="10"/>
      <c r="E9" s="10">
        <v>22242199733</v>
      </c>
      <c r="F9" s="10"/>
      <c r="G9" s="10">
        <v>18461490812</v>
      </c>
      <c r="H9" s="10"/>
      <c r="I9" s="10">
        <v>3780708921</v>
      </c>
      <c r="J9" s="10"/>
      <c r="K9" s="10">
        <v>1225106</v>
      </c>
      <c r="L9" s="10"/>
      <c r="M9" s="10">
        <v>22242199733</v>
      </c>
      <c r="N9" s="10"/>
      <c r="O9" s="10">
        <v>18461490812</v>
      </c>
      <c r="P9" s="10"/>
      <c r="Q9" s="10">
        <f t="shared" ref="Q9:Q69" si="0">M9-O9</f>
        <v>3780708921</v>
      </c>
    </row>
    <row r="10" spans="1:17">
      <c r="A10" s="1" t="s">
        <v>49</v>
      </c>
      <c r="C10" s="10">
        <v>2134647</v>
      </c>
      <c r="D10" s="10"/>
      <c r="E10" s="10">
        <v>40316971160</v>
      </c>
      <c r="F10" s="10"/>
      <c r="G10" s="10">
        <v>28342766345</v>
      </c>
      <c r="H10" s="10"/>
      <c r="I10" s="10">
        <v>11974204815</v>
      </c>
      <c r="J10" s="10"/>
      <c r="K10" s="10">
        <v>3689422</v>
      </c>
      <c r="L10" s="10"/>
      <c r="M10" s="10">
        <v>63308489531</v>
      </c>
      <c r="N10" s="10"/>
      <c r="O10" s="10">
        <v>48507979855</v>
      </c>
      <c r="P10" s="10"/>
      <c r="Q10" s="10">
        <f t="shared" si="0"/>
        <v>14800509676</v>
      </c>
    </row>
    <row r="11" spans="1:17">
      <c r="A11" s="1" t="s">
        <v>62</v>
      </c>
      <c r="C11" s="10">
        <v>673117</v>
      </c>
      <c r="D11" s="10"/>
      <c r="E11" s="10">
        <v>25657074969</v>
      </c>
      <c r="F11" s="10"/>
      <c r="G11" s="10">
        <v>19296059013</v>
      </c>
      <c r="H11" s="10"/>
      <c r="I11" s="10">
        <v>6361015956</v>
      </c>
      <c r="J11" s="10"/>
      <c r="K11" s="10">
        <v>2129426</v>
      </c>
      <c r="L11" s="10"/>
      <c r="M11" s="10">
        <v>74473899843</v>
      </c>
      <c r="N11" s="10"/>
      <c r="O11" s="10">
        <v>60457739243</v>
      </c>
      <c r="P11" s="10"/>
      <c r="Q11" s="10">
        <f t="shared" si="0"/>
        <v>14016160600</v>
      </c>
    </row>
    <row r="12" spans="1:17">
      <c r="A12" s="1" t="s">
        <v>66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1996909</v>
      </c>
      <c r="L12" s="10"/>
      <c r="M12" s="10">
        <v>26984859990</v>
      </c>
      <c r="N12" s="10"/>
      <c r="O12" s="10">
        <v>32174960922</v>
      </c>
      <c r="P12" s="10"/>
      <c r="Q12" s="10">
        <f t="shared" si="0"/>
        <v>-5190100932</v>
      </c>
    </row>
    <row r="13" spans="1:17">
      <c r="A13" s="1" t="s">
        <v>65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10"/>
      <c r="K13" s="10">
        <v>2205371</v>
      </c>
      <c r="L13" s="10"/>
      <c r="M13" s="10">
        <v>23792850201</v>
      </c>
      <c r="N13" s="10"/>
      <c r="O13" s="10">
        <v>28691445386</v>
      </c>
      <c r="P13" s="10"/>
      <c r="Q13" s="10">
        <f t="shared" si="0"/>
        <v>-4898595185</v>
      </c>
    </row>
    <row r="14" spans="1:17">
      <c r="A14" s="1" t="s">
        <v>37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1097113</v>
      </c>
      <c r="L14" s="10"/>
      <c r="M14" s="10">
        <v>17006888404</v>
      </c>
      <c r="N14" s="10"/>
      <c r="O14" s="10">
        <v>22532285169</v>
      </c>
      <c r="P14" s="10"/>
      <c r="Q14" s="10">
        <f t="shared" si="0"/>
        <v>-5525396765</v>
      </c>
    </row>
    <row r="15" spans="1:17">
      <c r="A15" s="1" t="s">
        <v>54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542570</v>
      </c>
      <c r="L15" s="10"/>
      <c r="M15" s="10">
        <v>10222849239</v>
      </c>
      <c r="N15" s="10"/>
      <c r="O15" s="10">
        <v>12147886162</v>
      </c>
      <c r="P15" s="10"/>
      <c r="Q15" s="10">
        <f t="shared" si="0"/>
        <v>-1925036923</v>
      </c>
    </row>
    <row r="16" spans="1:17">
      <c r="A16" s="1" t="s">
        <v>150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20000</v>
      </c>
      <c r="L16" s="10"/>
      <c r="M16" s="10">
        <v>604382408</v>
      </c>
      <c r="N16" s="10"/>
      <c r="O16" s="10">
        <v>600544790</v>
      </c>
      <c r="P16" s="10"/>
      <c r="Q16" s="10">
        <f t="shared" si="0"/>
        <v>3837618</v>
      </c>
    </row>
    <row r="17" spans="1:17">
      <c r="A17" s="1" t="s">
        <v>151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8909876</v>
      </c>
      <c r="L17" s="10"/>
      <c r="M17" s="10">
        <v>41502202408</v>
      </c>
      <c r="N17" s="10"/>
      <c r="O17" s="10">
        <v>41502202408</v>
      </c>
      <c r="P17" s="10"/>
      <c r="Q17" s="10">
        <f t="shared" si="0"/>
        <v>0</v>
      </c>
    </row>
    <row r="18" spans="1:17">
      <c r="A18" s="1" t="s">
        <v>38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4466369</v>
      </c>
      <c r="L18" s="10"/>
      <c r="M18" s="10">
        <v>28144859198</v>
      </c>
      <c r="N18" s="10"/>
      <c r="O18" s="10">
        <v>32253053914</v>
      </c>
      <c r="P18" s="10"/>
      <c r="Q18" s="10">
        <f t="shared" si="0"/>
        <v>-4108194716</v>
      </c>
    </row>
    <row r="19" spans="1:17">
      <c r="A19" s="1" t="s">
        <v>46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1052061</v>
      </c>
      <c r="L19" s="10"/>
      <c r="M19" s="10">
        <v>9774253419</v>
      </c>
      <c r="N19" s="10"/>
      <c r="O19" s="10">
        <v>9346784315</v>
      </c>
      <c r="P19" s="10"/>
      <c r="Q19" s="10">
        <f t="shared" si="0"/>
        <v>427469104</v>
      </c>
    </row>
    <row r="20" spans="1:17">
      <c r="A20" s="1" t="s">
        <v>22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10"/>
      <c r="K20" s="10">
        <v>489822</v>
      </c>
      <c r="L20" s="10"/>
      <c r="M20" s="10">
        <v>8488205599</v>
      </c>
      <c r="N20" s="10"/>
      <c r="O20" s="10">
        <v>7585146538</v>
      </c>
      <c r="P20" s="10"/>
      <c r="Q20" s="10">
        <f t="shared" si="0"/>
        <v>903059061</v>
      </c>
    </row>
    <row r="21" spans="1:17">
      <c r="A21" s="1" t="s">
        <v>20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v>0</v>
      </c>
      <c r="J21" s="10"/>
      <c r="K21" s="10">
        <v>7406232</v>
      </c>
      <c r="L21" s="10"/>
      <c r="M21" s="10">
        <v>44643676742</v>
      </c>
      <c r="N21" s="10"/>
      <c r="O21" s="10">
        <v>38224765972</v>
      </c>
      <c r="P21" s="10"/>
      <c r="Q21" s="10">
        <f t="shared" si="0"/>
        <v>6418910770</v>
      </c>
    </row>
    <row r="22" spans="1:17">
      <c r="A22" s="1" t="s">
        <v>152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493499</v>
      </c>
      <c r="L22" s="10"/>
      <c r="M22" s="10">
        <v>5832171182</v>
      </c>
      <c r="N22" s="10"/>
      <c r="O22" s="10">
        <v>5832171182</v>
      </c>
      <c r="P22" s="10"/>
      <c r="Q22" s="10">
        <f t="shared" si="0"/>
        <v>0</v>
      </c>
    </row>
    <row r="23" spans="1:17">
      <c r="A23" s="1" t="s">
        <v>23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3844198</v>
      </c>
      <c r="L23" s="10"/>
      <c r="M23" s="10">
        <v>18156459772</v>
      </c>
      <c r="N23" s="10"/>
      <c r="O23" s="10">
        <v>18325502918</v>
      </c>
      <c r="P23" s="10"/>
      <c r="Q23" s="10">
        <f t="shared" si="0"/>
        <v>-169043146</v>
      </c>
    </row>
    <row r="24" spans="1:17">
      <c r="A24" s="1" t="s">
        <v>21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3506319</v>
      </c>
      <c r="L24" s="10"/>
      <c r="M24" s="10">
        <v>30878274311</v>
      </c>
      <c r="N24" s="10"/>
      <c r="O24" s="10">
        <v>26838249326</v>
      </c>
      <c r="P24" s="10"/>
      <c r="Q24" s="10">
        <f t="shared" si="0"/>
        <v>4040024985</v>
      </c>
    </row>
    <row r="25" spans="1:17">
      <c r="A25" s="1" t="s">
        <v>68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110019</v>
      </c>
      <c r="L25" s="10"/>
      <c r="M25" s="10">
        <v>1673028494</v>
      </c>
      <c r="N25" s="10"/>
      <c r="O25" s="10">
        <v>1986835180</v>
      </c>
      <c r="P25" s="10"/>
      <c r="Q25" s="10">
        <f t="shared" si="0"/>
        <v>-313806686</v>
      </c>
    </row>
    <row r="26" spans="1:17">
      <c r="A26" s="1" t="s">
        <v>67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7124900</v>
      </c>
      <c r="L26" s="10"/>
      <c r="M26" s="10">
        <v>47858843865</v>
      </c>
      <c r="N26" s="10"/>
      <c r="O26" s="10">
        <v>51517721005</v>
      </c>
      <c r="P26" s="10"/>
      <c r="Q26" s="10">
        <f t="shared" si="0"/>
        <v>-3658877140</v>
      </c>
    </row>
    <row r="27" spans="1:17">
      <c r="A27" s="1" t="s">
        <v>58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10912196</v>
      </c>
      <c r="L27" s="10"/>
      <c r="M27" s="10">
        <v>77384885321</v>
      </c>
      <c r="N27" s="10"/>
      <c r="O27" s="10">
        <v>82136222761</v>
      </c>
      <c r="P27" s="10"/>
      <c r="Q27" s="10">
        <f t="shared" si="0"/>
        <v>-4751337440</v>
      </c>
    </row>
    <row r="28" spans="1:17">
      <c r="A28" s="1" t="s">
        <v>55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26719055</v>
      </c>
      <c r="L28" s="10"/>
      <c r="M28" s="10">
        <v>99279626286</v>
      </c>
      <c r="N28" s="10"/>
      <c r="O28" s="10">
        <v>126562866761</v>
      </c>
      <c r="P28" s="10"/>
      <c r="Q28" s="10">
        <f t="shared" si="0"/>
        <v>-27283240475</v>
      </c>
    </row>
    <row r="29" spans="1:17">
      <c r="A29" s="1" t="s">
        <v>56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231043</v>
      </c>
      <c r="L29" s="10"/>
      <c r="M29" s="10">
        <v>4104493933</v>
      </c>
      <c r="N29" s="10"/>
      <c r="O29" s="10">
        <v>4551591031</v>
      </c>
      <c r="P29" s="10"/>
      <c r="Q29" s="10">
        <f t="shared" si="0"/>
        <v>-447097098</v>
      </c>
    </row>
    <row r="30" spans="1:17">
      <c r="A30" s="1" t="s">
        <v>144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4389772</v>
      </c>
      <c r="L30" s="10"/>
      <c r="M30" s="10">
        <v>56143331044</v>
      </c>
      <c r="N30" s="10"/>
      <c r="O30" s="10">
        <v>91132258487</v>
      </c>
      <c r="P30" s="10"/>
      <c r="Q30" s="10">
        <f t="shared" si="0"/>
        <v>-34988927443</v>
      </c>
    </row>
    <row r="31" spans="1:17">
      <c r="A31" s="1" t="s">
        <v>153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2368456</v>
      </c>
      <c r="L31" s="10"/>
      <c r="M31" s="10">
        <v>44825379331</v>
      </c>
      <c r="N31" s="10"/>
      <c r="O31" s="10">
        <v>44825379331</v>
      </c>
      <c r="P31" s="10"/>
      <c r="Q31" s="10">
        <f t="shared" si="0"/>
        <v>0</v>
      </c>
    </row>
    <row r="32" spans="1:17">
      <c r="A32" s="1" t="s">
        <v>36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130979</v>
      </c>
      <c r="L32" s="10"/>
      <c r="M32" s="10">
        <v>2875325603</v>
      </c>
      <c r="N32" s="10"/>
      <c r="O32" s="10">
        <v>2438076686</v>
      </c>
      <c r="P32" s="10"/>
      <c r="Q32" s="10">
        <f t="shared" si="0"/>
        <v>437248917</v>
      </c>
    </row>
    <row r="33" spans="1:17">
      <c r="A33" s="1" t="s">
        <v>43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6410635</v>
      </c>
      <c r="L33" s="10"/>
      <c r="M33" s="10">
        <v>12931168943</v>
      </c>
      <c r="N33" s="10"/>
      <c r="O33" s="10">
        <v>11804140111</v>
      </c>
      <c r="P33" s="10"/>
      <c r="Q33" s="10">
        <f t="shared" si="0"/>
        <v>1127028832</v>
      </c>
    </row>
    <row r="34" spans="1:17">
      <c r="A34" s="1" t="s">
        <v>15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7365318</v>
      </c>
      <c r="L34" s="10"/>
      <c r="M34" s="10">
        <v>17566340872</v>
      </c>
      <c r="N34" s="10"/>
      <c r="O34" s="10">
        <v>16888423116</v>
      </c>
      <c r="P34" s="10"/>
      <c r="Q34" s="10">
        <f t="shared" si="0"/>
        <v>677917756</v>
      </c>
    </row>
    <row r="35" spans="1:17">
      <c r="A35" s="1" t="s">
        <v>61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6307583</v>
      </c>
      <c r="L35" s="10"/>
      <c r="M35" s="10">
        <v>11117934914</v>
      </c>
      <c r="N35" s="10"/>
      <c r="O35" s="10">
        <v>11391769989</v>
      </c>
      <c r="P35" s="10"/>
      <c r="Q35" s="10">
        <f t="shared" si="0"/>
        <v>-273835075</v>
      </c>
    </row>
    <row r="36" spans="1:17">
      <c r="A36" s="1" t="s">
        <v>48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1116219</v>
      </c>
      <c r="L36" s="10"/>
      <c r="M36" s="10">
        <v>14010853729</v>
      </c>
      <c r="N36" s="10"/>
      <c r="O36" s="10">
        <v>13176132538</v>
      </c>
      <c r="P36" s="10"/>
      <c r="Q36" s="10">
        <f t="shared" si="0"/>
        <v>834721191</v>
      </c>
    </row>
    <row r="37" spans="1:17">
      <c r="A37" s="1" t="s">
        <v>60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1667807</v>
      </c>
      <c r="L37" s="10"/>
      <c r="M37" s="10">
        <v>22896831249</v>
      </c>
      <c r="N37" s="10"/>
      <c r="O37" s="10">
        <v>23495039810</v>
      </c>
      <c r="P37" s="10"/>
      <c r="Q37" s="10">
        <f t="shared" si="0"/>
        <v>-598208561</v>
      </c>
    </row>
    <row r="38" spans="1:17">
      <c r="A38" s="1" t="s">
        <v>47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416717</v>
      </c>
      <c r="L38" s="10"/>
      <c r="M38" s="10">
        <v>4147557737</v>
      </c>
      <c r="N38" s="10"/>
      <c r="O38" s="10">
        <v>3415105794</v>
      </c>
      <c r="P38" s="10"/>
      <c r="Q38" s="10">
        <f t="shared" si="0"/>
        <v>732451943</v>
      </c>
    </row>
    <row r="39" spans="1:17">
      <c r="A39" s="1" t="s">
        <v>44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21954971</v>
      </c>
      <c r="L39" s="10"/>
      <c r="M39" s="10">
        <v>20802434000</v>
      </c>
      <c r="N39" s="10"/>
      <c r="O39" s="10">
        <v>20386786402</v>
      </c>
      <c r="P39" s="10"/>
      <c r="Q39" s="10">
        <f t="shared" si="0"/>
        <v>415647598</v>
      </c>
    </row>
    <row r="40" spans="1:17">
      <c r="A40" s="1" t="s">
        <v>63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356045</v>
      </c>
      <c r="L40" s="10"/>
      <c r="M40" s="10">
        <v>9037896312</v>
      </c>
      <c r="N40" s="10"/>
      <c r="O40" s="10">
        <v>7438310838</v>
      </c>
      <c r="P40" s="10"/>
      <c r="Q40" s="10">
        <f t="shared" si="0"/>
        <v>1599585474</v>
      </c>
    </row>
    <row r="41" spans="1:17">
      <c r="A41" s="1" t="s">
        <v>53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203665</v>
      </c>
      <c r="L41" s="10"/>
      <c r="M41" s="10">
        <v>3028434760</v>
      </c>
      <c r="N41" s="10"/>
      <c r="O41" s="10">
        <v>2552000051</v>
      </c>
      <c r="P41" s="10"/>
      <c r="Q41" s="10">
        <f t="shared" si="0"/>
        <v>476434709</v>
      </c>
    </row>
    <row r="42" spans="1:17">
      <c r="A42" s="1" t="s">
        <v>69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34700</v>
      </c>
      <c r="L42" s="10"/>
      <c r="M42" s="10">
        <v>530622256</v>
      </c>
      <c r="N42" s="10"/>
      <c r="O42" s="10">
        <v>536644787</v>
      </c>
      <c r="P42" s="10"/>
      <c r="Q42" s="10">
        <f t="shared" si="0"/>
        <v>-6022531</v>
      </c>
    </row>
    <row r="43" spans="1:17">
      <c r="A43" s="1" t="s">
        <v>154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298080</v>
      </c>
      <c r="L43" s="10"/>
      <c r="M43" s="10">
        <v>1860639753</v>
      </c>
      <c r="N43" s="10"/>
      <c r="O43" s="10">
        <v>1827008865</v>
      </c>
      <c r="P43" s="10"/>
      <c r="Q43" s="10">
        <f t="shared" si="0"/>
        <v>33630888</v>
      </c>
    </row>
    <row r="44" spans="1:17">
      <c r="A44" s="1" t="s">
        <v>31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584371</v>
      </c>
      <c r="L44" s="10"/>
      <c r="M44" s="10">
        <v>4782747789</v>
      </c>
      <c r="N44" s="10"/>
      <c r="O44" s="10">
        <v>6565152851</v>
      </c>
      <c r="P44" s="10"/>
      <c r="Q44" s="10">
        <f t="shared" si="0"/>
        <v>-1782405062</v>
      </c>
    </row>
    <row r="45" spans="1:17">
      <c r="A45" s="1" t="s">
        <v>33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J45" s="10"/>
      <c r="K45" s="10">
        <v>139154</v>
      </c>
      <c r="L45" s="10"/>
      <c r="M45" s="10">
        <v>5691072955</v>
      </c>
      <c r="N45" s="10"/>
      <c r="O45" s="10">
        <v>6720855386</v>
      </c>
      <c r="P45" s="10"/>
      <c r="Q45" s="10">
        <f t="shared" si="0"/>
        <v>-1029782431</v>
      </c>
    </row>
    <row r="46" spans="1:17">
      <c r="A46" s="1" t="s">
        <v>30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v>0</v>
      </c>
      <c r="J46" s="10"/>
      <c r="K46" s="10">
        <v>271285</v>
      </c>
      <c r="L46" s="10"/>
      <c r="M46" s="10">
        <v>9416518133</v>
      </c>
      <c r="N46" s="10"/>
      <c r="O46" s="10">
        <v>11439802806</v>
      </c>
      <c r="P46" s="10"/>
      <c r="Q46" s="10">
        <f t="shared" si="0"/>
        <v>-2023284673</v>
      </c>
    </row>
    <row r="47" spans="1:17">
      <c r="A47" s="1" t="s">
        <v>52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v>0</v>
      </c>
      <c r="J47" s="10"/>
      <c r="K47" s="10">
        <v>5978756</v>
      </c>
      <c r="L47" s="10"/>
      <c r="M47" s="10">
        <v>44961763428</v>
      </c>
      <c r="N47" s="10"/>
      <c r="O47" s="10">
        <v>44908291590</v>
      </c>
      <c r="P47" s="10"/>
      <c r="Q47" s="10">
        <f t="shared" si="0"/>
        <v>53471838</v>
      </c>
    </row>
    <row r="48" spans="1:17">
      <c r="A48" s="1" t="s">
        <v>42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v>0</v>
      </c>
      <c r="J48" s="10"/>
      <c r="K48" s="10">
        <v>1678211</v>
      </c>
      <c r="L48" s="10"/>
      <c r="M48" s="10">
        <v>21038169727</v>
      </c>
      <c r="N48" s="10"/>
      <c r="O48" s="10">
        <v>19802779401</v>
      </c>
      <c r="P48" s="10"/>
      <c r="Q48" s="10">
        <f t="shared" si="0"/>
        <v>1235390326</v>
      </c>
    </row>
    <row r="49" spans="1:17">
      <c r="A49" s="1" t="s">
        <v>24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v>0</v>
      </c>
      <c r="J49" s="10"/>
      <c r="K49" s="10">
        <v>227950</v>
      </c>
      <c r="L49" s="10"/>
      <c r="M49" s="10">
        <v>16991541104</v>
      </c>
      <c r="N49" s="10"/>
      <c r="O49" s="10">
        <v>13875603780</v>
      </c>
      <c r="P49" s="10"/>
      <c r="Q49" s="10">
        <f t="shared" si="0"/>
        <v>3115937324</v>
      </c>
    </row>
    <row r="50" spans="1:17">
      <c r="A50" s="1" t="s">
        <v>34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v>0</v>
      </c>
      <c r="J50" s="10"/>
      <c r="K50" s="10">
        <v>555529</v>
      </c>
      <c r="L50" s="10"/>
      <c r="M50" s="10">
        <v>37118781429</v>
      </c>
      <c r="N50" s="10"/>
      <c r="O50" s="10">
        <v>37419402080</v>
      </c>
      <c r="P50" s="10"/>
      <c r="Q50" s="10">
        <f t="shared" si="0"/>
        <v>-300620651</v>
      </c>
    </row>
    <row r="51" spans="1:17">
      <c r="A51" s="1" t="s">
        <v>26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v>0</v>
      </c>
      <c r="J51" s="10"/>
      <c r="K51" s="10">
        <v>201421</v>
      </c>
      <c r="L51" s="10"/>
      <c r="M51" s="10">
        <v>35844207456</v>
      </c>
      <c r="N51" s="10"/>
      <c r="O51" s="10">
        <v>32001238476</v>
      </c>
      <c r="P51" s="10"/>
      <c r="Q51" s="10">
        <f t="shared" si="0"/>
        <v>3842968980</v>
      </c>
    </row>
    <row r="52" spans="1:17">
      <c r="A52" s="1" t="s">
        <v>28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v>0</v>
      </c>
      <c r="J52" s="10"/>
      <c r="K52" s="10">
        <v>488627</v>
      </c>
      <c r="L52" s="10"/>
      <c r="M52" s="10">
        <v>20330044809</v>
      </c>
      <c r="N52" s="10"/>
      <c r="O52" s="10">
        <v>20710589103</v>
      </c>
      <c r="P52" s="10"/>
      <c r="Q52" s="10">
        <f t="shared" si="0"/>
        <v>-380544294</v>
      </c>
    </row>
    <row r="53" spans="1:17">
      <c r="A53" s="1" t="s">
        <v>39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v>0</v>
      </c>
      <c r="J53" s="10"/>
      <c r="K53" s="10">
        <v>1731052</v>
      </c>
      <c r="L53" s="10"/>
      <c r="M53" s="10">
        <v>17073365876</v>
      </c>
      <c r="N53" s="10"/>
      <c r="O53" s="10">
        <v>17073365876</v>
      </c>
      <c r="P53" s="10"/>
      <c r="Q53" s="10">
        <f t="shared" si="0"/>
        <v>0</v>
      </c>
    </row>
    <row r="54" spans="1:17">
      <c r="A54" s="1" t="s">
        <v>25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v>0</v>
      </c>
      <c r="J54" s="10"/>
      <c r="K54" s="10">
        <v>3535179</v>
      </c>
      <c r="L54" s="10"/>
      <c r="M54" s="10">
        <v>7717711651</v>
      </c>
      <c r="N54" s="10"/>
      <c r="O54" s="10">
        <v>9923909428</v>
      </c>
      <c r="P54" s="10"/>
      <c r="Q54" s="10">
        <f t="shared" si="0"/>
        <v>-2206197777</v>
      </c>
    </row>
    <row r="55" spans="1:17">
      <c r="A55" s="1" t="s">
        <v>32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v>0</v>
      </c>
      <c r="J55" s="10"/>
      <c r="K55" s="10">
        <v>215948</v>
      </c>
      <c r="L55" s="10"/>
      <c r="M55" s="10">
        <v>21625472567</v>
      </c>
      <c r="N55" s="10"/>
      <c r="O55" s="10">
        <v>20976002122</v>
      </c>
      <c r="P55" s="10"/>
      <c r="Q55" s="10">
        <f t="shared" si="0"/>
        <v>649470445</v>
      </c>
    </row>
    <row r="56" spans="1:17">
      <c r="A56" s="1" t="s">
        <v>35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v>0</v>
      </c>
      <c r="J56" s="10"/>
      <c r="K56" s="10">
        <v>135310</v>
      </c>
      <c r="L56" s="10"/>
      <c r="M56" s="10">
        <v>16120198739</v>
      </c>
      <c r="N56" s="10"/>
      <c r="O56" s="10">
        <v>17647937565</v>
      </c>
      <c r="P56" s="10"/>
      <c r="Q56" s="10">
        <f t="shared" si="0"/>
        <v>-1527738826</v>
      </c>
    </row>
    <row r="57" spans="1:17">
      <c r="A57" s="1" t="s">
        <v>27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v>0</v>
      </c>
      <c r="J57" s="10"/>
      <c r="K57" s="10">
        <v>233673</v>
      </c>
      <c r="L57" s="10"/>
      <c r="M57" s="10">
        <v>2226911630</v>
      </c>
      <c r="N57" s="10"/>
      <c r="O57" s="10">
        <v>2213897328</v>
      </c>
      <c r="P57" s="10"/>
      <c r="Q57" s="10">
        <f t="shared" si="0"/>
        <v>13014302</v>
      </c>
    </row>
    <row r="58" spans="1:17">
      <c r="A58" s="1" t="s">
        <v>50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v>0</v>
      </c>
      <c r="J58" s="10"/>
      <c r="K58" s="10">
        <v>481414</v>
      </c>
      <c r="L58" s="10"/>
      <c r="M58" s="10">
        <v>9068658373</v>
      </c>
      <c r="N58" s="10"/>
      <c r="O58" s="10">
        <v>8579333140</v>
      </c>
      <c r="P58" s="10"/>
      <c r="Q58" s="10">
        <f t="shared" si="0"/>
        <v>489325233</v>
      </c>
    </row>
    <row r="59" spans="1:17">
      <c r="A59" s="1" t="s">
        <v>45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v>0</v>
      </c>
      <c r="J59" s="10"/>
      <c r="K59" s="10">
        <v>237265</v>
      </c>
      <c r="L59" s="10"/>
      <c r="M59" s="10">
        <v>2156009937</v>
      </c>
      <c r="N59" s="10"/>
      <c r="O59" s="10">
        <v>2852306608</v>
      </c>
      <c r="P59" s="10"/>
      <c r="Q59" s="10">
        <f t="shared" si="0"/>
        <v>-696296671</v>
      </c>
    </row>
    <row r="60" spans="1:17">
      <c r="A60" s="1" t="s">
        <v>19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0</v>
      </c>
      <c r="J60" s="10"/>
      <c r="K60" s="10">
        <v>2207381</v>
      </c>
      <c r="L60" s="10"/>
      <c r="M60" s="10">
        <v>4123991694</v>
      </c>
      <c r="N60" s="10"/>
      <c r="O60" s="10">
        <v>3901982427</v>
      </c>
      <c r="P60" s="10"/>
      <c r="Q60" s="10">
        <f t="shared" si="0"/>
        <v>222009267</v>
      </c>
    </row>
    <row r="61" spans="1:17">
      <c r="A61" s="1" t="s">
        <v>18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0</v>
      </c>
      <c r="J61" s="10"/>
      <c r="K61" s="10">
        <v>10852683</v>
      </c>
      <c r="L61" s="10"/>
      <c r="M61" s="10">
        <v>31053174259</v>
      </c>
      <c r="N61" s="10"/>
      <c r="O61" s="10">
        <v>33278435591</v>
      </c>
      <c r="P61" s="10"/>
      <c r="Q61" s="10">
        <f t="shared" si="0"/>
        <v>-2225261332</v>
      </c>
    </row>
    <row r="62" spans="1:17">
      <c r="A62" s="1" t="s">
        <v>16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0</v>
      </c>
      <c r="J62" s="10"/>
      <c r="K62" s="10">
        <v>10100654</v>
      </c>
      <c r="L62" s="10"/>
      <c r="M62" s="10">
        <v>15810328265</v>
      </c>
      <c r="N62" s="10"/>
      <c r="O62" s="10">
        <v>19415943691</v>
      </c>
      <c r="P62" s="10"/>
      <c r="Q62" s="10">
        <f t="shared" si="0"/>
        <v>-3605615426</v>
      </c>
    </row>
    <row r="63" spans="1:17">
      <c r="A63" s="1" t="s">
        <v>17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v>0</v>
      </c>
      <c r="J63" s="10"/>
      <c r="K63" s="10">
        <v>9204383</v>
      </c>
      <c r="L63" s="10"/>
      <c r="M63" s="10">
        <v>14382684901</v>
      </c>
      <c r="N63" s="10"/>
      <c r="O63" s="10">
        <v>17728197616</v>
      </c>
      <c r="P63" s="10"/>
      <c r="Q63" s="10">
        <f t="shared" si="0"/>
        <v>-3345512715</v>
      </c>
    </row>
    <row r="64" spans="1:17">
      <c r="A64" s="1" t="s">
        <v>137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v>0</v>
      </c>
      <c r="J64" s="10"/>
      <c r="K64" s="10">
        <v>7854813</v>
      </c>
      <c r="L64" s="10"/>
      <c r="M64" s="10">
        <v>43406684733</v>
      </c>
      <c r="N64" s="10"/>
      <c r="O64" s="10">
        <v>65372113690</v>
      </c>
      <c r="P64" s="10"/>
      <c r="Q64" s="10">
        <f t="shared" si="0"/>
        <v>-21965428957</v>
      </c>
    </row>
    <row r="65" spans="1:17">
      <c r="A65" s="1" t="s">
        <v>71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v>0</v>
      </c>
      <c r="J65" s="10"/>
      <c r="K65" s="10">
        <v>287781</v>
      </c>
      <c r="L65" s="10"/>
      <c r="M65" s="10">
        <v>5514444193</v>
      </c>
      <c r="N65" s="10"/>
      <c r="O65" s="10">
        <v>4373506779</v>
      </c>
      <c r="P65" s="10"/>
      <c r="Q65" s="10">
        <f t="shared" si="0"/>
        <v>1140937414</v>
      </c>
    </row>
    <row r="66" spans="1:17">
      <c r="A66" s="1" t="s">
        <v>64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0</v>
      </c>
      <c r="J66" s="10"/>
      <c r="K66" s="10">
        <v>1118800</v>
      </c>
      <c r="L66" s="10"/>
      <c r="M66" s="10">
        <v>7965044288</v>
      </c>
      <c r="N66" s="10"/>
      <c r="O66" s="10">
        <v>7614840684</v>
      </c>
      <c r="P66" s="10"/>
      <c r="Q66" s="10">
        <f t="shared" si="0"/>
        <v>350203604</v>
      </c>
    </row>
    <row r="67" spans="1:17">
      <c r="A67" s="1" t="s">
        <v>51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v>0</v>
      </c>
      <c r="J67" s="10"/>
      <c r="K67" s="10">
        <v>839813</v>
      </c>
      <c r="L67" s="10"/>
      <c r="M67" s="10">
        <v>7039204775</v>
      </c>
      <c r="N67" s="10"/>
      <c r="O67" s="10">
        <v>6793016570</v>
      </c>
      <c r="P67" s="10"/>
      <c r="Q67" s="10">
        <f t="shared" si="0"/>
        <v>246188205</v>
      </c>
    </row>
    <row r="68" spans="1:17">
      <c r="A68" s="1" t="s">
        <v>59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v>0</v>
      </c>
      <c r="J68" s="10"/>
      <c r="K68" s="10">
        <v>548514</v>
      </c>
      <c r="L68" s="10"/>
      <c r="M68" s="10">
        <v>8450257585</v>
      </c>
      <c r="N68" s="10"/>
      <c r="O68" s="10">
        <v>7780895443</v>
      </c>
      <c r="P68" s="10"/>
      <c r="Q68" s="10">
        <f t="shared" si="0"/>
        <v>669362142</v>
      </c>
    </row>
    <row r="69" spans="1:17">
      <c r="A69" s="1" t="s">
        <v>106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v>0</v>
      </c>
      <c r="J69" s="10"/>
      <c r="K69" s="10">
        <v>2458500</v>
      </c>
      <c r="L69" s="10"/>
      <c r="M69" s="10">
        <v>2428444576123</v>
      </c>
      <c r="N69" s="10"/>
      <c r="O69" s="10">
        <v>2421637139576</v>
      </c>
      <c r="P69" s="10"/>
      <c r="Q69" s="10">
        <f t="shared" si="0"/>
        <v>6807436547</v>
      </c>
    </row>
    <row r="70" spans="1:17" ht="24.75" thickBot="1">
      <c r="C70" s="10"/>
      <c r="D70" s="10"/>
      <c r="E70" s="11">
        <f>SUM(E8:E69)</f>
        <v>149682858412</v>
      </c>
      <c r="F70" s="10"/>
      <c r="G70" s="11">
        <f>SUM(G8:G69)</f>
        <v>126852707484</v>
      </c>
      <c r="H70" s="10"/>
      <c r="I70" s="11">
        <f>SUM(I8:I69)</f>
        <v>22830150928</v>
      </c>
      <c r="J70" s="10"/>
      <c r="K70" s="10"/>
      <c r="L70" s="10"/>
      <c r="M70" s="11">
        <f>SUM(M8:M69)</f>
        <v>3792968724536</v>
      </c>
      <c r="N70" s="10"/>
      <c r="O70" s="11">
        <f>SUM(O8:O69)</f>
        <v>3857997069857</v>
      </c>
      <c r="P70" s="10"/>
      <c r="Q70" s="11">
        <f>SUM(Q8:Q69)</f>
        <v>-65028345321</v>
      </c>
    </row>
    <row r="71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4"/>
  <sheetViews>
    <sheetView rightToLeft="1" workbookViewId="0">
      <selection activeCell="S72" sqref="S72"/>
    </sheetView>
  </sheetViews>
  <sheetFormatPr defaultRowHeight="24"/>
  <cols>
    <col min="1" max="1" width="32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.75">
      <c r="A6" s="13" t="s">
        <v>3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J6" s="14" t="s">
        <v>99</v>
      </c>
      <c r="K6" s="14" t="s">
        <v>99</v>
      </c>
      <c r="M6" s="14" t="s">
        <v>100</v>
      </c>
      <c r="N6" s="14" t="s">
        <v>100</v>
      </c>
      <c r="O6" s="14" t="s">
        <v>100</v>
      </c>
      <c r="P6" s="14" t="s">
        <v>100</v>
      </c>
      <c r="Q6" s="14" t="s">
        <v>100</v>
      </c>
      <c r="R6" s="14" t="s">
        <v>100</v>
      </c>
      <c r="S6" s="14" t="s">
        <v>100</v>
      </c>
      <c r="T6" s="14" t="s">
        <v>100</v>
      </c>
      <c r="U6" s="14" t="s">
        <v>100</v>
      </c>
    </row>
    <row r="7" spans="1:21" ht="24.75">
      <c r="A7" s="14" t="s">
        <v>3</v>
      </c>
      <c r="C7" s="14" t="s">
        <v>155</v>
      </c>
      <c r="E7" s="14" t="s">
        <v>156</v>
      </c>
      <c r="G7" s="14" t="s">
        <v>157</v>
      </c>
      <c r="I7" s="14" t="s">
        <v>84</v>
      </c>
      <c r="K7" s="14" t="s">
        <v>158</v>
      </c>
      <c r="M7" s="14" t="s">
        <v>155</v>
      </c>
      <c r="O7" s="14" t="s">
        <v>156</v>
      </c>
      <c r="Q7" s="14" t="s">
        <v>157</v>
      </c>
      <c r="S7" s="14" t="s">
        <v>84</v>
      </c>
      <c r="U7" s="14" t="s">
        <v>158</v>
      </c>
    </row>
    <row r="8" spans="1:21">
      <c r="A8" s="1" t="s">
        <v>70</v>
      </c>
      <c r="C8" s="10">
        <v>0</v>
      </c>
      <c r="D8" s="10"/>
      <c r="E8" s="10">
        <v>0</v>
      </c>
      <c r="F8" s="10"/>
      <c r="G8" s="10">
        <v>714221236</v>
      </c>
      <c r="H8" s="10"/>
      <c r="I8" s="10">
        <f>C8+E8+G8</f>
        <v>714221236</v>
      </c>
      <c r="J8" s="10"/>
      <c r="K8" s="8">
        <f>I8/$I$73</f>
        <v>1.5766771193554666E-3</v>
      </c>
      <c r="L8" s="10"/>
      <c r="M8" s="10">
        <v>6554004671</v>
      </c>
      <c r="N8" s="10"/>
      <c r="O8" s="10">
        <v>0</v>
      </c>
      <c r="P8" s="10"/>
      <c r="Q8" s="10">
        <v>636999940</v>
      </c>
      <c r="R8" s="10"/>
      <c r="S8" s="10">
        <f>M8+O8+Q8</f>
        <v>7191004611</v>
      </c>
      <c r="T8" s="4"/>
      <c r="U8" s="8">
        <f>S8/$S$73</f>
        <v>9.5593890942867413E-3</v>
      </c>
    </row>
    <row r="9" spans="1:21">
      <c r="A9" s="1" t="s">
        <v>75</v>
      </c>
      <c r="C9" s="10">
        <v>0</v>
      </c>
      <c r="D9" s="10"/>
      <c r="E9" s="10">
        <v>0</v>
      </c>
      <c r="F9" s="10"/>
      <c r="G9" s="10">
        <v>3780708921</v>
      </c>
      <c r="H9" s="10"/>
      <c r="I9" s="10">
        <f t="shared" ref="I9:I72" si="0">C9+E9+G9</f>
        <v>3780708921</v>
      </c>
      <c r="J9" s="10"/>
      <c r="K9" s="8">
        <f t="shared" ref="K9:K72" si="1">I9/$I$73</f>
        <v>8.346093549483586E-3</v>
      </c>
      <c r="L9" s="10"/>
      <c r="M9" s="10">
        <v>0</v>
      </c>
      <c r="N9" s="10"/>
      <c r="O9" s="10">
        <v>0</v>
      </c>
      <c r="P9" s="10"/>
      <c r="Q9" s="10">
        <v>3780708921</v>
      </c>
      <c r="R9" s="10"/>
      <c r="S9" s="10">
        <f t="shared" ref="S9:S72" si="2">M9+O9+Q9</f>
        <v>3780708921</v>
      </c>
      <c r="T9" s="4"/>
      <c r="U9" s="8">
        <f t="shared" ref="U9:U72" si="3">S9/$S$73</f>
        <v>5.0258996598048474E-3</v>
      </c>
    </row>
    <row r="10" spans="1:21">
      <c r="A10" s="1" t="s">
        <v>49</v>
      </c>
      <c r="C10" s="10">
        <v>0</v>
      </c>
      <c r="D10" s="10"/>
      <c r="E10" s="10">
        <v>-3224949160</v>
      </c>
      <c r="F10" s="10"/>
      <c r="G10" s="10">
        <v>11974204815</v>
      </c>
      <c r="H10" s="10"/>
      <c r="I10" s="10">
        <f t="shared" si="0"/>
        <v>8749255655</v>
      </c>
      <c r="J10" s="10"/>
      <c r="K10" s="8">
        <f t="shared" si="1"/>
        <v>1.9314395186409615E-2</v>
      </c>
      <c r="L10" s="10"/>
      <c r="M10" s="10">
        <v>0</v>
      </c>
      <c r="N10" s="10"/>
      <c r="O10" s="10">
        <v>35151110085</v>
      </c>
      <c r="P10" s="10"/>
      <c r="Q10" s="10">
        <v>14800509676</v>
      </c>
      <c r="R10" s="10"/>
      <c r="S10" s="10">
        <f t="shared" si="2"/>
        <v>49951619761</v>
      </c>
      <c r="T10" s="4"/>
      <c r="U10" s="8">
        <f t="shared" si="3"/>
        <v>6.6403374078612659E-2</v>
      </c>
    </row>
    <row r="11" spans="1:21">
      <c r="A11" s="1" t="s">
        <v>62</v>
      </c>
      <c r="C11" s="10">
        <v>15962687524</v>
      </c>
      <c r="D11" s="10"/>
      <c r="E11" s="10">
        <v>-22490563794</v>
      </c>
      <c r="F11" s="10"/>
      <c r="G11" s="10">
        <v>6361015956</v>
      </c>
      <c r="H11" s="10"/>
      <c r="I11" s="10">
        <f t="shared" si="0"/>
        <v>-166860314</v>
      </c>
      <c r="J11" s="10"/>
      <c r="K11" s="8">
        <f t="shared" si="1"/>
        <v>-3.6835202588721209E-4</v>
      </c>
      <c r="L11" s="10"/>
      <c r="M11" s="10">
        <v>15962687524</v>
      </c>
      <c r="N11" s="10"/>
      <c r="O11" s="10">
        <v>15183679984</v>
      </c>
      <c r="P11" s="10"/>
      <c r="Q11" s="10">
        <v>14016160600</v>
      </c>
      <c r="R11" s="10"/>
      <c r="S11" s="10">
        <f t="shared" si="2"/>
        <v>45162528108</v>
      </c>
      <c r="T11" s="4"/>
      <c r="U11" s="8">
        <f t="shared" si="3"/>
        <v>6.0036977031780354E-2</v>
      </c>
    </row>
    <row r="12" spans="1:21">
      <c r="A12" s="1" t="s">
        <v>66</v>
      </c>
      <c r="C12" s="10">
        <v>0</v>
      </c>
      <c r="D12" s="10"/>
      <c r="E12" s="10">
        <v>8536108751</v>
      </c>
      <c r="F12" s="10"/>
      <c r="G12" s="10">
        <v>0</v>
      </c>
      <c r="H12" s="10"/>
      <c r="I12" s="10">
        <f t="shared" si="0"/>
        <v>8536108751</v>
      </c>
      <c r="J12" s="10"/>
      <c r="K12" s="8">
        <f t="shared" si="1"/>
        <v>1.8843863326449269E-2</v>
      </c>
      <c r="L12" s="10"/>
      <c r="M12" s="10">
        <v>15272489010</v>
      </c>
      <c r="N12" s="10"/>
      <c r="O12" s="10">
        <v>-35559812272</v>
      </c>
      <c r="P12" s="10"/>
      <c r="Q12" s="10">
        <v>-5190100932</v>
      </c>
      <c r="R12" s="10"/>
      <c r="S12" s="10">
        <f t="shared" si="2"/>
        <v>-25477424194</v>
      </c>
      <c r="T12" s="4"/>
      <c r="U12" s="8">
        <f t="shared" si="3"/>
        <v>-3.3868509918362051E-2</v>
      </c>
    </row>
    <row r="13" spans="1:21">
      <c r="A13" s="1" t="s">
        <v>65</v>
      </c>
      <c r="C13" s="10">
        <v>0</v>
      </c>
      <c r="D13" s="10"/>
      <c r="E13" s="10">
        <v>19880730695</v>
      </c>
      <c r="F13" s="10"/>
      <c r="G13" s="10">
        <v>0</v>
      </c>
      <c r="H13" s="10"/>
      <c r="I13" s="10">
        <f t="shared" si="0"/>
        <v>19880730695</v>
      </c>
      <c r="J13" s="10"/>
      <c r="K13" s="8">
        <f t="shared" si="1"/>
        <v>4.3887652204833628E-2</v>
      </c>
      <c r="L13" s="10"/>
      <c r="M13" s="10">
        <v>15301305440</v>
      </c>
      <c r="N13" s="10"/>
      <c r="O13" s="10">
        <v>-43426314328</v>
      </c>
      <c r="P13" s="10"/>
      <c r="Q13" s="10">
        <v>-4898595185</v>
      </c>
      <c r="R13" s="10"/>
      <c r="S13" s="10">
        <f t="shared" si="2"/>
        <v>-33023604073</v>
      </c>
      <c r="T13" s="4"/>
      <c r="U13" s="8">
        <f t="shared" si="3"/>
        <v>-4.3900052594400905E-2</v>
      </c>
    </row>
    <row r="14" spans="1:21">
      <c r="A14" s="1" t="s">
        <v>37</v>
      </c>
      <c r="C14" s="10">
        <v>0</v>
      </c>
      <c r="D14" s="10"/>
      <c r="E14" s="10">
        <v>2995540321</v>
      </c>
      <c r="F14" s="10"/>
      <c r="G14" s="10">
        <v>0</v>
      </c>
      <c r="H14" s="10"/>
      <c r="I14" s="10">
        <f t="shared" si="0"/>
        <v>2995540321</v>
      </c>
      <c r="J14" s="10"/>
      <c r="K14" s="8">
        <f t="shared" si="1"/>
        <v>6.6127967724379302E-3</v>
      </c>
      <c r="L14" s="10"/>
      <c r="M14" s="10">
        <v>3497247000</v>
      </c>
      <c r="N14" s="10"/>
      <c r="O14" s="10">
        <v>-3230253759</v>
      </c>
      <c r="P14" s="10"/>
      <c r="Q14" s="10">
        <v>-5525396765</v>
      </c>
      <c r="R14" s="10"/>
      <c r="S14" s="10">
        <f t="shared" si="2"/>
        <v>-5258403524</v>
      </c>
      <c r="T14" s="4"/>
      <c r="U14" s="8">
        <f t="shared" si="3"/>
        <v>-6.9902785521499325E-3</v>
      </c>
    </row>
    <row r="15" spans="1:21">
      <c r="A15" s="1" t="s">
        <v>54</v>
      </c>
      <c r="C15" s="10">
        <v>0</v>
      </c>
      <c r="D15" s="10"/>
      <c r="E15" s="10">
        <v>1569481420</v>
      </c>
      <c r="F15" s="10"/>
      <c r="G15" s="10">
        <v>0</v>
      </c>
      <c r="H15" s="10"/>
      <c r="I15" s="10">
        <f t="shared" si="0"/>
        <v>1569481420</v>
      </c>
      <c r="J15" s="10"/>
      <c r="K15" s="8">
        <f t="shared" si="1"/>
        <v>3.4647043793129767E-3</v>
      </c>
      <c r="L15" s="10"/>
      <c r="M15" s="10">
        <v>3426771600</v>
      </c>
      <c r="N15" s="10"/>
      <c r="O15" s="10">
        <v>-7956132790</v>
      </c>
      <c r="P15" s="10"/>
      <c r="Q15" s="10">
        <v>-1925036923</v>
      </c>
      <c r="R15" s="10"/>
      <c r="S15" s="10">
        <f t="shared" si="2"/>
        <v>-6454398113</v>
      </c>
      <c r="T15" s="4"/>
      <c r="U15" s="8">
        <f t="shared" si="3"/>
        <v>-8.5801784686961764E-3</v>
      </c>
    </row>
    <row r="16" spans="1:21">
      <c r="A16" s="1" t="s">
        <v>150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8">
        <f t="shared" si="1"/>
        <v>0</v>
      </c>
      <c r="L16" s="10"/>
      <c r="M16" s="10">
        <v>0</v>
      </c>
      <c r="N16" s="10"/>
      <c r="O16" s="10">
        <v>0</v>
      </c>
      <c r="P16" s="10"/>
      <c r="Q16" s="10">
        <v>3837618</v>
      </c>
      <c r="R16" s="10"/>
      <c r="S16" s="10">
        <f t="shared" si="2"/>
        <v>3837618</v>
      </c>
      <c r="T16" s="4"/>
      <c r="U16" s="8">
        <f t="shared" si="3"/>
        <v>5.1015519585568649E-6</v>
      </c>
    </row>
    <row r="17" spans="1:21">
      <c r="A17" s="1" t="s">
        <v>38</v>
      </c>
      <c r="C17" s="10">
        <v>0</v>
      </c>
      <c r="D17" s="10"/>
      <c r="E17" s="10">
        <v>19307560683</v>
      </c>
      <c r="F17" s="10"/>
      <c r="G17" s="10">
        <v>0</v>
      </c>
      <c r="H17" s="10"/>
      <c r="I17" s="10">
        <f t="shared" si="0"/>
        <v>19307560683</v>
      </c>
      <c r="J17" s="10"/>
      <c r="K17" s="8">
        <f t="shared" si="1"/>
        <v>4.2622352325930146E-2</v>
      </c>
      <c r="L17" s="10"/>
      <c r="M17" s="10">
        <v>4646611200</v>
      </c>
      <c r="N17" s="10"/>
      <c r="O17" s="10">
        <v>-7785181968</v>
      </c>
      <c r="P17" s="10"/>
      <c r="Q17" s="10">
        <v>-4108194716</v>
      </c>
      <c r="R17" s="10"/>
      <c r="S17" s="10">
        <f t="shared" si="2"/>
        <v>-7246765484</v>
      </c>
      <c r="T17" s="4"/>
      <c r="U17" s="8">
        <f t="shared" si="3"/>
        <v>-9.6335150210631916E-3</v>
      </c>
    </row>
    <row r="18" spans="1:21">
      <c r="A18" s="1" t="s">
        <v>46</v>
      </c>
      <c r="C18" s="10">
        <v>0</v>
      </c>
      <c r="D18" s="10"/>
      <c r="E18" s="10">
        <v>12427408740</v>
      </c>
      <c r="F18" s="10"/>
      <c r="G18" s="10">
        <v>0</v>
      </c>
      <c r="H18" s="10"/>
      <c r="I18" s="10">
        <f t="shared" si="0"/>
        <v>12427408740</v>
      </c>
      <c r="J18" s="10"/>
      <c r="K18" s="8">
        <f t="shared" si="1"/>
        <v>2.743409188303125E-2</v>
      </c>
      <c r="L18" s="10"/>
      <c r="M18" s="10">
        <v>8729272500</v>
      </c>
      <c r="N18" s="10"/>
      <c r="O18" s="10">
        <v>22197957456</v>
      </c>
      <c r="P18" s="10"/>
      <c r="Q18" s="10">
        <v>427469104</v>
      </c>
      <c r="R18" s="10"/>
      <c r="S18" s="10">
        <f t="shared" si="2"/>
        <v>31354699060</v>
      </c>
      <c r="T18" s="4"/>
      <c r="U18" s="8">
        <f t="shared" si="3"/>
        <v>4.1681487422537647E-2</v>
      </c>
    </row>
    <row r="19" spans="1:21">
      <c r="A19" s="1" t="s">
        <v>22</v>
      </c>
      <c r="C19" s="10">
        <v>0</v>
      </c>
      <c r="D19" s="10"/>
      <c r="E19" s="10">
        <v>2898391963</v>
      </c>
      <c r="F19" s="10"/>
      <c r="G19" s="10">
        <v>0</v>
      </c>
      <c r="H19" s="10"/>
      <c r="I19" s="10">
        <f t="shared" si="0"/>
        <v>2898391963</v>
      </c>
      <c r="J19" s="10"/>
      <c r="K19" s="8">
        <f t="shared" si="1"/>
        <v>6.3983371827183756E-3</v>
      </c>
      <c r="L19" s="10"/>
      <c r="M19" s="10">
        <v>5773944150</v>
      </c>
      <c r="N19" s="10"/>
      <c r="O19" s="10">
        <v>10859869244</v>
      </c>
      <c r="P19" s="10"/>
      <c r="Q19" s="10">
        <v>903059061</v>
      </c>
      <c r="R19" s="10"/>
      <c r="S19" s="10">
        <f t="shared" si="2"/>
        <v>17536872455</v>
      </c>
      <c r="T19" s="4"/>
      <c r="U19" s="8">
        <f t="shared" si="3"/>
        <v>2.3312707523199853E-2</v>
      </c>
    </row>
    <row r="20" spans="1:21">
      <c r="A20" s="1" t="s">
        <v>20</v>
      </c>
      <c r="C20" s="10">
        <v>0</v>
      </c>
      <c r="D20" s="10"/>
      <c r="E20" s="10">
        <v>11156187796</v>
      </c>
      <c r="F20" s="10"/>
      <c r="G20" s="10">
        <v>0</v>
      </c>
      <c r="H20" s="10"/>
      <c r="I20" s="10">
        <f t="shared" si="0"/>
        <v>11156187796</v>
      </c>
      <c r="J20" s="10"/>
      <c r="K20" s="8">
        <f t="shared" si="1"/>
        <v>2.4627811594761781E-2</v>
      </c>
      <c r="L20" s="10"/>
      <c r="M20" s="10">
        <v>13764439000</v>
      </c>
      <c r="N20" s="10"/>
      <c r="O20" s="10">
        <v>40089381548</v>
      </c>
      <c r="P20" s="10"/>
      <c r="Q20" s="10">
        <v>6418910770</v>
      </c>
      <c r="R20" s="10"/>
      <c r="S20" s="10">
        <f t="shared" si="2"/>
        <v>60272731318</v>
      </c>
      <c r="T20" s="4"/>
      <c r="U20" s="8">
        <f t="shared" si="3"/>
        <v>8.0123782644055397E-2</v>
      </c>
    </row>
    <row r="21" spans="1:21">
      <c r="A21" s="1" t="s">
        <v>23</v>
      </c>
      <c r="C21" s="10">
        <v>0</v>
      </c>
      <c r="D21" s="10"/>
      <c r="E21" s="10">
        <v>17741100375</v>
      </c>
      <c r="F21" s="10"/>
      <c r="G21" s="10">
        <v>0</v>
      </c>
      <c r="H21" s="10"/>
      <c r="I21" s="10">
        <f t="shared" si="0"/>
        <v>17741100375</v>
      </c>
      <c r="J21" s="10"/>
      <c r="K21" s="8">
        <f t="shared" si="1"/>
        <v>3.9164317194079042E-2</v>
      </c>
      <c r="L21" s="10"/>
      <c r="M21" s="10">
        <v>3681366430</v>
      </c>
      <c r="N21" s="10"/>
      <c r="O21" s="10">
        <v>22213164405</v>
      </c>
      <c r="P21" s="10"/>
      <c r="Q21" s="10">
        <v>-169043146</v>
      </c>
      <c r="R21" s="10"/>
      <c r="S21" s="10">
        <f t="shared" si="2"/>
        <v>25725487689</v>
      </c>
      <c r="T21" s="4"/>
      <c r="U21" s="8">
        <f t="shared" si="3"/>
        <v>3.4198274060797208E-2</v>
      </c>
    </row>
    <row r="22" spans="1:21">
      <c r="A22" s="1" t="s">
        <v>21</v>
      </c>
      <c r="C22" s="10">
        <v>0</v>
      </c>
      <c r="D22" s="10"/>
      <c r="E22" s="10">
        <v>7125399687</v>
      </c>
      <c r="F22" s="10"/>
      <c r="G22" s="10">
        <v>0</v>
      </c>
      <c r="H22" s="10"/>
      <c r="I22" s="10">
        <f t="shared" si="0"/>
        <v>7125399687</v>
      </c>
      <c r="J22" s="10"/>
      <c r="K22" s="8">
        <f t="shared" si="1"/>
        <v>1.5729656423651203E-2</v>
      </c>
      <c r="L22" s="10"/>
      <c r="M22" s="10">
        <v>17176332150</v>
      </c>
      <c r="N22" s="10"/>
      <c r="O22" s="10">
        <v>20443798946</v>
      </c>
      <c r="P22" s="10"/>
      <c r="Q22" s="10">
        <v>4040024985</v>
      </c>
      <c r="R22" s="10"/>
      <c r="S22" s="10">
        <f t="shared" si="2"/>
        <v>41660156081</v>
      </c>
      <c r="T22" s="4"/>
      <c r="U22" s="8">
        <f t="shared" si="3"/>
        <v>5.5381085571521244E-2</v>
      </c>
    </row>
    <row r="23" spans="1:21">
      <c r="A23" s="1" t="s">
        <v>68</v>
      </c>
      <c r="C23" s="10">
        <v>0</v>
      </c>
      <c r="D23" s="10"/>
      <c r="E23" s="10">
        <v>2770279447</v>
      </c>
      <c r="F23" s="10"/>
      <c r="G23" s="10">
        <v>0</v>
      </c>
      <c r="H23" s="10"/>
      <c r="I23" s="10">
        <f t="shared" si="0"/>
        <v>2770279447</v>
      </c>
      <c r="J23" s="10"/>
      <c r="K23" s="8">
        <f t="shared" si="1"/>
        <v>6.1155227514204224E-3</v>
      </c>
      <c r="L23" s="10"/>
      <c r="M23" s="10">
        <v>3615061330</v>
      </c>
      <c r="N23" s="10"/>
      <c r="O23" s="10">
        <v>644729756</v>
      </c>
      <c r="P23" s="10"/>
      <c r="Q23" s="10">
        <v>-313806686</v>
      </c>
      <c r="R23" s="10"/>
      <c r="S23" s="10">
        <f t="shared" si="2"/>
        <v>3945984400</v>
      </c>
      <c r="T23" s="4"/>
      <c r="U23" s="8">
        <f t="shared" si="3"/>
        <v>5.2456092410070087E-3</v>
      </c>
    </row>
    <row r="24" spans="1:21">
      <c r="A24" s="1" t="s">
        <v>67</v>
      </c>
      <c r="C24" s="10">
        <v>0</v>
      </c>
      <c r="D24" s="10"/>
      <c r="E24" s="10">
        <v>35987210123</v>
      </c>
      <c r="F24" s="10"/>
      <c r="G24" s="10">
        <v>0</v>
      </c>
      <c r="H24" s="10"/>
      <c r="I24" s="10">
        <f t="shared" si="0"/>
        <v>35987210123</v>
      </c>
      <c r="J24" s="10"/>
      <c r="K24" s="8">
        <f t="shared" si="1"/>
        <v>7.9443466436457971E-2</v>
      </c>
      <c r="L24" s="10"/>
      <c r="M24" s="10">
        <v>28352576700</v>
      </c>
      <c r="N24" s="10"/>
      <c r="O24" s="10">
        <v>24780323838</v>
      </c>
      <c r="P24" s="10"/>
      <c r="Q24" s="10">
        <v>-3658877140</v>
      </c>
      <c r="R24" s="10"/>
      <c r="S24" s="10">
        <f t="shared" si="2"/>
        <v>49474023398</v>
      </c>
      <c r="T24" s="4"/>
      <c r="U24" s="8">
        <f t="shared" si="3"/>
        <v>6.5768479552617026E-2</v>
      </c>
    </row>
    <row r="25" spans="1:21">
      <c r="A25" s="1" t="s">
        <v>58</v>
      </c>
      <c r="C25" s="10">
        <v>0</v>
      </c>
      <c r="D25" s="10"/>
      <c r="E25" s="10">
        <v>37486449735</v>
      </c>
      <c r="F25" s="10"/>
      <c r="G25" s="10">
        <v>0</v>
      </c>
      <c r="H25" s="10"/>
      <c r="I25" s="10">
        <f t="shared" si="0"/>
        <v>37486449735</v>
      </c>
      <c r="J25" s="10"/>
      <c r="K25" s="8">
        <f t="shared" si="1"/>
        <v>8.2753108706282275E-2</v>
      </c>
      <c r="L25" s="10"/>
      <c r="M25" s="10">
        <v>48610876100</v>
      </c>
      <c r="N25" s="10"/>
      <c r="O25" s="10">
        <v>11273701044</v>
      </c>
      <c r="P25" s="10"/>
      <c r="Q25" s="10">
        <v>-4751337440</v>
      </c>
      <c r="R25" s="10"/>
      <c r="S25" s="10">
        <f t="shared" si="2"/>
        <v>55133239704</v>
      </c>
      <c r="T25" s="4"/>
      <c r="U25" s="8">
        <f t="shared" si="3"/>
        <v>7.3291580087837371E-2</v>
      </c>
    </row>
    <row r="26" spans="1:21">
      <c r="A26" s="1" t="s">
        <v>55</v>
      </c>
      <c r="C26" s="10">
        <v>0</v>
      </c>
      <c r="D26" s="10"/>
      <c r="E26" s="10">
        <v>16203171028</v>
      </c>
      <c r="F26" s="10"/>
      <c r="G26" s="10">
        <v>0</v>
      </c>
      <c r="H26" s="10"/>
      <c r="I26" s="10">
        <f t="shared" si="0"/>
        <v>16203171028</v>
      </c>
      <c r="J26" s="10"/>
      <c r="K26" s="8">
        <f t="shared" si="1"/>
        <v>3.5769265506480956E-2</v>
      </c>
      <c r="L26" s="10"/>
      <c r="M26" s="10">
        <v>9607540140</v>
      </c>
      <c r="N26" s="10"/>
      <c r="O26" s="10">
        <v>-2614396173</v>
      </c>
      <c r="P26" s="10"/>
      <c r="Q26" s="10">
        <v>-27283240475</v>
      </c>
      <c r="R26" s="10"/>
      <c r="S26" s="10">
        <f t="shared" si="2"/>
        <v>-20290096508</v>
      </c>
      <c r="T26" s="4"/>
      <c r="U26" s="8">
        <f t="shared" si="3"/>
        <v>-2.6972716299458466E-2</v>
      </c>
    </row>
    <row r="27" spans="1:21">
      <c r="A27" s="1" t="s">
        <v>56</v>
      </c>
      <c r="C27" s="10">
        <v>0</v>
      </c>
      <c r="D27" s="10"/>
      <c r="E27" s="10">
        <v>1346913005</v>
      </c>
      <c r="F27" s="10"/>
      <c r="G27" s="10">
        <v>0</v>
      </c>
      <c r="H27" s="10"/>
      <c r="I27" s="10">
        <f t="shared" si="0"/>
        <v>1346913005</v>
      </c>
      <c r="J27" s="10"/>
      <c r="K27" s="8">
        <f t="shared" si="1"/>
        <v>2.9733740887337816E-3</v>
      </c>
      <c r="L27" s="10"/>
      <c r="M27" s="10">
        <v>1220582500</v>
      </c>
      <c r="N27" s="10"/>
      <c r="O27" s="10">
        <v>-140447144</v>
      </c>
      <c r="P27" s="10"/>
      <c r="Q27" s="10">
        <v>-447097098</v>
      </c>
      <c r="R27" s="10"/>
      <c r="S27" s="10">
        <f t="shared" si="2"/>
        <v>633038258</v>
      </c>
      <c r="T27" s="4"/>
      <c r="U27" s="8">
        <f t="shared" si="3"/>
        <v>8.4153179522853132E-4</v>
      </c>
    </row>
    <row r="28" spans="1:21">
      <c r="A28" s="1" t="s">
        <v>144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8">
        <f t="shared" si="1"/>
        <v>0</v>
      </c>
      <c r="L28" s="10"/>
      <c r="M28" s="10">
        <v>1067988780</v>
      </c>
      <c r="N28" s="10"/>
      <c r="O28" s="10">
        <v>0</v>
      </c>
      <c r="P28" s="10"/>
      <c r="Q28" s="10">
        <v>-34988927443</v>
      </c>
      <c r="R28" s="10"/>
      <c r="S28" s="10">
        <f t="shared" si="2"/>
        <v>-33920938663</v>
      </c>
      <c r="T28" s="4"/>
      <c r="U28" s="8">
        <f t="shared" si="3"/>
        <v>-4.5092927715138641E-2</v>
      </c>
    </row>
    <row r="29" spans="1:21">
      <c r="A29" s="1" t="s">
        <v>36</v>
      </c>
      <c r="C29" s="10">
        <v>0</v>
      </c>
      <c r="D29" s="10"/>
      <c r="E29" s="10">
        <v>7812754643</v>
      </c>
      <c r="F29" s="10"/>
      <c r="G29" s="10">
        <v>0</v>
      </c>
      <c r="H29" s="10"/>
      <c r="I29" s="10">
        <f t="shared" si="0"/>
        <v>7812754643</v>
      </c>
      <c r="J29" s="10"/>
      <c r="K29" s="8">
        <f t="shared" si="1"/>
        <v>1.7247024960703194E-2</v>
      </c>
      <c r="L29" s="10"/>
      <c r="M29" s="10">
        <v>1050000000</v>
      </c>
      <c r="N29" s="10"/>
      <c r="O29" s="10">
        <v>18035046571</v>
      </c>
      <c r="P29" s="10"/>
      <c r="Q29" s="10">
        <v>437248917</v>
      </c>
      <c r="R29" s="10"/>
      <c r="S29" s="10">
        <f t="shared" si="2"/>
        <v>19522295488</v>
      </c>
      <c r="T29" s="4"/>
      <c r="U29" s="8">
        <f t="shared" si="3"/>
        <v>2.5952037118424042E-2</v>
      </c>
    </row>
    <row r="30" spans="1:21">
      <c r="A30" s="1" t="s">
        <v>43</v>
      </c>
      <c r="C30" s="10">
        <v>0</v>
      </c>
      <c r="D30" s="10"/>
      <c r="E30" s="10">
        <v>4894840722</v>
      </c>
      <c r="F30" s="10"/>
      <c r="G30" s="10">
        <v>0</v>
      </c>
      <c r="H30" s="10"/>
      <c r="I30" s="10">
        <f t="shared" si="0"/>
        <v>4894840722</v>
      </c>
      <c r="J30" s="10"/>
      <c r="K30" s="8">
        <f t="shared" si="1"/>
        <v>1.0805592133453159E-2</v>
      </c>
      <c r="L30" s="10"/>
      <c r="M30" s="10">
        <v>0</v>
      </c>
      <c r="N30" s="10"/>
      <c r="O30" s="10">
        <v>9260338164</v>
      </c>
      <c r="P30" s="10"/>
      <c r="Q30" s="10">
        <v>1127028832</v>
      </c>
      <c r="R30" s="10"/>
      <c r="S30" s="10">
        <f t="shared" si="2"/>
        <v>10387366996</v>
      </c>
      <c r="T30" s="4"/>
      <c r="U30" s="8">
        <f t="shared" si="3"/>
        <v>1.380848548310247E-2</v>
      </c>
    </row>
    <row r="31" spans="1:21">
      <c r="A31" s="1" t="s">
        <v>15</v>
      </c>
      <c r="C31" s="10">
        <v>0</v>
      </c>
      <c r="D31" s="10"/>
      <c r="E31" s="10">
        <v>20083618477</v>
      </c>
      <c r="F31" s="10"/>
      <c r="G31" s="10">
        <v>0</v>
      </c>
      <c r="H31" s="10"/>
      <c r="I31" s="10">
        <f t="shared" si="0"/>
        <v>20083618477</v>
      </c>
      <c r="J31" s="10"/>
      <c r="K31" s="8">
        <f t="shared" si="1"/>
        <v>4.433553656832262E-2</v>
      </c>
      <c r="L31" s="10"/>
      <c r="M31" s="10">
        <v>0</v>
      </c>
      <c r="N31" s="10"/>
      <c r="O31" s="10">
        <v>24332323566</v>
      </c>
      <c r="P31" s="10"/>
      <c r="Q31" s="10">
        <v>677917756</v>
      </c>
      <c r="R31" s="10"/>
      <c r="S31" s="10">
        <f t="shared" si="2"/>
        <v>25010241322</v>
      </c>
      <c r="T31" s="4"/>
      <c r="U31" s="8">
        <f t="shared" si="3"/>
        <v>3.3247458605892753E-2</v>
      </c>
    </row>
    <row r="32" spans="1:21">
      <c r="A32" s="1" t="s">
        <v>61</v>
      </c>
      <c r="C32" s="10">
        <v>0</v>
      </c>
      <c r="D32" s="10"/>
      <c r="E32" s="10">
        <v>7407699732</v>
      </c>
      <c r="F32" s="10"/>
      <c r="G32" s="10">
        <v>0</v>
      </c>
      <c r="H32" s="10"/>
      <c r="I32" s="10">
        <f t="shared" si="0"/>
        <v>7407699732</v>
      </c>
      <c r="J32" s="10"/>
      <c r="K32" s="8">
        <f t="shared" si="1"/>
        <v>1.6352847109267446E-2</v>
      </c>
      <c r="L32" s="10"/>
      <c r="M32" s="10">
        <v>92665300</v>
      </c>
      <c r="N32" s="10"/>
      <c r="O32" s="10">
        <v>6517999896</v>
      </c>
      <c r="P32" s="10"/>
      <c r="Q32" s="10">
        <v>-273835075</v>
      </c>
      <c r="R32" s="10"/>
      <c r="S32" s="10">
        <f t="shared" si="2"/>
        <v>6336830121</v>
      </c>
      <c r="T32" s="4"/>
      <c r="U32" s="8">
        <f t="shared" si="3"/>
        <v>8.4238890152249866E-3</v>
      </c>
    </row>
    <row r="33" spans="1:21">
      <c r="A33" s="1" t="s">
        <v>48</v>
      </c>
      <c r="C33" s="10">
        <v>0</v>
      </c>
      <c r="D33" s="10"/>
      <c r="E33" s="10">
        <v>8611483017</v>
      </c>
      <c r="F33" s="10"/>
      <c r="G33" s="10">
        <v>0</v>
      </c>
      <c r="H33" s="10"/>
      <c r="I33" s="10">
        <f t="shared" si="0"/>
        <v>8611483017</v>
      </c>
      <c r="J33" s="10"/>
      <c r="K33" s="8">
        <f t="shared" si="1"/>
        <v>1.9010255579437967E-2</v>
      </c>
      <c r="L33" s="10"/>
      <c r="M33" s="10">
        <v>12926409600</v>
      </c>
      <c r="N33" s="10"/>
      <c r="O33" s="10">
        <v>14232740793</v>
      </c>
      <c r="P33" s="10"/>
      <c r="Q33" s="10">
        <v>834721191</v>
      </c>
      <c r="R33" s="10"/>
      <c r="S33" s="10">
        <f t="shared" si="2"/>
        <v>27993871584</v>
      </c>
      <c r="T33" s="4"/>
      <c r="U33" s="8">
        <f t="shared" si="3"/>
        <v>3.7213758744863233E-2</v>
      </c>
    </row>
    <row r="34" spans="1:21">
      <c r="A34" s="1" t="s">
        <v>60</v>
      </c>
      <c r="C34" s="10">
        <v>0</v>
      </c>
      <c r="D34" s="10"/>
      <c r="E34" s="10">
        <v>1596377837</v>
      </c>
      <c r="F34" s="10"/>
      <c r="G34" s="10">
        <v>0</v>
      </c>
      <c r="H34" s="10"/>
      <c r="I34" s="10">
        <f t="shared" si="0"/>
        <v>1596377837</v>
      </c>
      <c r="J34" s="10"/>
      <c r="K34" s="8">
        <f t="shared" si="1"/>
        <v>3.5240794904676715E-3</v>
      </c>
      <c r="L34" s="10"/>
      <c r="M34" s="10">
        <v>7672561670</v>
      </c>
      <c r="N34" s="10"/>
      <c r="O34" s="10">
        <v>-6080931628</v>
      </c>
      <c r="P34" s="10"/>
      <c r="Q34" s="10">
        <v>-598208561</v>
      </c>
      <c r="R34" s="10"/>
      <c r="S34" s="10">
        <f t="shared" si="2"/>
        <v>993421481</v>
      </c>
      <c r="T34" s="4"/>
      <c r="U34" s="8">
        <f t="shared" si="3"/>
        <v>1.3206085915971864E-3</v>
      </c>
    </row>
    <row r="35" spans="1:21">
      <c r="A35" s="1" t="s">
        <v>47</v>
      </c>
      <c r="C35" s="10">
        <v>0</v>
      </c>
      <c r="D35" s="10"/>
      <c r="E35" s="10">
        <v>-3976255195</v>
      </c>
      <c r="F35" s="10"/>
      <c r="G35" s="10">
        <v>0</v>
      </c>
      <c r="H35" s="10"/>
      <c r="I35" s="10">
        <f t="shared" si="0"/>
        <v>-3976255195</v>
      </c>
      <c r="J35" s="10"/>
      <c r="K35" s="8">
        <f t="shared" si="1"/>
        <v>-8.7777711872386952E-3</v>
      </c>
      <c r="L35" s="10"/>
      <c r="M35" s="10">
        <v>3773481120</v>
      </c>
      <c r="N35" s="10"/>
      <c r="O35" s="10">
        <v>6812587806</v>
      </c>
      <c r="P35" s="10"/>
      <c r="Q35" s="10">
        <v>732451943</v>
      </c>
      <c r="R35" s="10"/>
      <c r="S35" s="10">
        <f t="shared" si="2"/>
        <v>11318520869</v>
      </c>
      <c r="T35" s="4"/>
      <c r="U35" s="8">
        <f t="shared" si="3"/>
        <v>1.5046318395216432E-2</v>
      </c>
    </row>
    <row r="36" spans="1:21">
      <c r="A36" s="1" t="s">
        <v>44</v>
      </c>
      <c r="C36" s="10">
        <v>0</v>
      </c>
      <c r="D36" s="10"/>
      <c r="E36" s="10">
        <v>22815111515</v>
      </c>
      <c r="F36" s="10"/>
      <c r="G36" s="10">
        <v>0</v>
      </c>
      <c r="H36" s="10"/>
      <c r="I36" s="10">
        <f t="shared" si="0"/>
        <v>22815111515</v>
      </c>
      <c r="J36" s="10"/>
      <c r="K36" s="8">
        <f t="shared" si="1"/>
        <v>5.0365436489547243E-2</v>
      </c>
      <c r="L36" s="10"/>
      <c r="M36" s="10">
        <v>18917427420</v>
      </c>
      <c r="N36" s="10"/>
      <c r="O36" s="10">
        <v>20385618922</v>
      </c>
      <c r="P36" s="10"/>
      <c r="Q36" s="10">
        <v>415647598</v>
      </c>
      <c r="R36" s="10"/>
      <c r="S36" s="10">
        <f t="shared" si="2"/>
        <v>39718693940</v>
      </c>
      <c r="T36" s="4"/>
      <c r="U36" s="8">
        <f t="shared" si="3"/>
        <v>5.2800195553837734E-2</v>
      </c>
    </row>
    <row r="37" spans="1:21">
      <c r="A37" s="1" t="s">
        <v>63</v>
      </c>
      <c r="C37" s="10">
        <v>0</v>
      </c>
      <c r="D37" s="10"/>
      <c r="E37" s="10">
        <v>4636250775</v>
      </c>
      <c r="F37" s="10"/>
      <c r="G37" s="10">
        <v>0</v>
      </c>
      <c r="H37" s="10"/>
      <c r="I37" s="10">
        <f t="shared" si="0"/>
        <v>4636250775</v>
      </c>
      <c r="J37" s="10"/>
      <c r="K37" s="8">
        <f t="shared" si="1"/>
        <v>1.0234742609272611E-2</v>
      </c>
      <c r="L37" s="10"/>
      <c r="M37" s="10">
        <v>12009731500</v>
      </c>
      <c r="N37" s="10"/>
      <c r="O37" s="10">
        <v>18999732969</v>
      </c>
      <c r="P37" s="10"/>
      <c r="Q37" s="10">
        <v>1599585474</v>
      </c>
      <c r="R37" s="10"/>
      <c r="S37" s="10">
        <f t="shared" si="2"/>
        <v>32609049943</v>
      </c>
      <c r="T37" s="4"/>
      <c r="U37" s="8">
        <f t="shared" si="3"/>
        <v>4.3348963498553078E-2</v>
      </c>
    </row>
    <row r="38" spans="1:21">
      <c r="A38" s="1" t="s">
        <v>53</v>
      </c>
      <c r="C38" s="10">
        <v>0</v>
      </c>
      <c r="D38" s="10"/>
      <c r="E38" s="10">
        <v>6075691194</v>
      </c>
      <c r="F38" s="10"/>
      <c r="G38" s="10">
        <v>0</v>
      </c>
      <c r="H38" s="10"/>
      <c r="I38" s="10">
        <f t="shared" si="0"/>
        <v>6075691194</v>
      </c>
      <c r="J38" s="10"/>
      <c r="K38" s="8">
        <f t="shared" si="1"/>
        <v>1.3412375335545602E-2</v>
      </c>
      <c r="L38" s="10"/>
      <c r="M38" s="10">
        <v>10455590400</v>
      </c>
      <c r="N38" s="10"/>
      <c r="O38" s="10">
        <v>17226189520</v>
      </c>
      <c r="P38" s="10"/>
      <c r="Q38" s="10">
        <v>476434709</v>
      </c>
      <c r="R38" s="10"/>
      <c r="S38" s="10">
        <f t="shared" si="2"/>
        <v>28158214629</v>
      </c>
      <c r="T38" s="4"/>
      <c r="U38" s="8">
        <f t="shared" si="3"/>
        <v>3.7432228791411629E-2</v>
      </c>
    </row>
    <row r="39" spans="1:21">
      <c r="A39" s="1" t="s">
        <v>69</v>
      </c>
      <c r="C39" s="10">
        <v>0</v>
      </c>
      <c r="D39" s="10"/>
      <c r="E39" s="10">
        <v>5699252137</v>
      </c>
      <c r="F39" s="10"/>
      <c r="G39" s="10">
        <v>0</v>
      </c>
      <c r="H39" s="10"/>
      <c r="I39" s="10">
        <f t="shared" si="0"/>
        <v>5699252137</v>
      </c>
      <c r="J39" s="10"/>
      <c r="K39" s="8">
        <f t="shared" si="1"/>
        <v>1.2581368333670838E-2</v>
      </c>
      <c r="L39" s="10"/>
      <c r="M39" s="10">
        <v>0</v>
      </c>
      <c r="N39" s="10"/>
      <c r="O39" s="10">
        <v>6891177858</v>
      </c>
      <c r="P39" s="10"/>
      <c r="Q39" s="10">
        <v>-6022531</v>
      </c>
      <c r="R39" s="10"/>
      <c r="S39" s="10">
        <f t="shared" si="2"/>
        <v>6885155327</v>
      </c>
      <c r="T39" s="4"/>
      <c r="U39" s="8">
        <f t="shared" si="3"/>
        <v>9.1528071953553159E-3</v>
      </c>
    </row>
    <row r="40" spans="1:21">
      <c r="A40" s="1" t="s">
        <v>154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8">
        <f t="shared" si="1"/>
        <v>0</v>
      </c>
      <c r="L40" s="10"/>
      <c r="M40" s="10">
        <v>0</v>
      </c>
      <c r="N40" s="10"/>
      <c r="O40" s="10">
        <v>0</v>
      </c>
      <c r="P40" s="10"/>
      <c r="Q40" s="10">
        <v>33630888</v>
      </c>
      <c r="R40" s="10"/>
      <c r="S40" s="10">
        <f t="shared" si="2"/>
        <v>33630888</v>
      </c>
      <c r="T40" s="4"/>
      <c r="U40" s="8">
        <f t="shared" si="3"/>
        <v>4.4707347772604399E-5</v>
      </c>
    </row>
    <row r="41" spans="1:21">
      <c r="A41" s="1" t="s">
        <v>31</v>
      </c>
      <c r="C41" s="10">
        <v>0</v>
      </c>
      <c r="D41" s="10"/>
      <c r="E41" s="10">
        <v>805699403</v>
      </c>
      <c r="F41" s="10"/>
      <c r="G41" s="10">
        <v>0</v>
      </c>
      <c r="H41" s="10"/>
      <c r="I41" s="10">
        <f t="shared" si="0"/>
        <v>805699403</v>
      </c>
      <c r="J41" s="10"/>
      <c r="K41" s="8">
        <f t="shared" si="1"/>
        <v>1.7786194945741702E-3</v>
      </c>
      <c r="L41" s="10"/>
      <c r="M41" s="10">
        <v>999492520</v>
      </c>
      <c r="N41" s="10"/>
      <c r="O41" s="10">
        <v>-8044230989</v>
      </c>
      <c r="P41" s="10"/>
      <c r="Q41" s="10">
        <v>-1782405062</v>
      </c>
      <c r="R41" s="10"/>
      <c r="S41" s="10">
        <f t="shared" si="2"/>
        <v>-8827143531</v>
      </c>
      <c r="T41" s="4"/>
      <c r="U41" s="8">
        <f t="shared" si="3"/>
        <v>-1.1734396536871467E-2</v>
      </c>
    </row>
    <row r="42" spans="1:21">
      <c r="A42" s="1" t="s">
        <v>33</v>
      </c>
      <c r="C42" s="10">
        <v>0</v>
      </c>
      <c r="D42" s="10"/>
      <c r="E42" s="10">
        <v>1822881076</v>
      </c>
      <c r="F42" s="10"/>
      <c r="G42" s="10">
        <v>0</v>
      </c>
      <c r="H42" s="10"/>
      <c r="I42" s="10">
        <f t="shared" si="0"/>
        <v>1822881076</v>
      </c>
      <c r="J42" s="10"/>
      <c r="K42" s="8">
        <f t="shared" si="1"/>
        <v>4.0240960909138706E-3</v>
      </c>
      <c r="L42" s="10"/>
      <c r="M42" s="10">
        <v>2501775000</v>
      </c>
      <c r="N42" s="10"/>
      <c r="O42" s="10">
        <v>-3022290701</v>
      </c>
      <c r="P42" s="10"/>
      <c r="Q42" s="10">
        <v>-1029782431</v>
      </c>
      <c r="R42" s="10"/>
      <c r="S42" s="10">
        <f t="shared" si="2"/>
        <v>-1550298132</v>
      </c>
      <c r="T42" s="4"/>
      <c r="U42" s="8">
        <f t="shared" si="3"/>
        <v>-2.0608946673826441E-3</v>
      </c>
    </row>
    <row r="43" spans="1:21">
      <c r="A43" s="1" t="s">
        <v>30</v>
      </c>
      <c r="C43" s="10">
        <v>0</v>
      </c>
      <c r="D43" s="10"/>
      <c r="E43" s="10">
        <v>1783027829</v>
      </c>
      <c r="F43" s="10"/>
      <c r="G43" s="10">
        <v>0</v>
      </c>
      <c r="H43" s="10"/>
      <c r="I43" s="10">
        <f t="shared" si="0"/>
        <v>1783027829</v>
      </c>
      <c r="J43" s="10"/>
      <c r="K43" s="8">
        <f t="shared" si="1"/>
        <v>3.9361181654340386E-3</v>
      </c>
      <c r="L43" s="10"/>
      <c r="M43" s="10">
        <v>5382427800</v>
      </c>
      <c r="N43" s="10"/>
      <c r="O43" s="10">
        <v>-4736903750</v>
      </c>
      <c r="P43" s="10"/>
      <c r="Q43" s="10">
        <v>-2023284673</v>
      </c>
      <c r="R43" s="10"/>
      <c r="S43" s="10">
        <f t="shared" si="2"/>
        <v>-1377760623</v>
      </c>
      <c r="T43" s="4"/>
      <c r="U43" s="8">
        <f t="shared" si="3"/>
        <v>-1.8315312792175189E-3</v>
      </c>
    </row>
    <row r="44" spans="1:21">
      <c r="A44" s="1" t="s">
        <v>52</v>
      </c>
      <c r="C44" s="10">
        <v>0</v>
      </c>
      <c r="D44" s="10"/>
      <c r="E44" s="10">
        <v>23019943799</v>
      </c>
      <c r="F44" s="10"/>
      <c r="G44" s="10">
        <v>0</v>
      </c>
      <c r="H44" s="10"/>
      <c r="I44" s="10">
        <f t="shared" si="0"/>
        <v>23019943799</v>
      </c>
      <c r="J44" s="10"/>
      <c r="K44" s="8">
        <f t="shared" si="1"/>
        <v>5.0817613433062431E-2</v>
      </c>
      <c r="L44" s="10"/>
      <c r="M44" s="10">
        <v>19702247000</v>
      </c>
      <c r="N44" s="10"/>
      <c r="O44" s="10">
        <v>71405883357</v>
      </c>
      <c r="P44" s="10"/>
      <c r="Q44" s="10">
        <v>53471838</v>
      </c>
      <c r="R44" s="10"/>
      <c r="S44" s="10">
        <f t="shared" si="2"/>
        <v>91161602195</v>
      </c>
      <c r="T44" s="4"/>
      <c r="U44" s="8">
        <f t="shared" si="3"/>
        <v>0.12118601961505393</v>
      </c>
    </row>
    <row r="45" spans="1:21">
      <c r="A45" s="1" t="s">
        <v>42</v>
      </c>
      <c r="C45" s="10">
        <v>0</v>
      </c>
      <c r="D45" s="10"/>
      <c r="E45" s="10">
        <v>8841547715</v>
      </c>
      <c r="F45" s="10"/>
      <c r="G45" s="10">
        <v>0</v>
      </c>
      <c r="H45" s="10"/>
      <c r="I45" s="10">
        <f t="shared" si="0"/>
        <v>8841547715</v>
      </c>
      <c r="J45" s="10"/>
      <c r="K45" s="8">
        <f t="shared" si="1"/>
        <v>1.9518134268875349E-2</v>
      </c>
      <c r="L45" s="10"/>
      <c r="M45" s="10">
        <v>14982796222</v>
      </c>
      <c r="N45" s="10"/>
      <c r="O45" s="10">
        <v>19164876702</v>
      </c>
      <c r="P45" s="10"/>
      <c r="Q45" s="10">
        <v>1235390326</v>
      </c>
      <c r="R45" s="10"/>
      <c r="S45" s="10">
        <f t="shared" si="2"/>
        <v>35383063250</v>
      </c>
      <c r="T45" s="4"/>
      <c r="U45" s="8">
        <f t="shared" si="3"/>
        <v>4.7036608548005281E-2</v>
      </c>
    </row>
    <row r="46" spans="1:21">
      <c r="A46" s="1" t="s">
        <v>24</v>
      </c>
      <c r="C46" s="10">
        <v>0</v>
      </c>
      <c r="D46" s="10"/>
      <c r="E46" s="10">
        <v>3708447982</v>
      </c>
      <c r="F46" s="10"/>
      <c r="G46" s="10">
        <v>0</v>
      </c>
      <c r="H46" s="10"/>
      <c r="I46" s="10">
        <f t="shared" si="0"/>
        <v>3708447982</v>
      </c>
      <c r="J46" s="10"/>
      <c r="K46" s="8">
        <f t="shared" si="1"/>
        <v>8.1865741129256379E-3</v>
      </c>
      <c r="L46" s="10"/>
      <c r="M46" s="10">
        <v>4369140000</v>
      </c>
      <c r="N46" s="10"/>
      <c r="O46" s="10">
        <v>17664486618</v>
      </c>
      <c r="P46" s="10"/>
      <c r="Q46" s="10">
        <v>3115937324</v>
      </c>
      <c r="R46" s="10"/>
      <c r="S46" s="10">
        <f t="shared" si="2"/>
        <v>25149563942</v>
      </c>
      <c r="T46" s="4"/>
      <c r="U46" s="8">
        <f t="shared" si="3"/>
        <v>3.3432667656124501E-2</v>
      </c>
    </row>
    <row r="47" spans="1:21">
      <c r="A47" s="1" t="s">
        <v>34</v>
      </c>
      <c r="C47" s="10">
        <v>0</v>
      </c>
      <c r="D47" s="10"/>
      <c r="E47" s="10">
        <v>-246936795</v>
      </c>
      <c r="F47" s="10"/>
      <c r="G47" s="10">
        <v>0</v>
      </c>
      <c r="H47" s="10"/>
      <c r="I47" s="10">
        <f t="shared" si="0"/>
        <v>-246936795</v>
      </c>
      <c r="J47" s="10"/>
      <c r="K47" s="8">
        <f t="shared" si="1"/>
        <v>-5.4512464062811958E-4</v>
      </c>
      <c r="L47" s="10"/>
      <c r="M47" s="10">
        <v>3486382500</v>
      </c>
      <c r="N47" s="10"/>
      <c r="O47" s="10">
        <v>2491327686</v>
      </c>
      <c r="P47" s="10"/>
      <c r="Q47" s="10">
        <v>-300620651</v>
      </c>
      <c r="R47" s="10"/>
      <c r="S47" s="10">
        <f t="shared" si="2"/>
        <v>5677089535</v>
      </c>
      <c r="T47" s="4"/>
      <c r="U47" s="8">
        <f t="shared" si="3"/>
        <v>7.5468603795849224E-3</v>
      </c>
    </row>
    <row r="48" spans="1:21">
      <c r="A48" s="1" t="s">
        <v>26</v>
      </c>
      <c r="C48" s="10">
        <v>13822360020</v>
      </c>
      <c r="D48" s="10"/>
      <c r="E48" s="10">
        <v>-20583143262</v>
      </c>
      <c r="F48" s="10"/>
      <c r="G48" s="10">
        <v>0</v>
      </c>
      <c r="H48" s="10"/>
      <c r="I48" s="10">
        <f t="shared" si="0"/>
        <v>-6760783242</v>
      </c>
      <c r="J48" s="10"/>
      <c r="K48" s="8">
        <f t="shared" si="1"/>
        <v>-1.4924748396284413E-2</v>
      </c>
      <c r="L48" s="10"/>
      <c r="M48" s="10">
        <v>13822360020</v>
      </c>
      <c r="N48" s="10"/>
      <c r="O48" s="10">
        <v>-3490411090</v>
      </c>
      <c r="P48" s="10"/>
      <c r="Q48" s="10">
        <v>3842968980</v>
      </c>
      <c r="R48" s="10"/>
      <c r="S48" s="10">
        <f t="shared" si="2"/>
        <v>14174917910</v>
      </c>
      <c r="T48" s="4"/>
      <c r="U48" s="8">
        <f t="shared" si="3"/>
        <v>1.8843480572100526E-2</v>
      </c>
    </row>
    <row r="49" spans="1:21">
      <c r="A49" s="1" t="s">
        <v>28</v>
      </c>
      <c r="C49" s="10">
        <v>0</v>
      </c>
      <c r="D49" s="10"/>
      <c r="E49" s="10">
        <v>6523289232</v>
      </c>
      <c r="F49" s="10"/>
      <c r="G49" s="10">
        <v>0</v>
      </c>
      <c r="H49" s="10"/>
      <c r="I49" s="10">
        <f t="shared" si="0"/>
        <v>6523289232</v>
      </c>
      <c r="J49" s="10"/>
      <c r="K49" s="8">
        <f t="shared" si="1"/>
        <v>1.4400469149635161E-2</v>
      </c>
      <c r="L49" s="10"/>
      <c r="M49" s="10">
        <v>8365098000</v>
      </c>
      <c r="N49" s="10"/>
      <c r="O49" s="10">
        <v>-6299574102</v>
      </c>
      <c r="P49" s="10"/>
      <c r="Q49" s="10">
        <v>-380544294</v>
      </c>
      <c r="R49" s="10"/>
      <c r="S49" s="10">
        <f t="shared" si="2"/>
        <v>1684979604</v>
      </c>
      <c r="T49" s="4"/>
      <c r="U49" s="8">
        <f t="shared" si="3"/>
        <v>2.2399339900205204E-3</v>
      </c>
    </row>
    <row r="50" spans="1:21">
      <c r="A50" s="1" t="s">
        <v>39</v>
      </c>
      <c r="C50" s="10">
        <v>0</v>
      </c>
      <c r="D50" s="10"/>
      <c r="E50" s="10">
        <v>39577256</v>
      </c>
      <c r="F50" s="10"/>
      <c r="G50" s="10">
        <v>0</v>
      </c>
      <c r="H50" s="10"/>
      <c r="I50" s="10">
        <f t="shared" si="0"/>
        <v>39577256</v>
      </c>
      <c r="J50" s="10"/>
      <c r="K50" s="8">
        <f t="shared" si="1"/>
        <v>8.7368662309102575E-5</v>
      </c>
      <c r="L50" s="10"/>
      <c r="M50" s="10">
        <v>0</v>
      </c>
      <c r="N50" s="10"/>
      <c r="O50" s="10">
        <v>92343379</v>
      </c>
      <c r="P50" s="10"/>
      <c r="Q50" s="10">
        <v>0</v>
      </c>
      <c r="R50" s="10"/>
      <c r="S50" s="10">
        <f t="shared" si="2"/>
        <v>92343379</v>
      </c>
      <c r="T50" s="4"/>
      <c r="U50" s="8">
        <f t="shared" si="3"/>
        <v>1.2275701906682969E-4</v>
      </c>
    </row>
    <row r="51" spans="1:21">
      <c r="A51" s="1" t="s">
        <v>25</v>
      </c>
      <c r="C51" s="10">
        <v>0</v>
      </c>
      <c r="D51" s="10"/>
      <c r="E51" s="10">
        <v>5048881659</v>
      </c>
      <c r="F51" s="10"/>
      <c r="G51" s="10">
        <v>0</v>
      </c>
      <c r="H51" s="10"/>
      <c r="I51" s="10">
        <f t="shared" si="0"/>
        <v>5048881659</v>
      </c>
      <c r="J51" s="10"/>
      <c r="K51" s="8">
        <f t="shared" si="1"/>
        <v>1.1145644779006219E-2</v>
      </c>
      <c r="L51" s="10"/>
      <c r="M51" s="10">
        <v>8910000000</v>
      </c>
      <c r="N51" s="10"/>
      <c r="O51" s="10">
        <v>-10805377026</v>
      </c>
      <c r="P51" s="10"/>
      <c r="Q51" s="10">
        <v>-2206197777</v>
      </c>
      <c r="R51" s="10"/>
      <c r="S51" s="10">
        <f t="shared" si="2"/>
        <v>-4101574803</v>
      </c>
      <c r="T51" s="4"/>
      <c r="U51" s="8">
        <f t="shared" si="3"/>
        <v>-5.4524439299096826E-3</v>
      </c>
    </row>
    <row r="52" spans="1:21">
      <c r="A52" s="1" t="s">
        <v>32</v>
      </c>
      <c r="C52" s="10">
        <v>0</v>
      </c>
      <c r="D52" s="10"/>
      <c r="E52" s="10">
        <v>9556049337</v>
      </c>
      <c r="F52" s="10"/>
      <c r="G52" s="10">
        <v>0</v>
      </c>
      <c r="H52" s="10"/>
      <c r="I52" s="10">
        <f t="shared" si="0"/>
        <v>9556049337</v>
      </c>
      <c r="J52" s="10"/>
      <c r="K52" s="8">
        <f t="shared" si="1"/>
        <v>2.109543035357167E-2</v>
      </c>
      <c r="L52" s="10"/>
      <c r="M52" s="10">
        <v>10565240000</v>
      </c>
      <c r="N52" s="10"/>
      <c r="O52" s="10">
        <v>8699011893</v>
      </c>
      <c r="P52" s="10"/>
      <c r="Q52" s="10">
        <v>649470445</v>
      </c>
      <c r="R52" s="10"/>
      <c r="S52" s="10">
        <f t="shared" si="2"/>
        <v>19913722338</v>
      </c>
      <c r="T52" s="4"/>
      <c r="U52" s="8">
        <f t="shared" si="3"/>
        <v>2.6472381877399337E-2</v>
      </c>
    </row>
    <row r="53" spans="1:21">
      <c r="A53" s="1" t="s">
        <v>35</v>
      </c>
      <c r="C53" s="10">
        <v>0</v>
      </c>
      <c r="D53" s="10"/>
      <c r="E53" s="10">
        <v>976327403</v>
      </c>
      <c r="F53" s="10"/>
      <c r="G53" s="10">
        <v>0</v>
      </c>
      <c r="H53" s="10"/>
      <c r="I53" s="10">
        <f t="shared" si="0"/>
        <v>976327403</v>
      </c>
      <c r="J53" s="10"/>
      <c r="K53" s="8">
        <f t="shared" si="1"/>
        <v>2.1552888652975359E-3</v>
      </c>
      <c r="L53" s="10"/>
      <c r="M53" s="10">
        <v>6065631000</v>
      </c>
      <c r="N53" s="10"/>
      <c r="O53" s="10">
        <v>1648305821</v>
      </c>
      <c r="P53" s="10"/>
      <c r="Q53" s="10">
        <v>-1527738826</v>
      </c>
      <c r="R53" s="10"/>
      <c r="S53" s="10">
        <f t="shared" si="2"/>
        <v>6186197995</v>
      </c>
      <c r="T53" s="4"/>
      <c r="U53" s="8">
        <f t="shared" si="3"/>
        <v>8.2236456305481154E-3</v>
      </c>
    </row>
    <row r="54" spans="1:21">
      <c r="A54" s="1" t="s">
        <v>27</v>
      </c>
      <c r="C54" s="10">
        <v>0</v>
      </c>
      <c r="D54" s="10"/>
      <c r="E54" s="10">
        <v>7984480841</v>
      </c>
      <c r="F54" s="10"/>
      <c r="G54" s="10">
        <v>0</v>
      </c>
      <c r="H54" s="10"/>
      <c r="I54" s="10">
        <f t="shared" si="0"/>
        <v>7984480841</v>
      </c>
      <c r="J54" s="10"/>
      <c r="K54" s="8">
        <f t="shared" si="1"/>
        <v>1.7626118655392084E-2</v>
      </c>
      <c r="L54" s="10"/>
      <c r="M54" s="10">
        <v>0</v>
      </c>
      <c r="N54" s="10"/>
      <c r="O54" s="10">
        <v>10825834335</v>
      </c>
      <c r="P54" s="10"/>
      <c r="Q54" s="10">
        <v>13014302</v>
      </c>
      <c r="R54" s="10"/>
      <c r="S54" s="10">
        <f t="shared" si="2"/>
        <v>10838848637</v>
      </c>
      <c r="T54" s="4"/>
      <c r="U54" s="8">
        <f t="shared" si="3"/>
        <v>1.4408664304938311E-2</v>
      </c>
    </row>
    <row r="55" spans="1:21">
      <c r="A55" s="1" t="s">
        <v>50</v>
      </c>
      <c r="C55" s="10">
        <v>0</v>
      </c>
      <c r="D55" s="10"/>
      <c r="E55" s="10">
        <v>8350974662</v>
      </c>
      <c r="F55" s="10"/>
      <c r="G55" s="10">
        <v>0</v>
      </c>
      <c r="H55" s="10"/>
      <c r="I55" s="10">
        <f t="shared" si="0"/>
        <v>8350974662</v>
      </c>
      <c r="J55" s="10"/>
      <c r="K55" s="8">
        <f t="shared" si="1"/>
        <v>1.8435171078968939E-2</v>
      </c>
      <c r="L55" s="10"/>
      <c r="M55" s="10">
        <v>8649196800</v>
      </c>
      <c r="N55" s="10"/>
      <c r="O55" s="10">
        <v>12912154441</v>
      </c>
      <c r="P55" s="10"/>
      <c r="Q55" s="10">
        <v>489325233</v>
      </c>
      <c r="R55" s="10"/>
      <c r="S55" s="10">
        <f t="shared" si="2"/>
        <v>22050676474</v>
      </c>
      <c r="T55" s="4"/>
      <c r="U55" s="8">
        <f t="shared" si="3"/>
        <v>2.9313149915765061E-2</v>
      </c>
    </row>
    <row r="56" spans="1:21">
      <c r="A56" s="1" t="s">
        <v>45</v>
      </c>
      <c r="C56" s="10">
        <v>0</v>
      </c>
      <c r="D56" s="10"/>
      <c r="E56" s="10">
        <v>4346578211</v>
      </c>
      <c r="F56" s="10"/>
      <c r="G56" s="10">
        <v>0</v>
      </c>
      <c r="H56" s="10"/>
      <c r="I56" s="10">
        <f t="shared" si="0"/>
        <v>4346578211</v>
      </c>
      <c r="J56" s="10"/>
      <c r="K56" s="8">
        <f t="shared" si="1"/>
        <v>9.5952767396749843E-3</v>
      </c>
      <c r="L56" s="10"/>
      <c r="M56" s="10">
        <v>4550289660</v>
      </c>
      <c r="N56" s="10"/>
      <c r="O56" s="10">
        <v>-3442188705</v>
      </c>
      <c r="P56" s="10"/>
      <c r="Q56" s="10">
        <v>-696296671</v>
      </c>
      <c r="R56" s="10"/>
      <c r="S56" s="10">
        <f t="shared" si="2"/>
        <v>411804284</v>
      </c>
      <c r="T56" s="4"/>
      <c r="U56" s="8">
        <f t="shared" si="3"/>
        <v>5.47433577699059E-4</v>
      </c>
    </row>
    <row r="57" spans="1:21">
      <c r="A57" s="1" t="s">
        <v>19</v>
      </c>
      <c r="C57" s="10">
        <v>0</v>
      </c>
      <c r="D57" s="10"/>
      <c r="E57" s="10">
        <v>4081198134</v>
      </c>
      <c r="F57" s="10"/>
      <c r="G57" s="10">
        <v>0</v>
      </c>
      <c r="H57" s="10"/>
      <c r="I57" s="10">
        <f t="shared" si="0"/>
        <v>4081198134</v>
      </c>
      <c r="J57" s="10"/>
      <c r="K57" s="8">
        <f t="shared" si="1"/>
        <v>9.0094376827434819E-3</v>
      </c>
      <c r="L57" s="10"/>
      <c r="M57" s="10">
        <v>0</v>
      </c>
      <c r="N57" s="10"/>
      <c r="O57" s="10">
        <v>3617001376</v>
      </c>
      <c r="P57" s="10"/>
      <c r="Q57" s="10">
        <v>222009267</v>
      </c>
      <c r="R57" s="10"/>
      <c r="S57" s="10">
        <f t="shared" si="2"/>
        <v>3839010643</v>
      </c>
      <c r="T57" s="4"/>
      <c r="U57" s="8">
        <f t="shared" si="3"/>
        <v>5.1034032737800631E-3</v>
      </c>
    </row>
    <row r="58" spans="1:21">
      <c r="A58" s="1" t="s">
        <v>18</v>
      </c>
      <c r="C58" s="10">
        <v>0</v>
      </c>
      <c r="D58" s="10"/>
      <c r="E58" s="10">
        <v>14826368903</v>
      </c>
      <c r="F58" s="10"/>
      <c r="G58" s="10">
        <v>0</v>
      </c>
      <c r="H58" s="10"/>
      <c r="I58" s="10">
        <f t="shared" si="0"/>
        <v>14826368903</v>
      </c>
      <c r="J58" s="10"/>
      <c r="K58" s="8">
        <f t="shared" si="1"/>
        <v>3.2729909773340185E-2</v>
      </c>
      <c r="L58" s="10"/>
      <c r="M58" s="10">
        <v>2478154800</v>
      </c>
      <c r="N58" s="10"/>
      <c r="O58" s="10">
        <v>15666089933</v>
      </c>
      <c r="P58" s="10"/>
      <c r="Q58" s="10">
        <v>-2225261332</v>
      </c>
      <c r="R58" s="10"/>
      <c r="S58" s="10">
        <f t="shared" si="2"/>
        <v>15918983401</v>
      </c>
      <c r="T58" s="4"/>
      <c r="U58" s="8">
        <f t="shared" si="3"/>
        <v>2.1161960608795813E-2</v>
      </c>
    </row>
    <row r="59" spans="1:21">
      <c r="A59" s="1" t="s">
        <v>16</v>
      </c>
      <c r="C59" s="10">
        <v>0</v>
      </c>
      <c r="D59" s="10"/>
      <c r="E59" s="10">
        <v>7276548034</v>
      </c>
      <c r="F59" s="10"/>
      <c r="G59" s="10">
        <v>0</v>
      </c>
      <c r="H59" s="10"/>
      <c r="I59" s="10">
        <f t="shared" si="0"/>
        <v>7276548034</v>
      </c>
      <c r="J59" s="10"/>
      <c r="K59" s="8">
        <f t="shared" si="1"/>
        <v>1.6063323540128963E-2</v>
      </c>
      <c r="L59" s="10"/>
      <c r="M59" s="10">
        <v>512842580</v>
      </c>
      <c r="N59" s="10"/>
      <c r="O59" s="10">
        <v>72600213</v>
      </c>
      <c r="P59" s="10"/>
      <c r="Q59" s="10">
        <v>-3605615426</v>
      </c>
      <c r="R59" s="10"/>
      <c r="S59" s="10">
        <f t="shared" si="2"/>
        <v>-3020172633</v>
      </c>
      <c r="T59" s="4"/>
      <c r="U59" s="8">
        <f t="shared" si="3"/>
        <v>-4.0148778776472787E-3</v>
      </c>
    </row>
    <row r="60" spans="1:21">
      <c r="A60" s="1" t="s">
        <v>17</v>
      </c>
      <c r="C60" s="10">
        <v>0</v>
      </c>
      <c r="D60" s="10"/>
      <c r="E60" s="10">
        <v>5292660845</v>
      </c>
      <c r="F60" s="10"/>
      <c r="G60" s="10">
        <v>0</v>
      </c>
      <c r="H60" s="10"/>
      <c r="I60" s="10">
        <f t="shared" si="0"/>
        <v>5292660845</v>
      </c>
      <c r="J60" s="10"/>
      <c r="K60" s="8">
        <f t="shared" si="1"/>
        <v>1.168379884859664E-2</v>
      </c>
      <c r="L60" s="10"/>
      <c r="M60" s="10">
        <v>42755688</v>
      </c>
      <c r="N60" s="10"/>
      <c r="O60" s="10">
        <v>441695205</v>
      </c>
      <c r="P60" s="10"/>
      <c r="Q60" s="10">
        <v>-3345512715</v>
      </c>
      <c r="R60" s="10"/>
      <c r="S60" s="10">
        <f t="shared" si="2"/>
        <v>-2861061822</v>
      </c>
      <c r="T60" s="4"/>
      <c r="U60" s="8">
        <f t="shared" si="3"/>
        <v>-3.8033633210956307E-3</v>
      </c>
    </row>
    <row r="61" spans="1:21">
      <c r="A61" s="1" t="s">
        <v>137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8">
        <f t="shared" si="1"/>
        <v>0</v>
      </c>
      <c r="L61" s="10"/>
      <c r="M61" s="10">
        <v>847686240</v>
      </c>
      <c r="N61" s="10"/>
      <c r="O61" s="10">
        <v>0</v>
      </c>
      <c r="P61" s="10"/>
      <c r="Q61" s="10">
        <v>-21965428957</v>
      </c>
      <c r="R61" s="10"/>
      <c r="S61" s="10">
        <f t="shared" si="2"/>
        <v>-21117742717</v>
      </c>
      <c r="T61" s="4"/>
      <c r="U61" s="8">
        <f t="shared" si="3"/>
        <v>-2.8072950908144406E-2</v>
      </c>
    </row>
    <row r="62" spans="1:21">
      <c r="A62" s="1" t="s">
        <v>71</v>
      </c>
      <c r="C62" s="10">
        <v>0</v>
      </c>
      <c r="D62" s="10"/>
      <c r="E62" s="10">
        <v>10987636376</v>
      </c>
      <c r="F62" s="10"/>
      <c r="G62" s="10">
        <v>0</v>
      </c>
      <c r="H62" s="10"/>
      <c r="I62" s="10">
        <f t="shared" si="0"/>
        <v>10987636376</v>
      </c>
      <c r="J62" s="10"/>
      <c r="K62" s="8">
        <f t="shared" si="1"/>
        <v>2.425572637248918E-2</v>
      </c>
      <c r="L62" s="10"/>
      <c r="M62" s="10">
        <v>5334634100</v>
      </c>
      <c r="N62" s="10"/>
      <c r="O62" s="10">
        <v>25929356884</v>
      </c>
      <c r="P62" s="10"/>
      <c r="Q62" s="10">
        <v>1140937414</v>
      </c>
      <c r="R62" s="10"/>
      <c r="S62" s="10">
        <f t="shared" si="2"/>
        <v>32404928398</v>
      </c>
      <c r="T62" s="4"/>
      <c r="U62" s="8">
        <f t="shared" si="3"/>
        <v>4.3077613753039479E-2</v>
      </c>
    </row>
    <row r="63" spans="1:21">
      <c r="A63" s="1" t="s">
        <v>64</v>
      </c>
      <c r="C63" s="10">
        <v>0</v>
      </c>
      <c r="D63" s="10"/>
      <c r="E63" s="10">
        <v>7962427851</v>
      </c>
      <c r="F63" s="10"/>
      <c r="G63" s="10">
        <v>0</v>
      </c>
      <c r="H63" s="10"/>
      <c r="I63" s="10">
        <f t="shared" si="0"/>
        <v>7962427851</v>
      </c>
      <c r="J63" s="10"/>
      <c r="K63" s="8">
        <f t="shared" si="1"/>
        <v>1.7577435638150667E-2</v>
      </c>
      <c r="L63" s="10"/>
      <c r="M63" s="10">
        <v>429452611</v>
      </c>
      <c r="N63" s="10"/>
      <c r="O63" s="10">
        <v>7450078085</v>
      </c>
      <c r="P63" s="10"/>
      <c r="Q63" s="10">
        <v>350203604</v>
      </c>
      <c r="R63" s="10"/>
      <c r="S63" s="10">
        <f t="shared" si="2"/>
        <v>8229734300</v>
      </c>
      <c r="T63" s="4"/>
      <c r="U63" s="8">
        <f t="shared" si="3"/>
        <v>1.0940228323029443E-2</v>
      </c>
    </row>
    <row r="64" spans="1:21">
      <c r="A64" s="1" t="s">
        <v>51</v>
      </c>
      <c r="C64" s="10">
        <v>0</v>
      </c>
      <c r="D64" s="10"/>
      <c r="E64" s="10">
        <v>4659412366</v>
      </c>
      <c r="F64" s="10"/>
      <c r="G64" s="10">
        <v>0</v>
      </c>
      <c r="H64" s="10"/>
      <c r="I64" s="10">
        <f t="shared" si="0"/>
        <v>4659412366</v>
      </c>
      <c r="J64" s="10"/>
      <c r="K64" s="8">
        <f t="shared" si="1"/>
        <v>1.0285872915593507E-2</v>
      </c>
      <c r="L64" s="10"/>
      <c r="M64" s="10">
        <v>2501187590</v>
      </c>
      <c r="N64" s="10"/>
      <c r="O64" s="10">
        <v>2221818647</v>
      </c>
      <c r="P64" s="10"/>
      <c r="Q64" s="10">
        <v>246188205</v>
      </c>
      <c r="R64" s="10"/>
      <c r="S64" s="10">
        <f t="shared" si="2"/>
        <v>4969194442</v>
      </c>
      <c r="T64" s="4"/>
      <c r="U64" s="8">
        <f t="shared" si="3"/>
        <v>6.6058173684913363E-3</v>
      </c>
    </row>
    <row r="65" spans="1:21">
      <c r="A65" s="1" t="s">
        <v>59</v>
      </c>
      <c r="C65" s="10">
        <v>0</v>
      </c>
      <c r="D65" s="10"/>
      <c r="E65" s="10">
        <v>13443992417</v>
      </c>
      <c r="F65" s="10"/>
      <c r="G65" s="10">
        <v>0</v>
      </c>
      <c r="H65" s="10"/>
      <c r="I65" s="10">
        <f t="shared" si="0"/>
        <v>13443992417</v>
      </c>
      <c r="J65" s="10"/>
      <c r="K65" s="8">
        <f t="shared" si="1"/>
        <v>2.9678248374950721E-2</v>
      </c>
      <c r="L65" s="10"/>
      <c r="M65" s="10">
        <v>1204687145</v>
      </c>
      <c r="N65" s="10"/>
      <c r="O65" s="10">
        <v>12711054073</v>
      </c>
      <c r="P65" s="10"/>
      <c r="Q65" s="10">
        <v>669362142</v>
      </c>
      <c r="R65" s="10"/>
      <c r="S65" s="10">
        <f t="shared" si="2"/>
        <v>14585103360</v>
      </c>
      <c r="T65" s="4"/>
      <c r="U65" s="8">
        <f t="shared" si="3"/>
        <v>1.9388762146717652E-2</v>
      </c>
    </row>
    <row r="66" spans="1:21">
      <c r="A66" s="1" t="s">
        <v>40</v>
      </c>
      <c r="C66" s="10">
        <v>0</v>
      </c>
      <c r="D66" s="10"/>
      <c r="E66" s="10">
        <v>1978178546</v>
      </c>
      <c r="F66" s="10"/>
      <c r="G66" s="10">
        <v>0</v>
      </c>
      <c r="H66" s="10"/>
      <c r="I66" s="10">
        <f t="shared" si="0"/>
        <v>1978178546</v>
      </c>
      <c r="J66" s="10"/>
      <c r="K66" s="8">
        <f t="shared" si="1"/>
        <v>4.3669225924249403E-3</v>
      </c>
      <c r="L66" s="10"/>
      <c r="M66" s="10">
        <v>0</v>
      </c>
      <c r="N66" s="10"/>
      <c r="O66" s="10">
        <v>-535459617</v>
      </c>
      <c r="P66" s="10"/>
      <c r="Q66" s="10">
        <v>0</v>
      </c>
      <c r="R66" s="10"/>
      <c r="S66" s="10">
        <f t="shared" si="2"/>
        <v>-535459617</v>
      </c>
      <c r="T66" s="4"/>
      <c r="U66" s="8">
        <f t="shared" si="3"/>
        <v>-7.1181526088173925E-4</v>
      </c>
    </row>
    <row r="67" spans="1:21">
      <c r="A67" s="1" t="s">
        <v>29</v>
      </c>
      <c r="C67" s="10">
        <v>0</v>
      </c>
      <c r="D67" s="10"/>
      <c r="E67" s="10">
        <v>2996746878</v>
      </c>
      <c r="F67" s="10"/>
      <c r="G67" s="10">
        <v>0</v>
      </c>
      <c r="H67" s="10"/>
      <c r="I67" s="10">
        <f t="shared" si="0"/>
        <v>2996746878</v>
      </c>
      <c r="J67" s="10"/>
      <c r="K67" s="8">
        <f t="shared" si="1"/>
        <v>6.6154603040149982E-3</v>
      </c>
      <c r="L67" s="10"/>
      <c r="M67" s="10">
        <v>0</v>
      </c>
      <c r="N67" s="10"/>
      <c r="O67" s="10">
        <v>4838356451</v>
      </c>
      <c r="P67" s="10"/>
      <c r="Q67" s="10">
        <v>0</v>
      </c>
      <c r="R67" s="10"/>
      <c r="S67" s="10">
        <f t="shared" si="2"/>
        <v>4838356451</v>
      </c>
      <c r="T67" s="4"/>
      <c r="U67" s="8">
        <f t="shared" si="3"/>
        <v>6.4318873918131746E-3</v>
      </c>
    </row>
    <row r="68" spans="1:21">
      <c r="A68" s="1" t="s">
        <v>74</v>
      </c>
      <c r="C68" s="10">
        <v>0</v>
      </c>
      <c r="D68" s="10"/>
      <c r="E68" s="10">
        <v>735488921</v>
      </c>
      <c r="F68" s="10"/>
      <c r="G68" s="10">
        <v>0</v>
      </c>
      <c r="H68" s="10"/>
      <c r="I68" s="10">
        <f t="shared" si="0"/>
        <v>735488921</v>
      </c>
      <c r="J68" s="10"/>
      <c r="K68" s="8">
        <f t="shared" si="1"/>
        <v>1.6236265387103951E-3</v>
      </c>
      <c r="L68" s="10"/>
      <c r="M68" s="10">
        <v>0</v>
      </c>
      <c r="N68" s="10"/>
      <c r="O68" s="10">
        <v>735488921</v>
      </c>
      <c r="P68" s="10"/>
      <c r="Q68" s="10">
        <v>0</v>
      </c>
      <c r="R68" s="10"/>
      <c r="S68" s="10">
        <f t="shared" si="2"/>
        <v>735488921</v>
      </c>
      <c r="T68" s="4"/>
      <c r="U68" s="8">
        <f t="shared" si="3"/>
        <v>9.7772497039164E-4</v>
      </c>
    </row>
    <row r="69" spans="1:21">
      <c r="A69" s="1" t="s">
        <v>72</v>
      </c>
      <c r="C69" s="10">
        <v>0</v>
      </c>
      <c r="D69" s="10"/>
      <c r="E69" s="10">
        <v>-779915418</v>
      </c>
      <c r="F69" s="10"/>
      <c r="G69" s="10">
        <v>0</v>
      </c>
      <c r="H69" s="10"/>
      <c r="I69" s="10">
        <f t="shared" si="0"/>
        <v>-779915418</v>
      </c>
      <c r="J69" s="10"/>
      <c r="K69" s="8">
        <f t="shared" si="1"/>
        <v>-1.7217001296124365E-3</v>
      </c>
      <c r="L69" s="10"/>
      <c r="M69" s="10">
        <v>0</v>
      </c>
      <c r="N69" s="10"/>
      <c r="O69" s="10">
        <v>-779915418</v>
      </c>
      <c r="P69" s="10"/>
      <c r="Q69" s="10">
        <v>0</v>
      </c>
      <c r="R69" s="10"/>
      <c r="S69" s="10">
        <f t="shared" si="2"/>
        <v>-779915418</v>
      </c>
      <c r="T69" s="4"/>
      <c r="U69" s="8">
        <f t="shared" si="3"/>
        <v>-1.0367835016946959E-3</v>
      </c>
    </row>
    <row r="70" spans="1:21">
      <c r="A70" s="1" t="s">
        <v>73</v>
      </c>
      <c r="C70" s="10">
        <v>0</v>
      </c>
      <c r="D70" s="10"/>
      <c r="E70" s="10">
        <v>3569002708</v>
      </c>
      <c r="F70" s="10"/>
      <c r="G70" s="10">
        <v>0</v>
      </c>
      <c r="H70" s="10"/>
      <c r="I70" s="10">
        <f t="shared" si="0"/>
        <v>3569002708</v>
      </c>
      <c r="J70" s="10"/>
      <c r="K70" s="8">
        <f t="shared" si="1"/>
        <v>7.8787420829661507E-3</v>
      </c>
      <c r="L70" s="10"/>
      <c r="M70" s="10">
        <v>0</v>
      </c>
      <c r="N70" s="10"/>
      <c r="O70" s="10">
        <v>3569002708</v>
      </c>
      <c r="P70" s="10"/>
      <c r="Q70" s="10">
        <v>0</v>
      </c>
      <c r="R70" s="10"/>
      <c r="S70" s="10">
        <f t="shared" si="2"/>
        <v>3569002708</v>
      </c>
      <c r="T70" s="4"/>
      <c r="U70" s="8">
        <f t="shared" si="3"/>
        <v>4.744467207286435E-3</v>
      </c>
    </row>
    <row r="71" spans="1:21">
      <c r="A71" s="1" t="s">
        <v>41</v>
      </c>
      <c r="C71" s="10">
        <v>0</v>
      </c>
      <c r="D71" s="10"/>
      <c r="E71" s="10">
        <v>3995621230</v>
      </c>
      <c r="F71" s="10"/>
      <c r="G71" s="10">
        <v>0</v>
      </c>
      <c r="H71" s="10"/>
      <c r="I71" s="10">
        <f t="shared" si="0"/>
        <v>3995621230</v>
      </c>
      <c r="J71" s="10"/>
      <c r="K71" s="8">
        <f t="shared" si="1"/>
        <v>8.8205226243818179E-3</v>
      </c>
      <c r="L71" s="10"/>
      <c r="M71" s="10">
        <v>0</v>
      </c>
      <c r="N71" s="10"/>
      <c r="O71" s="10">
        <v>5540996184</v>
      </c>
      <c r="P71" s="10"/>
      <c r="Q71" s="10">
        <v>0</v>
      </c>
      <c r="R71" s="10"/>
      <c r="S71" s="10">
        <f t="shared" si="2"/>
        <v>5540996184</v>
      </c>
      <c r="T71" s="4"/>
      <c r="U71" s="8">
        <f t="shared" si="3"/>
        <v>7.3659441702747155E-3</v>
      </c>
    </row>
    <row r="72" spans="1:21">
      <c r="A72" s="1" t="s">
        <v>57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J72" s="10"/>
      <c r="K72" s="8">
        <f t="shared" si="1"/>
        <v>0</v>
      </c>
      <c r="L72" s="10"/>
      <c r="M72" s="10">
        <v>0</v>
      </c>
      <c r="N72" s="10"/>
      <c r="O72" s="10">
        <v>-60867247</v>
      </c>
      <c r="P72" s="10"/>
      <c r="Q72" s="10">
        <v>0</v>
      </c>
      <c r="R72" s="10"/>
      <c r="S72" s="10">
        <f t="shared" si="2"/>
        <v>-60867247</v>
      </c>
      <c r="T72" s="4"/>
      <c r="U72" s="8">
        <f t="shared" si="3"/>
        <v>-8.0914104307623755E-5</v>
      </c>
    </row>
    <row r="73" spans="1:21" ht="24.75" thickBot="1">
      <c r="C73" s="11">
        <f>SUM(C8:C72)</f>
        <v>29785047544</v>
      </c>
      <c r="D73" s="10"/>
      <c r="E73" s="11">
        <f>SUM(E8:E72)</f>
        <v>400376239808</v>
      </c>
      <c r="F73" s="10"/>
      <c r="G73" s="11">
        <f>SUM(G8:G72)</f>
        <v>22830150928</v>
      </c>
      <c r="H73" s="10"/>
      <c r="I73" s="11">
        <f>SUM(I8:I72)</f>
        <v>452991438280</v>
      </c>
      <c r="J73" s="10"/>
      <c r="K73" s="12">
        <f>SUM(K8:K72)</f>
        <v>0.99999999999999989</v>
      </c>
      <c r="L73" s="10"/>
      <c r="M73" s="11">
        <f>SUM(M8:M72)</f>
        <v>398862440511</v>
      </c>
      <c r="N73" s="10"/>
      <c r="O73" s="11">
        <f>SUM(O8:O72)</f>
        <v>425218546576</v>
      </c>
      <c r="P73" s="10"/>
      <c r="Q73" s="11">
        <f>SUM(Q8:Q72)</f>
        <v>-71835781868</v>
      </c>
      <c r="R73" s="10"/>
      <c r="S73" s="11">
        <f>SUM(S8:S72)</f>
        <v>752245205219</v>
      </c>
      <c r="T73" s="4"/>
      <c r="U73" s="9">
        <f>SUM(U8:U72)</f>
        <v>0.99999999999999978</v>
      </c>
    </row>
    <row r="74" spans="1:21" ht="24.7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Q9" sqref="Q9"/>
    </sheetView>
  </sheetViews>
  <sheetFormatPr defaultRowHeight="24"/>
  <cols>
    <col min="1" max="1" width="35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.75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.7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.75">
      <c r="A6" s="13" t="s">
        <v>101</v>
      </c>
      <c r="C6" s="14" t="s">
        <v>99</v>
      </c>
      <c r="D6" s="14" t="s">
        <v>99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K6" s="14" t="s">
        <v>100</v>
      </c>
      <c r="L6" s="14" t="s">
        <v>100</v>
      </c>
      <c r="M6" s="14" t="s">
        <v>100</v>
      </c>
      <c r="N6" s="14" t="s">
        <v>100</v>
      </c>
      <c r="O6" s="14" t="s">
        <v>100</v>
      </c>
      <c r="P6" s="14" t="s">
        <v>100</v>
      </c>
      <c r="Q6" s="14" t="s">
        <v>100</v>
      </c>
    </row>
    <row r="7" spans="1:17" ht="24.75">
      <c r="A7" s="14" t="s">
        <v>101</v>
      </c>
      <c r="C7" s="14" t="s">
        <v>159</v>
      </c>
      <c r="E7" s="14" t="s">
        <v>156</v>
      </c>
      <c r="G7" s="14" t="s">
        <v>157</v>
      </c>
      <c r="I7" s="14" t="s">
        <v>160</v>
      </c>
      <c r="K7" s="14" t="s">
        <v>159</v>
      </c>
      <c r="M7" s="14" t="s">
        <v>156</v>
      </c>
      <c r="O7" s="14" t="s">
        <v>157</v>
      </c>
      <c r="Q7" s="14" t="s">
        <v>160</v>
      </c>
    </row>
    <row r="8" spans="1:17">
      <c r="A8" s="1" t="s">
        <v>106</v>
      </c>
      <c r="C8" s="6">
        <v>0</v>
      </c>
      <c r="D8" s="4"/>
      <c r="E8" s="6">
        <v>0</v>
      </c>
      <c r="F8" s="4"/>
      <c r="G8" s="6">
        <v>0</v>
      </c>
      <c r="H8" s="4"/>
      <c r="I8" s="6">
        <v>0</v>
      </c>
      <c r="J8" s="4"/>
      <c r="K8" s="6">
        <v>19086551816</v>
      </c>
      <c r="L8" s="4"/>
      <c r="M8" s="6">
        <v>0</v>
      </c>
      <c r="N8" s="4"/>
      <c r="O8" s="6">
        <v>6807436547</v>
      </c>
      <c r="P8" s="4"/>
      <c r="Q8" s="6">
        <f>K8+M8+O8</f>
        <v>25893988363</v>
      </c>
    </row>
    <row r="9" spans="1:17" ht="24.75" thickBot="1">
      <c r="C9" s="7">
        <f>SUM(C8)</f>
        <v>0</v>
      </c>
      <c r="D9" s="4"/>
      <c r="E9" s="7">
        <f>SUM(E8)</f>
        <v>0</v>
      </c>
      <c r="F9" s="4"/>
      <c r="G9" s="7">
        <f>SUM(G8)</f>
        <v>0</v>
      </c>
      <c r="H9" s="4"/>
      <c r="I9" s="7">
        <f>SUM(I8)</f>
        <v>0</v>
      </c>
      <c r="J9" s="4"/>
      <c r="K9" s="7">
        <f>SUM(K8)</f>
        <v>19086551816</v>
      </c>
      <c r="L9" s="4"/>
      <c r="M9" s="7">
        <f>SUM(M8)</f>
        <v>0</v>
      </c>
      <c r="N9" s="4"/>
      <c r="O9" s="7">
        <f>SUM(O8)</f>
        <v>6807436547</v>
      </c>
      <c r="P9" s="4"/>
      <c r="Q9" s="7">
        <f>SUM(Q8)</f>
        <v>25893988363</v>
      </c>
    </row>
    <row r="10" spans="1:17" ht="24.75" thickTop="1">
      <c r="K10" s="3"/>
      <c r="O1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2023-01-25T08:17:06Z</dcterms:created>
  <dcterms:modified xsi:type="dcterms:W3CDTF">2023-01-30T14:11:58Z</dcterms:modified>
</cp:coreProperties>
</file>