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B6D65746-F5FB-4A07-98D7-C3CFBAE873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5" l="1"/>
  <c r="E8" i="15"/>
  <c r="E9" i="15"/>
  <c r="C9" i="15"/>
  <c r="C8" i="15"/>
  <c r="C7" i="15"/>
  <c r="E11" i="14"/>
  <c r="C11" i="14"/>
  <c r="K11" i="13"/>
  <c r="K9" i="13"/>
  <c r="K10" i="13"/>
  <c r="K8" i="13"/>
  <c r="G11" i="13"/>
  <c r="G9" i="13"/>
  <c r="G10" i="13"/>
  <c r="G8" i="13"/>
  <c r="I11" i="13"/>
  <c r="E11" i="13"/>
  <c r="C9" i="12"/>
  <c r="E9" i="12"/>
  <c r="G9" i="12"/>
  <c r="K9" i="12"/>
  <c r="I9" i="12"/>
  <c r="M9" i="12"/>
  <c r="O9" i="12"/>
  <c r="Q9" i="12"/>
  <c r="M60" i="11"/>
  <c r="S60" i="11" s="1"/>
  <c r="S67" i="11"/>
  <c r="I67" i="11"/>
  <c r="S66" i="11"/>
  <c r="M69" i="11"/>
  <c r="O69" i="11"/>
  <c r="Q6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1" i="11"/>
  <c r="S62" i="11"/>
  <c r="S63" i="11"/>
  <c r="S64" i="11"/>
  <c r="S65" i="11"/>
  <c r="S68" i="11"/>
  <c r="S8" i="11"/>
  <c r="I6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8" i="11"/>
  <c r="I8" i="11"/>
  <c r="C69" i="11"/>
  <c r="E69" i="11"/>
  <c r="G69" i="11"/>
  <c r="Q69" i="10"/>
  <c r="O69" i="10"/>
  <c r="M69" i="10"/>
  <c r="I69" i="10"/>
  <c r="G69" i="10"/>
  <c r="E6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8" i="10"/>
  <c r="I64" i="9"/>
  <c r="G65" i="9"/>
  <c r="I65" i="9"/>
  <c r="M65" i="9"/>
  <c r="O65" i="9"/>
  <c r="Q6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8" i="9"/>
  <c r="E65" i="9"/>
  <c r="S5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8" i="8"/>
  <c r="I54" i="8"/>
  <c r="K54" i="8"/>
  <c r="M54" i="8"/>
  <c r="O54" i="8"/>
  <c r="Q54" i="8"/>
  <c r="T15" i="7"/>
  <c r="S12" i="7"/>
  <c r="Q12" i="7"/>
  <c r="O12" i="7"/>
  <c r="M12" i="7"/>
  <c r="K12" i="7"/>
  <c r="I12" i="7"/>
  <c r="K11" i="6"/>
  <c r="M11" i="6"/>
  <c r="O11" i="6"/>
  <c r="Q11" i="6"/>
  <c r="W68" i="1"/>
  <c r="U68" i="1"/>
  <c r="O68" i="1"/>
  <c r="K68" i="1"/>
  <c r="G68" i="1"/>
  <c r="E68" i="1"/>
  <c r="S11" i="6" l="1"/>
  <c r="G9" i="15"/>
  <c r="S69" i="11"/>
  <c r="U49" i="11" s="1"/>
  <c r="I69" i="11"/>
  <c r="K64" i="11" s="1"/>
  <c r="U29" i="11"/>
  <c r="U21" i="11"/>
  <c r="U25" i="11"/>
  <c r="U41" i="11"/>
  <c r="U57" i="11"/>
  <c r="U68" i="11"/>
  <c r="U60" i="11"/>
  <c r="U48" i="11"/>
  <c r="U32" i="11"/>
  <c r="U24" i="11"/>
  <c r="U20" i="11"/>
  <c r="U12" i="11"/>
  <c r="U67" i="11"/>
  <c r="U63" i="11"/>
  <c r="U55" i="11"/>
  <c r="U51" i="11"/>
  <c r="U47" i="11"/>
  <c r="U39" i="11"/>
  <c r="U35" i="11"/>
  <c r="U31" i="11"/>
  <c r="U27" i="11"/>
  <c r="U23" i="11"/>
  <c r="U19" i="11"/>
  <c r="U15" i="11"/>
  <c r="U11" i="11"/>
  <c r="U64" i="11"/>
  <c r="U56" i="11"/>
  <c r="U52" i="11"/>
  <c r="U44" i="11"/>
  <c r="U36" i="11"/>
  <c r="U28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K43" i="11"/>
  <c r="K59" i="11"/>
  <c r="K51" i="11"/>
  <c r="K31" i="11"/>
  <c r="K23" i="11"/>
  <c r="K15" i="11"/>
  <c r="K62" i="11"/>
  <c r="K58" i="11"/>
  <c r="K54" i="11"/>
  <c r="K46" i="11"/>
  <c r="K42" i="11"/>
  <c r="K38" i="11"/>
  <c r="K30" i="11"/>
  <c r="K26" i="11"/>
  <c r="K22" i="11"/>
  <c r="K18" i="11"/>
  <c r="K14" i="11"/>
  <c r="K10" i="11"/>
  <c r="K8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Y68" i="1"/>
  <c r="U33" i="11" l="1"/>
  <c r="U13" i="11"/>
  <c r="U8" i="11"/>
  <c r="U17" i="11"/>
  <c r="U43" i="11"/>
  <c r="U59" i="11"/>
  <c r="U16" i="11"/>
  <c r="U40" i="11"/>
  <c r="U45" i="11"/>
  <c r="U9" i="11"/>
  <c r="U53" i="11"/>
  <c r="U65" i="11"/>
  <c r="U10" i="11"/>
  <c r="U61" i="11"/>
  <c r="U37" i="11"/>
  <c r="K63" i="11"/>
  <c r="K68" i="11"/>
  <c r="K47" i="11"/>
  <c r="K35" i="11"/>
  <c r="K19" i="11"/>
  <c r="K20" i="11"/>
  <c r="K55" i="11"/>
  <c r="K27" i="11"/>
  <c r="K52" i="11"/>
  <c r="K36" i="11"/>
  <c r="K24" i="11"/>
  <c r="K40" i="11"/>
  <c r="K56" i="11"/>
  <c r="K34" i="11"/>
  <c r="K50" i="11"/>
  <c r="K66" i="11"/>
  <c r="K39" i="11"/>
  <c r="K67" i="11"/>
  <c r="K11" i="11"/>
  <c r="K9" i="11"/>
  <c r="K12" i="11"/>
  <c r="K28" i="11"/>
  <c r="K44" i="11"/>
  <c r="K60" i="11"/>
  <c r="K16" i="11"/>
  <c r="K32" i="11"/>
  <c r="K48" i="11"/>
  <c r="U69" i="11" l="1"/>
  <c r="K69" i="11"/>
</calcChain>
</file>

<file path=xl/sharedStrings.xml><?xml version="1.0" encoding="utf-8"?>
<sst xmlns="http://schemas.openxmlformats.org/spreadsheetml/2006/main" count="652" uniqueCount="168">
  <si>
    <t>صندوق سرمایه‌گذاری شاخصی آرام مفید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</si>
  <si>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</si>
  <si>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</si>
  <si>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</si>
  <si>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</si>
  <si>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</si>
  <si>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</si>
  <si>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</si>
  <si>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</si>
  <si>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</si>
  <si>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</si>
  <si>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</si>
  <si>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</si>
  <si>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</si>
  <si>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</si>
  <si>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</si>
  <si>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</si>
  <si>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</si>
  <si>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</si>
  <si>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</si>
  <si>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</si>
  <si>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</si>
  <si>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</si>
  <si>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</si>
  <si>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</si>
  <si>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</si>
  <si>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</si>
  <si>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</si>
  <si>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</si>
  <si>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</si>
  <si>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</si>
  <si>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</si>
  <si>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</si>
  <si>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</si>
  <si>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</si>
  <si>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</si>
  <si>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</si>
  <si>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معادن وص.معدنی خاورمیانه</t>
  </si>
  <si>
    <t>توسعه معدنی و صنعتی صبانور</t>
  </si>
  <si>
    <t>توسعه‌معادن‌وفلزات‌</t>
  </si>
  <si>
    <t>ح . س.نفت وگازوپتروشیمی تأمین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</si>
  <si>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</si>
  <si>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</si>
  <si>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</si>
  <si>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</si>
  <si>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</si>
  <si>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</si>
  <si>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</si>
  <si>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</si>
  <si>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</si>
  <si>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</si>
  <si>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</si>
  <si>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</si>
  <si>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</si>
  <si>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</si>
  <si>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</si>
  <si>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</si>
  <si>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</si>
  <si>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</si>
  <si>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</si>
  <si>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</si>
  <si>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</si>
  <si>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</si>
  <si>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</si>
  <si>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</si>
  <si>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</si>
  <si>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</si>
  <si>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</si>
  <si>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کارخانجات‌داروپخش‌</t>
  </si>
  <si>
    <t>کالسیمین‌</t>
  </si>
  <si>
    <t>کشتیرانی جمهوری اسلامی ایران</t>
  </si>
  <si>
    <t>زغال سنگ پروده طبس</t>
  </si>
  <si>
    <t>پتروشیمی زاگرس</t>
  </si>
  <si>
    <t>ح . فولاد خراسان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</si>
  <si>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</si>
  <si>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</si>
  <si>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</si>
  <si>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</si>
  <si>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</si>
  <si>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</si>
  <si>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</si>
  <si>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</si>
  <si>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</si>
  <si>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</si>
  <si>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</si>
  <si>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</si>
  <si>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</si>
  <si>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</si>
  <si>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</si>
  <si>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</si>
  <si>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</si>
  <si>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</si>
  <si>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</si>
  <si>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</si>
  <si>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</si>
  <si>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</si>
  <si>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</si>
  <si>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</si>
  <si>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</si>
  <si>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</si>
  <si>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</si>
  <si>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</si>
  <si>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</si>
  <si>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</si>
  <si>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</si>
  <si>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</si>
  <si>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</si>
  <si>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</si>
  <si>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</si>
  <si>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</si>
  <si>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</si>
  <si>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</si>
  <si>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</si>
  <si>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</si>
  <si>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1401/07/30</t>
  </si>
  <si>
    <t>1401/04/29</t>
  </si>
  <si>
    <t>1401/04/22</t>
  </si>
  <si>
    <t>1401/04/28</t>
  </si>
  <si>
    <t>1401/02/29</t>
  </si>
  <si>
    <t>1401/07/10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</si>
  <si>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</si>
  <si>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</si>
  <si>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</si>
  <si>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</si>
  <si>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</si>
  <si>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</si>
  <si>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</si>
  <si>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</si>
  <si>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</si>
  <si>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1401/07/27</t>
  </si>
  <si>
    <t>1401/05/30</t>
  </si>
  <si>
    <t>1401/04/20</t>
  </si>
  <si>
    <t>1401/03/22</t>
  </si>
  <si>
    <t>1401/03/17</t>
  </si>
  <si>
    <t>1401/08/14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</si>
  <si>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</si>
  <si>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</si>
  <si>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</si>
  <si>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</si>
  <si>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</si>
  <si>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</si>
  <si>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</si>
  <si>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</si>
  <si>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</si>
  <si>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</si>
  <si>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 . توسعه‌معادن‌وفلزات‌</t>
  </si>
  <si>
    <t>ح. پالایش نفت تبریز</t>
  </si>
  <si>
    <t>ح.توسعه م وص.معدنی خاورمیانه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</si>
  <si>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</si>
  <si>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</si>
  <si>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</si>
  <si>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</si>
  <si>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</si>
  <si>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</si>
  <si>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</si>
  <si>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</si>
  <si>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</si>
  <si>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</si>
  <si>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</si>
  <si>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</si>
  <si>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</si>
  <si>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</si>
  <si>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</si>
  <si>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>1401/09/01</t>
  </si>
  <si>
    <t>-</t>
  </si>
  <si>
    <t>از ابتدای سال مالی</t>
  </si>
  <si>
    <t>تا پایان ماه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</si>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</sst>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0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591568</xdr:colOff>
      <xdr:row>38</xdr:row>
      <xdr:rowOff>105800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FFF4B4-F565-3BD4-9B15-870CE802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9232" y="0"/>
          <a:ext cx="7297168" cy="734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3F4-28FC-40BC-A337-0671257D4F58}">
  <dimension ref="A1"/>
  <sheetViews>
    <sheetView rightToLeft="1" tabSelected="1" workbookViewId="0">
      <selection activeCell="I12" sqref="I12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K18" sqref="K18"/>
    </sheetView>
  </sheetViews>
  <sheetFormatPr defaultRowHeight="24"/>
  <cols>
    <col min="1" max="1" width="2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99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H6" s="18" t="s">
        <v>97</v>
      </c>
      <c r="I6" s="18" t="s">
        <v>97</v>
      </c>
      <c r="K6" s="18" t="s">
        <v>98</v>
      </c>
      <c r="L6" s="18" t="s">
        <v>98</v>
      </c>
      <c r="M6" s="18" t="s">
        <v>98</v>
      </c>
      <c r="N6" s="18" t="s">
        <v>98</v>
      </c>
      <c r="O6" s="18" t="s">
        <v>98</v>
      </c>
      <c r="P6" s="18" t="s">
        <v>98</v>
      </c>
      <c r="Q6" s="18" t="s">
        <v>98</v>
      </c>
    </row>
    <row r="7" spans="1:17" ht="24.75">
      <c r="A7" s="18" t="s">
        <v>99</v>
      </c>
      <c r="C7" s="18" t="s">
        <v>153</v>
      </c>
      <c r="E7" s="18" t="s">
        <v>150</v>
      </c>
      <c r="G7" s="18" t="s">
        <v>151</v>
      </c>
      <c r="I7" s="18" t="s">
        <v>154</v>
      </c>
      <c r="K7" s="18" t="s">
        <v>153</v>
      </c>
      <c r="M7" s="18" t="s">
        <v>150</v>
      </c>
      <c r="O7" s="18" t="s">
        <v>151</v>
      </c>
      <c r="Q7" s="18" t="s">
        <v>154</v>
      </c>
    </row>
    <row r="8" spans="1:17">
      <c r="A8" s="1" t="s">
        <v>104</v>
      </c>
      <c r="C8" s="6">
        <v>0</v>
      </c>
      <c r="D8" s="4"/>
      <c r="E8" s="6">
        <v>0</v>
      </c>
      <c r="F8" s="4"/>
      <c r="G8" s="6">
        <v>0</v>
      </c>
      <c r="H8" s="4"/>
      <c r="I8" s="6">
        <v>0</v>
      </c>
      <c r="J8" s="4"/>
      <c r="K8" s="6">
        <v>19086551816</v>
      </c>
      <c r="L8" s="4"/>
      <c r="M8" s="6">
        <v>0</v>
      </c>
      <c r="N8" s="4"/>
      <c r="O8" s="6">
        <v>6807436547</v>
      </c>
      <c r="P8" s="4"/>
      <c r="Q8" s="6">
        <v>25893988363</v>
      </c>
    </row>
    <row r="9" spans="1:17" ht="24.75" thickBot="1">
      <c r="C9" s="12">
        <f>SUM(C8)</f>
        <v>0</v>
      </c>
      <c r="D9" s="4"/>
      <c r="E9" s="12">
        <f>SUM(E8)</f>
        <v>0</v>
      </c>
      <c r="F9" s="4"/>
      <c r="G9" s="12">
        <f>SUM(G8)</f>
        <v>0</v>
      </c>
      <c r="H9" s="4"/>
      <c r="I9" s="12">
        <f>SUM(I8)</f>
        <v>0</v>
      </c>
      <c r="J9" s="4"/>
      <c r="K9" s="12">
        <f>SUM(K8)</f>
        <v>19086551816</v>
      </c>
      <c r="L9" s="4"/>
      <c r="M9" s="12">
        <f>SUM(M8)</f>
        <v>0</v>
      </c>
      <c r="N9" s="4"/>
      <c r="O9" s="12">
        <f>SUM(O8)</f>
        <v>6807436547</v>
      </c>
      <c r="P9" s="4"/>
      <c r="Q9" s="12">
        <f>SUM(Q8)</f>
        <v>25893988363</v>
      </c>
    </row>
    <row r="10" spans="1:17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2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155</v>
      </c>
      <c r="B6" s="18" t="s">
        <v>155</v>
      </c>
      <c r="C6" s="18" t="s">
        <v>155</v>
      </c>
      <c r="E6" s="18" t="s">
        <v>97</v>
      </c>
      <c r="F6" s="18" t="s">
        <v>97</v>
      </c>
      <c r="G6" s="18" t="s">
        <v>97</v>
      </c>
      <c r="I6" s="18" t="s">
        <v>98</v>
      </c>
      <c r="J6" s="18" t="s">
        <v>98</v>
      </c>
      <c r="K6" s="18" t="s">
        <v>98</v>
      </c>
    </row>
    <row r="7" spans="1:11" ht="24.75">
      <c r="A7" s="18" t="s">
        <v>156</v>
      </c>
      <c r="C7" s="18" t="s">
        <v>79</v>
      </c>
      <c r="E7" s="18" t="s">
        <v>157</v>
      </c>
      <c r="G7" s="18" t="s">
        <v>158</v>
      </c>
      <c r="I7" s="18" t="s">
        <v>157</v>
      </c>
      <c r="K7" s="18" t="s">
        <v>158</v>
      </c>
    </row>
    <row r="8" spans="1:11">
      <c r="A8" s="1" t="s">
        <v>85</v>
      </c>
      <c r="C8" s="4" t="s">
        <v>86</v>
      </c>
      <c r="D8" s="4"/>
      <c r="E8" s="6">
        <v>65852</v>
      </c>
      <c r="F8" s="4"/>
      <c r="G8" s="9">
        <f>E8/$E$11</f>
        <v>1.8657785245072552E-2</v>
      </c>
      <c r="H8" s="4"/>
      <c r="I8" s="6">
        <v>2002435356</v>
      </c>
      <c r="J8" s="4"/>
      <c r="K8" s="9">
        <f>I8/$I$11</f>
        <v>0.9070982132748423</v>
      </c>
    </row>
    <row r="9" spans="1:11">
      <c r="A9" s="1" t="s">
        <v>89</v>
      </c>
      <c r="C9" s="4" t="s">
        <v>90</v>
      </c>
      <c r="D9" s="4"/>
      <c r="E9" s="6">
        <v>0</v>
      </c>
      <c r="F9" s="4"/>
      <c r="G9" s="9">
        <f t="shared" ref="G9:G10" si="0">E9/$E$11</f>
        <v>0</v>
      </c>
      <c r="H9" s="4"/>
      <c r="I9" s="6">
        <v>250000</v>
      </c>
      <c r="J9" s="4"/>
      <c r="K9" s="9">
        <f t="shared" ref="K9:K10" si="1">I9/$I$11</f>
        <v>1.1324937538643348E-4</v>
      </c>
    </row>
    <row r="10" spans="1:11">
      <c r="A10" s="1" t="s">
        <v>92</v>
      </c>
      <c r="C10" s="4" t="s">
        <v>93</v>
      </c>
      <c r="D10" s="4"/>
      <c r="E10" s="6">
        <v>3463613</v>
      </c>
      <c r="F10" s="4"/>
      <c r="G10" s="9">
        <f t="shared" si="0"/>
        <v>0.98134221475492744</v>
      </c>
      <c r="H10" s="4"/>
      <c r="I10" s="6">
        <v>204832338</v>
      </c>
      <c r="J10" s="4"/>
      <c r="K10" s="9">
        <f t="shared" si="1"/>
        <v>9.27885373497713E-2</v>
      </c>
    </row>
    <row r="11" spans="1:11" ht="24.75" thickBot="1">
      <c r="C11" s="4"/>
      <c r="D11" s="4"/>
      <c r="E11" s="12">
        <f>SUM(E8:E10)</f>
        <v>3529465</v>
      </c>
      <c r="F11" s="4"/>
      <c r="G11" s="15">
        <f>SUM(G8:G10)</f>
        <v>1</v>
      </c>
      <c r="H11" s="4"/>
      <c r="I11" s="12">
        <f>SUM(I8:I10)</f>
        <v>2207517694</v>
      </c>
      <c r="J11" s="4"/>
      <c r="K11" s="15">
        <f>SUM(K8:K10)</f>
        <v>1</v>
      </c>
    </row>
    <row r="12" spans="1:11" ht="24.75" thickTop="1">
      <c r="C12" s="4"/>
      <c r="D12" s="4"/>
      <c r="E12" s="6"/>
      <c r="F12" s="4"/>
      <c r="G12" s="4"/>
      <c r="H12" s="4"/>
      <c r="I12" s="6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:C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9" sqref="E9"/>
    </sheetView>
  </sheetViews>
  <sheetFormatPr defaultRowHeight="24"/>
  <cols>
    <col min="1" max="1" width="35.42578125" style="1" bestFit="1" customWidth="1"/>
    <col min="2" max="2" width="1" style="1" customWidth="1"/>
    <col min="3" max="3" width="11.14062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95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97</v>
      </c>
      <c r="E5" s="16" t="s">
        <v>165</v>
      </c>
    </row>
    <row r="6" spans="1:5" ht="24.75">
      <c r="A6" s="17" t="s">
        <v>159</v>
      </c>
      <c r="C6" s="18"/>
      <c r="E6" s="5" t="s">
        <v>166</v>
      </c>
    </row>
    <row r="7" spans="1:5" ht="24.75">
      <c r="A7" s="18" t="s">
        <v>159</v>
      </c>
      <c r="C7" s="18" t="s">
        <v>82</v>
      </c>
      <c r="E7" s="18" t="s">
        <v>82</v>
      </c>
    </row>
    <row r="8" spans="1:5" ht="24.75">
      <c r="A8" s="2" t="s">
        <v>159</v>
      </c>
      <c r="C8" s="6">
        <v>0</v>
      </c>
      <c r="D8" s="4"/>
      <c r="E8" s="6">
        <v>86000</v>
      </c>
    </row>
    <row r="9" spans="1:5" ht="24.75">
      <c r="A9" s="2" t="s">
        <v>167</v>
      </c>
      <c r="C9" s="6">
        <v>0</v>
      </c>
      <c r="D9" s="4"/>
      <c r="E9" s="6">
        <v>13561912438</v>
      </c>
    </row>
    <row r="10" spans="1:5" ht="24.75">
      <c r="A10" s="2" t="s">
        <v>160</v>
      </c>
      <c r="C10" s="6">
        <v>0</v>
      </c>
      <c r="D10" s="4"/>
      <c r="E10" s="6">
        <v>2378258988</v>
      </c>
    </row>
    <row r="11" spans="1:5" ht="25.5" thickBot="1">
      <c r="A11" s="2" t="s">
        <v>105</v>
      </c>
      <c r="C11" s="12">
        <f>SUM(C8:C10)</f>
        <v>0</v>
      </c>
      <c r="D11" s="4"/>
      <c r="E11" s="12">
        <f>SUM(E8:E10)</f>
        <v>15940257426</v>
      </c>
    </row>
    <row r="12" spans="1:5" ht="24.75" thickTop="1">
      <c r="C12" s="4"/>
      <c r="D12" s="4"/>
      <c r="E12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1"/>
  <sheetViews>
    <sheetView rightToLeft="1" topLeftCell="A61" workbookViewId="0">
      <selection activeCell="A81" sqref="A81"/>
    </sheetView>
  </sheetViews>
  <sheetFormatPr defaultRowHeight="24"/>
  <cols>
    <col min="1" max="1" width="30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163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7">
        <v>25847014</v>
      </c>
      <c r="D9" s="7"/>
      <c r="E9" s="7">
        <v>59062740288</v>
      </c>
      <c r="F9" s="7"/>
      <c r="G9" s="7">
        <v>60507543148.078499</v>
      </c>
      <c r="H9" s="7"/>
      <c r="I9" s="7">
        <v>0</v>
      </c>
      <c r="J9" s="7"/>
      <c r="K9" s="7">
        <v>0</v>
      </c>
      <c r="L9" s="7"/>
      <c r="M9" s="7">
        <v>-3612851</v>
      </c>
      <c r="N9" s="7"/>
      <c r="O9" s="7">
        <v>9014615646</v>
      </c>
      <c r="P9" s="7"/>
      <c r="Q9" s="7">
        <v>22234163</v>
      </c>
      <c r="R9" s="7"/>
      <c r="S9" s="7">
        <v>2491</v>
      </c>
      <c r="T9" s="7"/>
      <c r="U9" s="7">
        <v>50807052408</v>
      </c>
      <c r="V9" s="7"/>
      <c r="W9" s="7">
        <v>55055757497.803596</v>
      </c>
      <c r="X9" s="7"/>
      <c r="Y9" s="9">
        <v>1.5004668537709003E-2</v>
      </c>
    </row>
    <row r="10" spans="1:25">
      <c r="A10" s="1" t="s">
        <v>16</v>
      </c>
      <c r="C10" s="7">
        <v>7061226</v>
      </c>
      <c r="D10" s="7"/>
      <c r="E10" s="7">
        <v>58742881304</v>
      </c>
      <c r="F10" s="7"/>
      <c r="G10" s="7">
        <v>44150841626.336998</v>
      </c>
      <c r="H10" s="7"/>
      <c r="I10" s="7">
        <v>0</v>
      </c>
      <c r="J10" s="7"/>
      <c r="K10" s="7">
        <v>0</v>
      </c>
      <c r="L10" s="7"/>
      <c r="M10" s="7">
        <v>-7061226</v>
      </c>
      <c r="N10" s="7"/>
      <c r="O10" s="7">
        <v>36756053336</v>
      </c>
      <c r="P10" s="7"/>
      <c r="Q10" s="7">
        <v>0</v>
      </c>
      <c r="R10" s="7"/>
      <c r="S10" s="7">
        <v>0</v>
      </c>
      <c r="T10" s="7"/>
      <c r="U10" s="7">
        <v>0</v>
      </c>
      <c r="V10" s="7"/>
      <c r="W10" s="7">
        <v>0</v>
      </c>
      <c r="X10" s="7"/>
      <c r="Y10" s="9">
        <v>0</v>
      </c>
    </row>
    <row r="11" spans="1:25">
      <c r="A11" s="1" t="s">
        <v>17</v>
      </c>
      <c r="C11" s="7">
        <v>19132183</v>
      </c>
      <c r="D11" s="7"/>
      <c r="E11" s="7">
        <v>36636364044</v>
      </c>
      <c r="F11" s="7"/>
      <c r="G11" s="7">
        <v>26606666769.0989</v>
      </c>
      <c r="H11" s="7"/>
      <c r="I11" s="7">
        <v>0</v>
      </c>
      <c r="J11" s="7"/>
      <c r="K11" s="7">
        <v>0</v>
      </c>
      <c r="L11" s="7"/>
      <c r="M11" s="7">
        <v>-848570</v>
      </c>
      <c r="N11" s="7"/>
      <c r="O11" s="7">
        <v>1190271405</v>
      </c>
      <c r="P11" s="7"/>
      <c r="Q11" s="7">
        <v>18283613</v>
      </c>
      <c r="R11" s="7"/>
      <c r="S11" s="7">
        <v>1530</v>
      </c>
      <c r="T11" s="7"/>
      <c r="U11" s="7">
        <v>35011430840</v>
      </c>
      <c r="V11" s="7"/>
      <c r="W11" s="7">
        <v>27807483019.054501</v>
      </c>
      <c r="X11" s="7"/>
      <c r="Y11" s="9">
        <v>7.5785364607058574E-3</v>
      </c>
    </row>
    <row r="12" spans="1:25">
      <c r="A12" s="1" t="s">
        <v>18</v>
      </c>
      <c r="C12" s="7">
        <v>14596786</v>
      </c>
      <c r="D12" s="7"/>
      <c r="E12" s="7">
        <v>28114291511</v>
      </c>
      <c r="F12" s="7"/>
      <c r="G12" s="7">
        <v>20284889302.373402</v>
      </c>
      <c r="H12" s="7"/>
      <c r="I12" s="7">
        <v>0</v>
      </c>
      <c r="J12" s="7"/>
      <c r="K12" s="7">
        <v>0</v>
      </c>
      <c r="L12" s="7"/>
      <c r="M12" s="7">
        <v>-434985</v>
      </c>
      <c r="N12" s="7"/>
      <c r="O12" s="7">
        <v>621819691</v>
      </c>
      <c r="P12" s="7"/>
      <c r="Q12" s="7">
        <v>14161801</v>
      </c>
      <c r="R12" s="7"/>
      <c r="S12" s="7">
        <v>1593</v>
      </c>
      <c r="T12" s="7"/>
      <c r="U12" s="7">
        <v>27276484126</v>
      </c>
      <c r="V12" s="7"/>
      <c r="W12" s="7">
        <v>22425518486.4916</v>
      </c>
      <c r="X12" s="7"/>
      <c r="Y12" s="9">
        <v>6.1117580970436389E-3</v>
      </c>
    </row>
    <row r="13" spans="1:25">
      <c r="A13" s="1" t="s">
        <v>19</v>
      </c>
      <c r="C13" s="7">
        <v>24358139</v>
      </c>
      <c r="D13" s="7"/>
      <c r="E13" s="7">
        <v>70768188859</v>
      </c>
      <c r="F13" s="7"/>
      <c r="G13" s="7">
        <v>66005205206.861702</v>
      </c>
      <c r="H13" s="7"/>
      <c r="I13" s="7">
        <v>0</v>
      </c>
      <c r="J13" s="7"/>
      <c r="K13" s="7">
        <v>0</v>
      </c>
      <c r="L13" s="7"/>
      <c r="M13" s="7">
        <v>-1080359</v>
      </c>
      <c r="N13" s="7"/>
      <c r="O13" s="7">
        <v>2910680023</v>
      </c>
      <c r="P13" s="7"/>
      <c r="Q13" s="7">
        <v>23277780</v>
      </c>
      <c r="R13" s="7"/>
      <c r="S13" s="7">
        <v>2959</v>
      </c>
      <c r="T13" s="7"/>
      <c r="U13" s="7">
        <v>67629400231</v>
      </c>
      <c r="V13" s="7"/>
      <c r="W13" s="7">
        <v>68469121261.431</v>
      </c>
      <c r="X13" s="7"/>
      <c r="Y13" s="9">
        <v>1.8660291244507205E-2</v>
      </c>
    </row>
    <row r="14" spans="1:25">
      <c r="A14" s="1" t="s">
        <v>20</v>
      </c>
      <c r="C14" s="7">
        <v>11865622</v>
      </c>
      <c r="D14" s="7"/>
      <c r="E14" s="7">
        <v>20950103254</v>
      </c>
      <c r="F14" s="7"/>
      <c r="G14" s="7">
        <v>17798687517.5919</v>
      </c>
      <c r="H14" s="7"/>
      <c r="I14" s="7">
        <v>0</v>
      </c>
      <c r="J14" s="7"/>
      <c r="K14" s="7">
        <v>0</v>
      </c>
      <c r="L14" s="7"/>
      <c r="M14" s="7">
        <v>-526277</v>
      </c>
      <c r="N14" s="7"/>
      <c r="O14" s="7">
        <v>811821711</v>
      </c>
      <c r="P14" s="7"/>
      <c r="Q14" s="7">
        <v>11339345</v>
      </c>
      <c r="R14" s="7"/>
      <c r="S14" s="7">
        <v>1735</v>
      </c>
      <c r="T14" s="7"/>
      <c r="U14" s="7">
        <v>20020901439</v>
      </c>
      <c r="V14" s="7"/>
      <c r="W14" s="7">
        <v>19556704681.728699</v>
      </c>
      <c r="X14" s="7"/>
      <c r="Y14" s="9">
        <v>5.329903442903453E-3</v>
      </c>
    </row>
    <row r="15" spans="1:25">
      <c r="A15" s="1" t="s">
        <v>21</v>
      </c>
      <c r="C15" s="7">
        <v>15961947</v>
      </c>
      <c r="D15" s="7"/>
      <c r="E15" s="7">
        <v>83068910938</v>
      </c>
      <c r="F15" s="7"/>
      <c r="G15" s="7">
        <v>112496841514.83099</v>
      </c>
      <c r="H15" s="7"/>
      <c r="I15" s="7">
        <v>0</v>
      </c>
      <c r="J15" s="7"/>
      <c r="K15" s="7">
        <v>0</v>
      </c>
      <c r="L15" s="7"/>
      <c r="M15" s="7">
        <v>-994656</v>
      </c>
      <c r="N15" s="7"/>
      <c r="O15" s="7">
        <v>6901599738</v>
      </c>
      <c r="P15" s="7"/>
      <c r="Q15" s="7">
        <v>14967291</v>
      </c>
      <c r="R15" s="7"/>
      <c r="S15" s="7">
        <v>7180</v>
      </c>
      <c r="T15" s="7"/>
      <c r="U15" s="7">
        <v>77892537989</v>
      </c>
      <c r="V15" s="7"/>
      <c r="W15" s="7">
        <v>106825731741.189</v>
      </c>
      <c r="X15" s="7"/>
      <c r="Y15" s="9">
        <v>2.9113843291298031E-2</v>
      </c>
    </row>
    <row r="16" spans="1:25">
      <c r="A16" s="1" t="s">
        <v>22</v>
      </c>
      <c r="C16" s="7">
        <v>12468744</v>
      </c>
      <c r="D16" s="7"/>
      <c r="E16" s="7">
        <v>95438909118</v>
      </c>
      <c r="F16" s="7"/>
      <c r="G16" s="7">
        <v>112046776957.728</v>
      </c>
      <c r="H16" s="7"/>
      <c r="I16" s="7">
        <v>0</v>
      </c>
      <c r="J16" s="7"/>
      <c r="K16" s="7">
        <v>0</v>
      </c>
      <c r="L16" s="7"/>
      <c r="M16" s="7">
        <v>-2082063</v>
      </c>
      <c r="N16" s="7"/>
      <c r="O16" s="7">
        <v>18405035945</v>
      </c>
      <c r="P16" s="7"/>
      <c r="Q16" s="7">
        <v>10386681</v>
      </c>
      <c r="R16" s="7"/>
      <c r="S16" s="7">
        <v>8990</v>
      </c>
      <c r="T16" s="7"/>
      <c r="U16" s="7">
        <v>79502274170</v>
      </c>
      <c r="V16" s="7"/>
      <c r="W16" s="7">
        <v>92820673429.969498</v>
      </c>
      <c r="X16" s="7"/>
      <c r="Y16" s="9">
        <v>2.5296962598674401E-2</v>
      </c>
    </row>
    <row r="17" spans="1:25">
      <c r="A17" s="1" t="s">
        <v>23</v>
      </c>
      <c r="C17" s="7">
        <v>2560896</v>
      </c>
      <c r="D17" s="7"/>
      <c r="E17" s="7">
        <v>32865496463</v>
      </c>
      <c r="F17" s="7"/>
      <c r="G17" s="7">
        <v>41748802168.32</v>
      </c>
      <c r="H17" s="7"/>
      <c r="I17" s="7">
        <v>0</v>
      </c>
      <c r="J17" s="7"/>
      <c r="K17" s="7">
        <v>0</v>
      </c>
      <c r="L17" s="7"/>
      <c r="M17" s="7">
        <v>-26032</v>
      </c>
      <c r="N17" s="7"/>
      <c r="O17" s="7">
        <v>411941849</v>
      </c>
      <c r="P17" s="7"/>
      <c r="Q17" s="7">
        <v>2534864</v>
      </c>
      <c r="R17" s="7"/>
      <c r="S17" s="7">
        <v>16070</v>
      </c>
      <c r="T17" s="7"/>
      <c r="U17" s="7">
        <v>32531412375</v>
      </c>
      <c r="V17" s="7"/>
      <c r="W17" s="7">
        <v>40492889656.344002</v>
      </c>
      <c r="X17" s="7"/>
      <c r="Y17" s="9">
        <v>1.1035764741802094E-2</v>
      </c>
    </row>
    <row r="18" spans="1:25">
      <c r="A18" s="1" t="s">
        <v>24</v>
      </c>
      <c r="C18" s="7">
        <v>23574613</v>
      </c>
      <c r="D18" s="7"/>
      <c r="E18" s="7">
        <v>76719056542</v>
      </c>
      <c r="F18" s="7"/>
      <c r="G18" s="7">
        <v>84949497190.856201</v>
      </c>
      <c r="H18" s="7"/>
      <c r="I18" s="7">
        <v>0</v>
      </c>
      <c r="J18" s="7"/>
      <c r="K18" s="7">
        <v>0</v>
      </c>
      <c r="L18" s="7"/>
      <c r="M18" s="7">
        <v>-646277</v>
      </c>
      <c r="N18" s="7"/>
      <c r="O18" s="7">
        <v>2212381574</v>
      </c>
      <c r="P18" s="7"/>
      <c r="Q18" s="7">
        <v>22928336</v>
      </c>
      <c r="R18" s="7"/>
      <c r="S18" s="7">
        <v>3470</v>
      </c>
      <c r="T18" s="7"/>
      <c r="U18" s="7">
        <v>74615872000</v>
      </c>
      <c r="V18" s="7"/>
      <c r="W18" s="7">
        <v>79087936030.776001</v>
      </c>
      <c r="X18" s="7"/>
      <c r="Y18" s="9">
        <v>2.1554299121589033E-2</v>
      </c>
    </row>
    <row r="19" spans="1:25">
      <c r="A19" s="1" t="s">
        <v>25</v>
      </c>
      <c r="C19" s="7">
        <v>1230647</v>
      </c>
      <c r="D19" s="7"/>
      <c r="E19" s="7">
        <v>23125357695</v>
      </c>
      <c r="F19" s="7"/>
      <c r="G19" s="7">
        <v>28190293242.665401</v>
      </c>
      <c r="H19" s="7"/>
      <c r="I19" s="7">
        <v>0</v>
      </c>
      <c r="J19" s="7"/>
      <c r="K19" s="7">
        <v>0</v>
      </c>
      <c r="L19" s="7"/>
      <c r="M19" s="7">
        <v>-60322</v>
      </c>
      <c r="N19" s="7"/>
      <c r="O19" s="7">
        <v>1553570746</v>
      </c>
      <c r="P19" s="7"/>
      <c r="Q19" s="7">
        <v>1170325</v>
      </c>
      <c r="R19" s="7"/>
      <c r="S19" s="7">
        <v>30900</v>
      </c>
      <c r="T19" s="7"/>
      <c r="U19" s="7">
        <v>21991833761</v>
      </c>
      <c r="V19" s="7"/>
      <c r="W19" s="7">
        <v>35947872397.125</v>
      </c>
      <c r="X19" s="7"/>
      <c r="Y19" s="9">
        <v>9.7970845279213136E-3</v>
      </c>
    </row>
    <row r="20" spans="1:25">
      <c r="A20" s="1" t="s">
        <v>26</v>
      </c>
      <c r="C20" s="7">
        <v>31528859</v>
      </c>
      <c r="D20" s="7"/>
      <c r="E20" s="7">
        <v>88408036946</v>
      </c>
      <c r="F20" s="7"/>
      <c r="G20" s="7">
        <v>70831252773.026993</v>
      </c>
      <c r="H20" s="7"/>
      <c r="I20" s="7">
        <v>0</v>
      </c>
      <c r="J20" s="7"/>
      <c r="K20" s="7">
        <v>0</v>
      </c>
      <c r="L20" s="7"/>
      <c r="M20" s="7">
        <v>-1425847</v>
      </c>
      <c r="N20" s="7"/>
      <c r="O20" s="7">
        <v>3027366169</v>
      </c>
      <c r="P20" s="7"/>
      <c r="Q20" s="7">
        <v>30103012</v>
      </c>
      <c r="R20" s="7"/>
      <c r="S20" s="7">
        <v>2291</v>
      </c>
      <c r="T20" s="7"/>
      <c r="U20" s="7">
        <v>84409911475</v>
      </c>
      <c r="V20" s="7"/>
      <c r="W20" s="7">
        <v>68555652789.072601</v>
      </c>
      <c r="X20" s="7"/>
      <c r="Y20" s="9">
        <v>1.8683874189313214E-2</v>
      </c>
    </row>
    <row r="21" spans="1:25">
      <c r="A21" s="1" t="s">
        <v>27</v>
      </c>
      <c r="C21" s="7">
        <v>587213</v>
      </c>
      <c r="D21" s="7"/>
      <c r="E21" s="7">
        <v>93909445598</v>
      </c>
      <c r="F21" s="7"/>
      <c r="G21" s="7">
        <v>113223990461.62</v>
      </c>
      <c r="H21" s="7"/>
      <c r="I21" s="7">
        <v>0</v>
      </c>
      <c r="J21" s="7"/>
      <c r="K21" s="7">
        <v>0</v>
      </c>
      <c r="L21" s="7"/>
      <c r="M21" s="7">
        <v>-14594</v>
      </c>
      <c r="N21" s="7"/>
      <c r="O21" s="7">
        <v>2776500186</v>
      </c>
      <c r="P21" s="7"/>
      <c r="Q21" s="7">
        <v>572619</v>
      </c>
      <c r="R21" s="7"/>
      <c r="S21" s="7">
        <v>190910</v>
      </c>
      <c r="T21" s="7"/>
      <c r="U21" s="7">
        <v>91575514892</v>
      </c>
      <c r="V21" s="7"/>
      <c r="W21" s="7">
        <v>108668247064.924</v>
      </c>
      <c r="X21" s="7"/>
      <c r="Y21" s="9">
        <v>2.9615994800327696E-2</v>
      </c>
    </row>
    <row r="22" spans="1:25">
      <c r="A22" s="1" t="s">
        <v>28</v>
      </c>
      <c r="C22" s="7">
        <v>3608203</v>
      </c>
      <c r="D22" s="7"/>
      <c r="E22" s="7">
        <v>34185340107</v>
      </c>
      <c r="F22" s="7"/>
      <c r="G22" s="7">
        <v>34109842167.3465</v>
      </c>
      <c r="H22" s="7"/>
      <c r="I22" s="7">
        <v>0</v>
      </c>
      <c r="J22" s="7"/>
      <c r="K22" s="7">
        <v>0</v>
      </c>
      <c r="L22" s="7"/>
      <c r="M22" s="7">
        <v>-160036</v>
      </c>
      <c r="N22" s="7"/>
      <c r="O22" s="7">
        <v>1525597507</v>
      </c>
      <c r="P22" s="7"/>
      <c r="Q22" s="7">
        <v>3448167</v>
      </c>
      <c r="R22" s="7"/>
      <c r="S22" s="7">
        <v>10360</v>
      </c>
      <c r="T22" s="7"/>
      <c r="U22" s="7">
        <v>32669104715</v>
      </c>
      <c r="V22" s="7"/>
      <c r="W22" s="7">
        <v>35510458209.786003</v>
      </c>
      <c r="X22" s="7"/>
      <c r="Y22" s="9">
        <v>9.6778734736555558E-3</v>
      </c>
    </row>
    <row r="23" spans="1:25">
      <c r="A23" s="1" t="s">
        <v>29</v>
      </c>
      <c r="C23" s="7">
        <v>1393624</v>
      </c>
      <c r="D23" s="7"/>
      <c r="E23" s="7">
        <v>59133961507</v>
      </c>
      <c r="F23" s="7"/>
      <c r="G23" s="7">
        <v>45023287959</v>
      </c>
      <c r="H23" s="7"/>
      <c r="I23" s="7">
        <v>0</v>
      </c>
      <c r="J23" s="7"/>
      <c r="K23" s="7">
        <v>0</v>
      </c>
      <c r="L23" s="7"/>
      <c r="M23" s="7">
        <v>-61813</v>
      </c>
      <c r="N23" s="7"/>
      <c r="O23" s="7">
        <v>1950774696</v>
      </c>
      <c r="P23" s="7"/>
      <c r="Q23" s="7">
        <v>1331811</v>
      </c>
      <c r="R23" s="7"/>
      <c r="S23" s="7">
        <v>33000</v>
      </c>
      <c r="T23" s="7"/>
      <c r="U23" s="7">
        <v>56511125245</v>
      </c>
      <c r="V23" s="7"/>
      <c r="W23" s="7">
        <v>43688261910.150002</v>
      </c>
      <c r="X23" s="7"/>
      <c r="Y23" s="9">
        <v>1.1906618285591114E-2</v>
      </c>
    </row>
    <row r="24" spans="1:25">
      <c r="A24" s="1" t="s">
        <v>30</v>
      </c>
      <c r="C24" s="7">
        <v>620430</v>
      </c>
      <c r="D24" s="7"/>
      <c r="E24" s="7">
        <v>26064782975</v>
      </c>
      <c r="F24" s="7"/>
      <c r="G24" s="7">
        <v>18810522465.75</v>
      </c>
      <c r="H24" s="7"/>
      <c r="I24" s="7">
        <v>0</v>
      </c>
      <c r="J24" s="7"/>
      <c r="K24" s="7">
        <v>0</v>
      </c>
      <c r="L24" s="7"/>
      <c r="M24" s="7">
        <v>-27519</v>
      </c>
      <c r="N24" s="7"/>
      <c r="O24" s="7">
        <v>823194531</v>
      </c>
      <c r="P24" s="7"/>
      <c r="Q24" s="7">
        <v>592911</v>
      </c>
      <c r="R24" s="7"/>
      <c r="S24" s="7">
        <v>31200</v>
      </c>
      <c r="T24" s="7"/>
      <c r="U24" s="7">
        <v>24908686781</v>
      </c>
      <c r="V24" s="7"/>
      <c r="W24" s="7">
        <v>18388755201.959999</v>
      </c>
      <c r="X24" s="7"/>
      <c r="Y24" s="9">
        <v>5.0115953202076909E-3</v>
      </c>
    </row>
    <row r="25" spans="1:25">
      <c r="A25" s="1" t="s">
        <v>31</v>
      </c>
      <c r="C25" s="7">
        <v>1670094</v>
      </c>
      <c r="D25" s="7"/>
      <c r="E25" s="7">
        <v>18640563216</v>
      </c>
      <c r="F25" s="7"/>
      <c r="G25" s="7">
        <v>9927738505.3859997</v>
      </c>
      <c r="H25" s="7"/>
      <c r="I25" s="7">
        <v>0</v>
      </c>
      <c r="J25" s="7"/>
      <c r="K25" s="7">
        <v>0</v>
      </c>
      <c r="L25" s="7"/>
      <c r="M25" s="7">
        <v>-74075</v>
      </c>
      <c r="N25" s="7"/>
      <c r="O25" s="7">
        <v>409017858</v>
      </c>
      <c r="P25" s="7"/>
      <c r="Q25" s="7">
        <v>1596019</v>
      </c>
      <c r="R25" s="7"/>
      <c r="S25" s="7">
        <v>5650</v>
      </c>
      <c r="T25" s="7"/>
      <c r="U25" s="7">
        <v>17813783574</v>
      </c>
      <c r="V25" s="7"/>
      <c r="W25" s="7">
        <v>8963853181.2674999</v>
      </c>
      <c r="X25" s="7"/>
      <c r="Y25" s="9">
        <v>2.4429714877862315E-3</v>
      </c>
    </row>
    <row r="26" spans="1:25">
      <c r="A26" s="1" t="s">
        <v>32</v>
      </c>
      <c r="C26" s="7">
        <v>669324</v>
      </c>
      <c r="D26" s="7"/>
      <c r="E26" s="7">
        <v>65108924795</v>
      </c>
      <c r="F26" s="7"/>
      <c r="G26" s="7">
        <v>60512811444.089996</v>
      </c>
      <c r="H26" s="7"/>
      <c r="I26" s="7">
        <v>0</v>
      </c>
      <c r="J26" s="7"/>
      <c r="K26" s="7">
        <v>0</v>
      </c>
      <c r="L26" s="7"/>
      <c r="M26" s="7">
        <v>-29687</v>
      </c>
      <c r="N26" s="7"/>
      <c r="O26" s="7">
        <v>2710505073</v>
      </c>
      <c r="P26" s="7"/>
      <c r="Q26" s="7">
        <v>639637</v>
      </c>
      <c r="R26" s="7"/>
      <c r="S26" s="7">
        <v>96510</v>
      </c>
      <c r="T26" s="7"/>
      <c r="U26" s="7">
        <v>62221102681</v>
      </c>
      <c r="V26" s="7"/>
      <c r="W26" s="7">
        <v>61364065237.123497</v>
      </c>
      <c r="X26" s="7"/>
      <c r="Y26" s="9">
        <v>1.6723908649265651E-2</v>
      </c>
    </row>
    <row r="27" spans="1:25">
      <c r="A27" s="1" t="s">
        <v>33</v>
      </c>
      <c r="C27" s="7">
        <v>435217</v>
      </c>
      <c r="D27" s="7"/>
      <c r="E27" s="7">
        <v>20938840796</v>
      </c>
      <c r="F27" s="7"/>
      <c r="G27" s="7">
        <v>16370623042.884001</v>
      </c>
      <c r="H27" s="7"/>
      <c r="I27" s="7">
        <v>0</v>
      </c>
      <c r="J27" s="7"/>
      <c r="K27" s="7">
        <v>0</v>
      </c>
      <c r="L27" s="7"/>
      <c r="M27" s="7">
        <v>-19305</v>
      </c>
      <c r="N27" s="7"/>
      <c r="O27" s="7">
        <v>702799956</v>
      </c>
      <c r="P27" s="7"/>
      <c r="Q27" s="7">
        <v>415912</v>
      </c>
      <c r="R27" s="7"/>
      <c r="S27" s="7">
        <v>36680</v>
      </c>
      <c r="T27" s="7"/>
      <c r="U27" s="7">
        <v>20010052807</v>
      </c>
      <c r="V27" s="7"/>
      <c r="W27" s="7">
        <v>15164881029.648001</v>
      </c>
      <c r="X27" s="7"/>
      <c r="Y27" s="9">
        <v>4.1329739813812782E-3</v>
      </c>
    </row>
    <row r="28" spans="1:25">
      <c r="A28" s="1" t="s">
        <v>34</v>
      </c>
      <c r="C28" s="7">
        <v>429209</v>
      </c>
      <c r="D28" s="7"/>
      <c r="E28" s="7">
        <v>29056975115</v>
      </c>
      <c r="F28" s="7"/>
      <c r="G28" s="7">
        <v>32570858460.393002</v>
      </c>
      <c r="H28" s="7"/>
      <c r="I28" s="7">
        <v>0</v>
      </c>
      <c r="J28" s="7"/>
      <c r="K28" s="7">
        <v>0</v>
      </c>
      <c r="L28" s="7"/>
      <c r="M28" s="7">
        <v>-19039</v>
      </c>
      <c r="N28" s="7"/>
      <c r="O28" s="7">
        <v>1383097111</v>
      </c>
      <c r="P28" s="7"/>
      <c r="Q28" s="7">
        <v>410170</v>
      </c>
      <c r="R28" s="7"/>
      <c r="S28" s="7">
        <v>74820</v>
      </c>
      <c r="T28" s="7"/>
      <c r="U28" s="7">
        <v>27768055847</v>
      </c>
      <c r="V28" s="7"/>
      <c r="W28" s="7">
        <v>30506320329.57</v>
      </c>
      <c r="X28" s="7"/>
      <c r="Y28" s="9">
        <v>8.3140664238183001E-3</v>
      </c>
    </row>
    <row r="29" spans="1:25">
      <c r="A29" s="1" t="s">
        <v>35</v>
      </c>
      <c r="C29" s="7">
        <v>141402</v>
      </c>
      <c r="D29" s="7"/>
      <c r="E29" s="7">
        <v>18413076295</v>
      </c>
      <c r="F29" s="7"/>
      <c r="G29" s="7">
        <v>17006434023.518999</v>
      </c>
      <c r="H29" s="7"/>
      <c r="I29" s="7">
        <v>0</v>
      </c>
      <c r="J29" s="7"/>
      <c r="K29" s="7">
        <v>0</v>
      </c>
      <c r="L29" s="7"/>
      <c r="M29" s="7">
        <v>-6273</v>
      </c>
      <c r="N29" s="7"/>
      <c r="O29" s="7">
        <v>751000314</v>
      </c>
      <c r="P29" s="7"/>
      <c r="Q29" s="7">
        <v>135129</v>
      </c>
      <c r="R29" s="7"/>
      <c r="S29" s="7">
        <v>136000</v>
      </c>
      <c r="T29" s="7"/>
      <c r="U29" s="7">
        <v>17596219195</v>
      </c>
      <c r="V29" s="7"/>
      <c r="W29" s="7">
        <v>18268197613.200001</v>
      </c>
      <c r="X29" s="7"/>
      <c r="Y29" s="9">
        <v>4.9787390533745377E-3</v>
      </c>
    </row>
    <row r="30" spans="1:25">
      <c r="A30" s="1" t="s">
        <v>36</v>
      </c>
      <c r="C30" s="7">
        <v>1896393</v>
      </c>
      <c r="D30" s="7"/>
      <c r="E30" s="7">
        <v>35299945488</v>
      </c>
      <c r="F30" s="7"/>
      <c r="G30" s="7">
        <v>36948145448.339996</v>
      </c>
      <c r="H30" s="7"/>
      <c r="I30" s="7">
        <v>0</v>
      </c>
      <c r="J30" s="7"/>
      <c r="K30" s="7">
        <v>0</v>
      </c>
      <c r="L30" s="7"/>
      <c r="M30" s="7">
        <v>-84111</v>
      </c>
      <c r="N30" s="7"/>
      <c r="O30" s="7">
        <v>1948935561</v>
      </c>
      <c r="P30" s="7"/>
      <c r="Q30" s="7">
        <v>1812282</v>
      </c>
      <c r="R30" s="7"/>
      <c r="S30" s="7">
        <v>24400</v>
      </c>
      <c r="T30" s="7"/>
      <c r="U30" s="7">
        <v>33734281771</v>
      </c>
      <c r="V30" s="7"/>
      <c r="W30" s="7">
        <v>43956573699.239998</v>
      </c>
      <c r="X30" s="7"/>
      <c r="Y30" s="9">
        <v>1.1979742871338857E-2</v>
      </c>
    </row>
    <row r="31" spans="1:25">
      <c r="A31" s="1" t="s">
        <v>37</v>
      </c>
      <c r="C31" s="7">
        <v>4081059</v>
      </c>
      <c r="D31" s="7"/>
      <c r="E31" s="7">
        <v>80868647020</v>
      </c>
      <c r="F31" s="7"/>
      <c r="G31" s="7">
        <v>57849635727.027</v>
      </c>
      <c r="H31" s="7"/>
      <c r="I31" s="7">
        <v>0</v>
      </c>
      <c r="J31" s="7"/>
      <c r="K31" s="7">
        <v>0</v>
      </c>
      <c r="L31" s="7"/>
      <c r="M31" s="7">
        <v>-4081059</v>
      </c>
      <c r="N31" s="7"/>
      <c r="O31" s="7">
        <v>46527880100</v>
      </c>
      <c r="P31" s="7"/>
      <c r="Q31" s="7">
        <v>0</v>
      </c>
      <c r="R31" s="7"/>
      <c r="S31" s="7">
        <v>0</v>
      </c>
      <c r="T31" s="7"/>
      <c r="U31" s="7">
        <v>0</v>
      </c>
      <c r="V31" s="7"/>
      <c r="W31" s="7">
        <v>0</v>
      </c>
      <c r="X31" s="7"/>
      <c r="Y31" s="9">
        <v>0</v>
      </c>
    </row>
    <row r="32" spans="1:25">
      <c r="A32" s="1" t="s">
        <v>38</v>
      </c>
      <c r="C32" s="7">
        <v>1094582</v>
      </c>
      <c r="D32" s="7"/>
      <c r="E32" s="7">
        <v>22355137799</v>
      </c>
      <c r="F32" s="7"/>
      <c r="G32" s="7">
        <v>14765099547.447001</v>
      </c>
      <c r="H32" s="7"/>
      <c r="I32" s="7">
        <v>0</v>
      </c>
      <c r="J32" s="7"/>
      <c r="K32" s="7">
        <v>0</v>
      </c>
      <c r="L32" s="7"/>
      <c r="M32" s="7">
        <v>-48244</v>
      </c>
      <c r="N32" s="7"/>
      <c r="O32" s="7">
        <v>687975775</v>
      </c>
      <c r="P32" s="7"/>
      <c r="Q32" s="7">
        <v>1046338</v>
      </c>
      <c r="R32" s="7"/>
      <c r="S32" s="7">
        <v>14560</v>
      </c>
      <c r="T32" s="7"/>
      <c r="U32" s="7">
        <v>21369829007</v>
      </c>
      <c r="V32" s="7"/>
      <c r="W32" s="7">
        <v>15144034926.384001</v>
      </c>
      <c r="X32" s="7"/>
      <c r="Y32" s="9">
        <v>4.1272926705793762E-3</v>
      </c>
    </row>
    <row r="33" spans="1:25">
      <c r="A33" s="1" t="s">
        <v>39</v>
      </c>
      <c r="C33" s="7">
        <v>23778242</v>
      </c>
      <c r="D33" s="7"/>
      <c r="E33" s="7">
        <v>134334905481</v>
      </c>
      <c r="F33" s="7"/>
      <c r="G33" s="7">
        <v>100148958306.444</v>
      </c>
      <c r="H33" s="7"/>
      <c r="I33" s="7">
        <v>0</v>
      </c>
      <c r="J33" s="7"/>
      <c r="K33" s="7">
        <v>0</v>
      </c>
      <c r="L33" s="7"/>
      <c r="M33" s="7">
        <v>-389577</v>
      </c>
      <c r="N33" s="7"/>
      <c r="O33" s="7">
        <v>1623969800</v>
      </c>
      <c r="P33" s="7"/>
      <c r="Q33" s="7">
        <v>23388665</v>
      </c>
      <c r="R33" s="7"/>
      <c r="S33" s="7">
        <v>4518</v>
      </c>
      <c r="T33" s="7"/>
      <c r="U33" s="7">
        <v>132133994690</v>
      </c>
      <c r="V33" s="7"/>
      <c r="W33" s="7">
        <v>105041252038.604</v>
      </c>
      <c r="X33" s="7"/>
      <c r="Y33" s="9">
        <v>2.8627508570526539E-2</v>
      </c>
    </row>
    <row r="34" spans="1:25">
      <c r="A34" s="1" t="s">
        <v>40</v>
      </c>
      <c r="C34" s="7">
        <v>34621</v>
      </c>
      <c r="D34" s="7"/>
      <c r="E34" s="7">
        <v>334402683</v>
      </c>
      <c r="F34" s="7"/>
      <c r="G34" s="7">
        <v>347935701.05549997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34621</v>
      </c>
      <c r="R34" s="7"/>
      <c r="S34" s="7">
        <v>11250</v>
      </c>
      <c r="T34" s="7"/>
      <c r="U34" s="7">
        <v>334402683</v>
      </c>
      <c r="V34" s="7"/>
      <c r="W34" s="7">
        <v>387168806.8125</v>
      </c>
      <c r="X34" s="7"/>
      <c r="Y34" s="9">
        <v>1.0551738598081433E-4</v>
      </c>
    </row>
    <row r="35" spans="1:25">
      <c r="A35" s="1" t="s">
        <v>41</v>
      </c>
      <c r="C35" s="7">
        <v>8171084</v>
      </c>
      <c r="D35" s="7"/>
      <c r="E35" s="7">
        <v>88802936326</v>
      </c>
      <c r="F35" s="7"/>
      <c r="G35" s="7">
        <v>92677337632.781998</v>
      </c>
      <c r="H35" s="7"/>
      <c r="I35" s="7">
        <v>0</v>
      </c>
      <c r="J35" s="7"/>
      <c r="K35" s="7">
        <v>0</v>
      </c>
      <c r="L35" s="7"/>
      <c r="M35" s="7">
        <v>-285636</v>
      </c>
      <c r="N35" s="7"/>
      <c r="O35" s="7">
        <v>3254701783</v>
      </c>
      <c r="P35" s="7"/>
      <c r="Q35" s="7">
        <v>7885448</v>
      </c>
      <c r="R35" s="7"/>
      <c r="S35" s="7">
        <v>12250</v>
      </c>
      <c r="T35" s="7"/>
      <c r="U35" s="7">
        <v>85698658421</v>
      </c>
      <c r="V35" s="7"/>
      <c r="W35" s="7">
        <v>96021987408.899994</v>
      </c>
      <c r="X35" s="7"/>
      <c r="Y35" s="9">
        <v>2.6169435475664655E-2</v>
      </c>
    </row>
    <row r="36" spans="1:25">
      <c r="A36" s="1" t="s">
        <v>42</v>
      </c>
      <c r="C36" s="7">
        <v>16759630</v>
      </c>
      <c r="D36" s="7"/>
      <c r="E36" s="7">
        <v>30877331509</v>
      </c>
      <c r="F36" s="7"/>
      <c r="G36" s="7">
        <v>31820428484.865002</v>
      </c>
      <c r="H36" s="7"/>
      <c r="I36" s="7">
        <v>0</v>
      </c>
      <c r="J36" s="7"/>
      <c r="K36" s="7">
        <v>0</v>
      </c>
      <c r="L36" s="7"/>
      <c r="M36" s="7">
        <v>-2389533</v>
      </c>
      <c r="N36" s="7"/>
      <c r="O36" s="7">
        <v>5143612004</v>
      </c>
      <c r="P36" s="7"/>
      <c r="Q36" s="7">
        <v>14370097</v>
      </c>
      <c r="R36" s="7"/>
      <c r="S36" s="7">
        <v>2159</v>
      </c>
      <c r="T36" s="7"/>
      <c r="U36" s="7">
        <v>26474942996</v>
      </c>
      <c r="V36" s="7"/>
      <c r="W36" s="7">
        <v>30840440438.433201</v>
      </c>
      <c r="X36" s="7"/>
      <c r="Y36" s="9">
        <v>8.4051261369731973E-3</v>
      </c>
    </row>
    <row r="37" spans="1:25">
      <c r="A37" s="1" t="s">
        <v>43</v>
      </c>
      <c r="C37" s="7">
        <v>140073039</v>
      </c>
      <c r="D37" s="7"/>
      <c r="E37" s="7">
        <v>129946487030</v>
      </c>
      <c r="F37" s="7"/>
      <c r="G37" s="7">
        <v>116404309293.40601</v>
      </c>
      <c r="H37" s="7"/>
      <c r="I37" s="7">
        <v>0</v>
      </c>
      <c r="J37" s="7"/>
      <c r="K37" s="7">
        <v>0</v>
      </c>
      <c r="L37" s="7"/>
      <c r="M37" s="7">
        <v>-6212661</v>
      </c>
      <c r="N37" s="7"/>
      <c r="O37" s="7">
        <v>5229587186</v>
      </c>
      <c r="P37" s="7"/>
      <c r="Q37" s="7">
        <v>133860378</v>
      </c>
      <c r="R37" s="7"/>
      <c r="S37" s="7">
        <v>915</v>
      </c>
      <c r="T37" s="7"/>
      <c r="U37" s="7">
        <v>124182969100</v>
      </c>
      <c r="V37" s="7"/>
      <c r="W37" s="7">
        <v>121753476507.07401</v>
      </c>
      <c r="X37" s="7"/>
      <c r="Y37" s="9">
        <v>3.318218913571877E-2</v>
      </c>
    </row>
    <row r="38" spans="1:25">
      <c r="A38" s="1" t="s">
        <v>44</v>
      </c>
      <c r="C38" s="7">
        <v>3609895</v>
      </c>
      <c r="D38" s="7"/>
      <c r="E38" s="7">
        <v>43396739348</v>
      </c>
      <c r="F38" s="7"/>
      <c r="G38" s="7">
        <v>32834007541.462502</v>
      </c>
      <c r="H38" s="7"/>
      <c r="I38" s="7">
        <v>0</v>
      </c>
      <c r="J38" s="7"/>
      <c r="K38" s="7">
        <v>0</v>
      </c>
      <c r="L38" s="7"/>
      <c r="M38" s="7">
        <v>-163593</v>
      </c>
      <c r="N38" s="7"/>
      <c r="O38" s="7">
        <v>1483879167</v>
      </c>
      <c r="P38" s="7"/>
      <c r="Q38" s="7">
        <v>3446302</v>
      </c>
      <c r="R38" s="7"/>
      <c r="S38" s="7">
        <v>9820</v>
      </c>
      <c r="T38" s="7"/>
      <c r="U38" s="7">
        <v>41430088577</v>
      </c>
      <c r="V38" s="7"/>
      <c r="W38" s="7">
        <v>33641321660.442001</v>
      </c>
      <c r="X38" s="7"/>
      <c r="Y38" s="9">
        <v>9.1684667258555147E-3</v>
      </c>
    </row>
    <row r="39" spans="1:25">
      <c r="A39" s="1" t="s">
        <v>45</v>
      </c>
      <c r="C39" s="7">
        <v>6712138</v>
      </c>
      <c r="D39" s="7"/>
      <c r="E39" s="7">
        <v>59633923669</v>
      </c>
      <c r="F39" s="7"/>
      <c r="G39" s="7">
        <v>60116529017.889</v>
      </c>
      <c r="H39" s="7"/>
      <c r="I39" s="7">
        <v>0</v>
      </c>
      <c r="J39" s="7"/>
      <c r="K39" s="7">
        <v>0</v>
      </c>
      <c r="L39" s="7"/>
      <c r="M39" s="7">
        <v>-297706</v>
      </c>
      <c r="N39" s="7"/>
      <c r="O39" s="7">
        <v>2735174072</v>
      </c>
      <c r="P39" s="7"/>
      <c r="Q39" s="7">
        <v>6414432</v>
      </c>
      <c r="R39" s="7"/>
      <c r="S39" s="7">
        <v>10470</v>
      </c>
      <c r="T39" s="7"/>
      <c r="U39" s="7">
        <v>56988957660</v>
      </c>
      <c r="V39" s="7"/>
      <c r="W39" s="7">
        <v>66759506376.912003</v>
      </c>
      <c r="X39" s="7"/>
      <c r="Y39" s="9">
        <v>1.8194359871746335E-2</v>
      </c>
    </row>
    <row r="40" spans="1:25">
      <c r="A40" s="1" t="s">
        <v>46</v>
      </c>
      <c r="C40" s="7">
        <v>2672882</v>
      </c>
      <c r="D40" s="7"/>
      <c r="E40" s="7">
        <v>21949222560</v>
      </c>
      <c r="F40" s="7"/>
      <c r="G40" s="7">
        <v>24709898674.529999</v>
      </c>
      <c r="H40" s="7"/>
      <c r="I40" s="7">
        <v>0</v>
      </c>
      <c r="J40" s="7"/>
      <c r="K40" s="7">
        <v>0</v>
      </c>
      <c r="L40" s="7"/>
      <c r="M40" s="7">
        <v>-118552</v>
      </c>
      <c r="N40" s="7"/>
      <c r="O40" s="7">
        <v>1307964755</v>
      </c>
      <c r="P40" s="7"/>
      <c r="Q40" s="7">
        <v>2554330</v>
      </c>
      <c r="R40" s="7"/>
      <c r="S40" s="7">
        <v>12510</v>
      </c>
      <c r="T40" s="7"/>
      <c r="U40" s="7">
        <v>20975695021</v>
      </c>
      <c r="V40" s="7"/>
      <c r="W40" s="7">
        <v>31764538023.615002</v>
      </c>
      <c r="X40" s="7"/>
      <c r="Y40" s="9">
        <v>8.6569758724473374E-3</v>
      </c>
    </row>
    <row r="41" spans="1:25">
      <c r="A41" s="1" t="s">
        <v>47</v>
      </c>
      <c r="C41" s="7">
        <v>5092421</v>
      </c>
      <c r="D41" s="7"/>
      <c r="E41" s="7">
        <v>60128292461</v>
      </c>
      <c r="F41" s="7"/>
      <c r="G41" s="7">
        <v>60745453140.599998</v>
      </c>
      <c r="H41" s="7"/>
      <c r="I41" s="7">
        <v>0</v>
      </c>
      <c r="J41" s="7"/>
      <c r="K41" s="7">
        <v>0</v>
      </c>
      <c r="L41" s="7"/>
      <c r="M41" s="7">
        <v>-225548</v>
      </c>
      <c r="N41" s="7"/>
      <c r="O41" s="7">
        <v>2701847607</v>
      </c>
      <c r="P41" s="7"/>
      <c r="Q41" s="7">
        <v>4866873</v>
      </c>
      <c r="R41" s="7"/>
      <c r="S41" s="7">
        <v>13040</v>
      </c>
      <c r="T41" s="7"/>
      <c r="U41" s="7">
        <v>57465155201</v>
      </c>
      <c r="V41" s="7"/>
      <c r="W41" s="7">
        <v>63086412977.676003</v>
      </c>
      <c r="X41" s="7"/>
      <c r="Y41" s="9">
        <v>1.7193310181969897E-2</v>
      </c>
    </row>
    <row r="42" spans="1:25">
      <c r="A42" s="1" t="s">
        <v>48</v>
      </c>
      <c r="C42" s="7">
        <v>8790817</v>
      </c>
      <c r="D42" s="7"/>
      <c r="E42" s="7">
        <v>114339727438</v>
      </c>
      <c r="F42" s="7"/>
      <c r="G42" s="7">
        <v>139379260639.65799</v>
      </c>
      <c r="H42" s="7"/>
      <c r="I42" s="7">
        <v>0</v>
      </c>
      <c r="J42" s="7"/>
      <c r="K42" s="7">
        <v>0</v>
      </c>
      <c r="L42" s="7"/>
      <c r="M42" s="7">
        <v>-389901</v>
      </c>
      <c r="N42" s="7"/>
      <c r="O42" s="7">
        <v>6199047406</v>
      </c>
      <c r="P42" s="7"/>
      <c r="Q42" s="7">
        <v>8400916</v>
      </c>
      <c r="R42" s="7"/>
      <c r="S42" s="7">
        <v>17680</v>
      </c>
      <c r="T42" s="7"/>
      <c r="U42" s="7">
        <v>109268392874</v>
      </c>
      <c r="V42" s="7"/>
      <c r="W42" s="7">
        <v>147644452120.46399</v>
      </c>
      <c r="X42" s="7"/>
      <c r="Y42" s="9">
        <v>4.0238408591282922E-2</v>
      </c>
    </row>
    <row r="43" spans="1:25">
      <c r="A43" s="1" t="s">
        <v>49</v>
      </c>
      <c r="C43" s="7">
        <v>3771011</v>
      </c>
      <c r="D43" s="7"/>
      <c r="E43" s="7">
        <v>67012309520</v>
      </c>
      <c r="F43" s="7"/>
      <c r="G43" s="7">
        <v>67474322721.900002</v>
      </c>
      <c r="H43" s="7"/>
      <c r="I43" s="7">
        <v>0</v>
      </c>
      <c r="J43" s="7"/>
      <c r="K43" s="7">
        <v>0</v>
      </c>
      <c r="L43" s="7"/>
      <c r="M43" s="7">
        <v>-167257</v>
      </c>
      <c r="N43" s="7"/>
      <c r="O43" s="7">
        <v>2991656594</v>
      </c>
      <c r="P43" s="7"/>
      <c r="Q43" s="7">
        <v>3603754</v>
      </c>
      <c r="R43" s="7"/>
      <c r="S43" s="7">
        <v>19150</v>
      </c>
      <c r="T43" s="7"/>
      <c r="U43" s="7">
        <v>64040088580</v>
      </c>
      <c r="V43" s="7"/>
      <c r="W43" s="7">
        <v>68601268359.855003</v>
      </c>
      <c r="X43" s="7"/>
      <c r="Y43" s="9">
        <v>1.8696306068390997E-2</v>
      </c>
    </row>
    <row r="44" spans="1:25">
      <c r="A44" s="1" t="s">
        <v>50</v>
      </c>
      <c r="C44" s="7">
        <v>3965123</v>
      </c>
      <c r="D44" s="7"/>
      <c r="E44" s="7">
        <v>32072790261</v>
      </c>
      <c r="F44" s="7"/>
      <c r="G44" s="7">
        <v>29206741139.491501</v>
      </c>
      <c r="H44" s="7"/>
      <c r="I44" s="7">
        <v>0</v>
      </c>
      <c r="J44" s="7"/>
      <c r="K44" s="7">
        <v>0</v>
      </c>
      <c r="L44" s="7"/>
      <c r="M44" s="7">
        <v>-175866</v>
      </c>
      <c r="N44" s="7"/>
      <c r="O44" s="7">
        <v>1260687783</v>
      </c>
      <c r="P44" s="7"/>
      <c r="Q44" s="7">
        <v>3789257</v>
      </c>
      <c r="R44" s="7"/>
      <c r="S44" s="7">
        <v>7490</v>
      </c>
      <c r="T44" s="7"/>
      <c r="U44" s="7">
        <v>30650258516</v>
      </c>
      <c r="V44" s="7"/>
      <c r="W44" s="7">
        <v>28212664797.1665</v>
      </c>
      <c r="X44" s="7"/>
      <c r="Y44" s="9">
        <v>7.6889630274156635E-3</v>
      </c>
    </row>
    <row r="45" spans="1:25">
      <c r="A45" s="1" t="s">
        <v>51</v>
      </c>
      <c r="C45" s="7">
        <v>39285580</v>
      </c>
      <c r="D45" s="7"/>
      <c r="E45" s="7">
        <v>294818176222</v>
      </c>
      <c r="F45" s="7"/>
      <c r="G45" s="7">
        <v>274534370516.97</v>
      </c>
      <c r="H45" s="7"/>
      <c r="I45" s="7">
        <v>0</v>
      </c>
      <c r="J45" s="7"/>
      <c r="K45" s="7">
        <v>0</v>
      </c>
      <c r="L45" s="7"/>
      <c r="M45" s="7">
        <v>-976247</v>
      </c>
      <c r="N45" s="7"/>
      <c r="O45" s="7">
        <v>7294877374</v>
      </c>
      <c r="P45" s="7"/>
      <c r="Q45" s="7">
        <v>38309333</v>
      </c>
      <c r="R45" s="7"/>
      <c r="S45" s="7">
        <v>8820</v>
      </c>
      <c r="T45" s="7"/>
      <c r="U45" s="7">
        <v>287491942015</v>
      </c>
      <c r="V45" s="7"/>
      <c r="W45" s="7">
        <v>335877881573.49298</v>
      </c>
      <c r="X45" s="7"/>
      <c r="Y45" s="9">
        <v>9.1538769262400885E-2</v>
      </c>
    </row>
    <row r="46" spans="1:25">
      <c r="A46" s="1" t="s">
        <v>52</v>
      </c>
      <c r="C46" s="7">
        <v>2451655</v>
      </c>
      <c r="D46" s="7"/>
      <c r="E46" s="7">
        <v>33905151839</v>
      </c>
      <c r="F46" s="7"/>
      <c r="G46" s="7">
        <v>42892390688.400002</v>
      </c>
      <c r="H46" s="7"/>
      <c r="I46" s="7">
        <v>0</v>
      </c>
      <c r="J46" s="7"/>
      <c r="K46" s="7">
        <v>0</v>
      </c>
      <c r="L46" s="7"/>
      <c r="M46" s="7">
        <v>-108739</v>
      </c>
      <c r="N46" s="7"/>
      <c r="O46" s="7">
        <v>1883395614</v>
      </c>
      <c r="P46" s="7"/>
      <c r="Q46" s="7">
        <v>2342916</v>
      </c>
      <c r="R46" s="7"/>
      <c r="S46" s="7">
        <v>18700</v>
      </c>
      <c r="T46" s="7"/>
      <c r="U46" s="7">
        <v>32401346325</v>
      </c>
      <c r="V46" s="7"/>
      <c r="W46" s="7">
        <v>43551844651.260002</v>
      </c>
      <c r="X46" s="7"/>
      <c r="Y46" s="9">
        <v>1.1869439689827557E-2</v>
      </c>
    </row>
    <row r="47" spans="1:25">
      <c r="A47" s="1" t="s">
        <v>53</v>
      </c>
      <c r="C47" s="7">
        <v>1714745</v>
      </c>
      <c r="D47" s="7"/>
      <c r="E47" s="7">
        <v>38245167680</v>
      </c>
      <c r="F47" s="7"/>
      <c r="G47" s="7">
        <v>28585173821.782501</v>
      </c>
      <c r="H47" s="7"/>
      <c r="I47" s="7">
        <v>0</v>
      </c>
      <c r="J47" s="7"/>
      <c r="K47" s="7">
        <v>0</v>
      </c>
      <c r="L47" s="7"/>
      <c r="M47" s="7">
        <v>-75906</v>
      </c>
      <c r="N47" s="7"/>
      <c r="O47" s="7">
        <v>1217144305</v>
      </c>
      <c r="P47" s="7"/>
      <c r="Q47" s="7">
        <v>1638839</v>
      </c>
      <c r="R47" s="7"/>
      <c r="S47" s="7">
        <v>16590</v>
      </c>
      <c r="T47" s="7"/>
      <c r="U47" s="7">
        <v>36552182603</v>
      </c>
      <c r="V47" s="7"/>
      <c r="W47" s="7">
        <v>27026568392.890499</v>
      </c>
      <c r="X47" s="7"/>
      <c r="Y47" s="9">
        <v>7.3657092169374426E-3</v>
      </c>
    </row>
    <row r="48" spans="1:25">
      <c r="A48" s="1" t="s">
        <v>54</v>
      </c>
      <c r="C48" s="7">
        <v>20858059</v>
      </c>
      <c r="D48" s="7"/>
      <c r="E48" s="7">
        <v>72845396593</v>
      </c>
      <c r="F48" s="7"/>
      <c r="G48" s="7">
        <v>47045340602.567596</v>
      </c>
      <c r="H48" s="7"/>
      <c r="I48" s="7">
        <v>1477384</v>
      </c>
      <c r="J48" s="7"/>
      <c r="K48" s="7">
        <v>3428868031</v>
      </c>
      <c r="L48" s="7"/>
      <c r="M48" s="7">
        <v>-939892</v>
      </c>
      <c r="N48" s="7"/>
      <c r="O48" s="7">
        <v>2161547091</v>
      </c>
      <c r="P48" s="7"/>
      <c r="Q48" s="7">
        <v>21395551</v>
      </c>
      <c r="R48" s="7"/>
      <c r="S48" s="7">
        <v>2548</v>
      </c>
      <c r="T48" s="7"/>
      <c r="U48" s="7">
        <v>73009061759</v>
      </c>
      <c r="V48" s="7"/>
      <c r="W48" s="7">
        <v>54191494557.509399</v>
      </c>
      <c r="X48" s="7"/>
      <c r="Y48" s="9">
        <v>1.4769125888984979E-2</v>
      </c>
    </row>
    <row r="49" spans="1:25">
      <c r="A49" s="1" t="s">
        <v>55</v>
      </c>
      <c r="C49" s="7">
        <v>892655</v>
      </c>
      <c r="D49" s="7"/>
      <c r="E49" s="7">
        <v>19033400319</v>
      </c>
      <c r="F49" s="7"/>
      <c r="G49" s="7">
        <v>14552436725.1</v>
      </c>
      <c r="H49" s="7"/>
      <c r="I49" s="7">
        <v>0</v>
      </c>
      <c r="J49" s="7"/>
      <c r="K49" s="7">
        <v>0</v>
      </c>
      <c r="L49" s="7"/>
      <c r="M49" s="7">
        <v>-39593</v>
      </c>
      <c r="N49" s="7"/>
      <c r="O49" s="7">
        <v>386553912</v>
      </c>
      <c r="P49" s="7"/>
      <c r="Q49" s="7">
        <v>853062</v>
      </c>
      <c r="R49" s="7"/>
      <c r="S49" s="7">
        <v>9830</v>
      </c>
      <c r="T49" s="7"/>
      <c r="U49" s="7">
        <v>9823065293</v>
      </c>
      <c r="V49" s="7"/>
      <c r="W49" s="7">
        <v>8335705143.2130003</v>
      </c>
      <c r="X49" s="7"/>
      <c r="Y49" s="9">
        <v>2.2717786183756891E-3</v>
      </c>
    </row>
    <row r="50" spans="1:25">
      <c r="A50" s="1" t="s">
        <v>56</v>
      </c>
      <c r="C50" s="7">
        <v>1687500</v>
      </c>
      <c r="D50" s="7"/>
      <c r="E50" s="7">
        <v>6435212872</v>
      </c>
      <c r="F50" s="7"/>
      <c r="G50" s="7">
        <v>6374345625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1687500</v>
      </c>
      <c r="R50" s="7"/>
      <c r="S50" s="7">
        <v>3800</v>
      </c>
      <c r="T50" s="7"/>
      <c r="U50" s="7">
        <v>6435212872</v>
      </c>
      <c r="V50" s="7"/>
      <c r="W50" s="7">
        <v>6374345625</v>
      </c>
      <c r="X50" s="7"/>
      <c r="Y50" s="9">
        <v>1.7372378039069976E-3</v>
      </c>
    </row>
    <row r="51" spans="1:25">
      <c r="A51" s="1" t="s">
        <v>57</v>
      </c>
      <c r="C51" s="7">
        <v>46976689</v>
      </c>
      <c r="D51" s="7"/>
      <c r="E51" s="7">
        <v>286131686402</v>
      </c>
      <c r="F51" s="7"/>
      <c r="G51" s="7">
        <v>231151029617.228</v>
      </c>
      <c r="H51" s="7"/>
      <c r="I51" s="7">
        <v>0</v>
      </c>
      <c r="J51" s="7"/>
      <c r="K51" s="7">
        <v>0</v>
      </c>
      <c r="L51" s="7"/>
      <c r="M51" s="7">
        <v>-2083558</v>
      </c>
      <c r="N51" s="7"/>
      <c r="O51" s="7">
        <v>10301952155</v>
      </c>
      <c r="P51" s="7"/>
      <c r="Q51" s="7">
        <v>44893131</v>
      </c>
      <c r="R51" s="7"/>
      <c r="S51" s="7">
        <v>5540</v>
      </c>
      <c r="T51" s="7"/>
      <c r="U51" s="7">
        <v>273440882153</v>
      </c>
      <c r="V51" s="7"/>
      <c r="W51" s="7">
        <v>247228133462.84698</v>
      </c>
      <c r="X51" s="7"/>
      <c r="Y51" s="9">
        <v>6.7378533406873803E-2</v>
      </c>
    </row>
    <row r="52" spans="1:25">
      <c r="A52" s="1" t="s">
        <v>58</v>
      </c>
      <c r="C52" s="7">
        <v>3570919</v>
      </c>
      <c r="D52" s="7"/>
      <c r="E52" s="7">
        <v>50619998139</v>
      </c>
      <c r="F52" s="7"/>
      <c r="G52" s="7">
        <v>49908388769.217003</v>
      </c>
      <c r="H52" s="7"/>
      <c r="I52" s="7">
        <v>1672142</v>
      </c>
      <c r="J52" s="7"/>
      <c r="K52" s="7">
        <v>0</v>
      </c>
      <c r="L52" s="7"/>
      <c r="M52" s="7">
        <v>-226634</v>
      </c>
      <c r="N52" s="7"/>
      <c r="O52" s="7">
        <v>3093986819</v>
      </c>
      <c r="P52" s="7"/>
      <c r="Q52" s="7">
        <v>5016427</v>
      </c>
      <c r="R52" s="7"/>
      <c r="S52" s="7">
        <v>9360</v>
      </c>
      <c r="T52" s="7"/>
      <c r="U52" s="7">
        <v>47407320211</v>
      </c>
      <c r="V52" s="7"/>
      <c r="W52" s="7">
        <v>46674381867.515999</v>
      </c>
      <c r="X52" s="7"/>
      <c r="Y52" s="9">
        <v>1.2720443073596292E-2</v>
      </c>
    </row>
    <row r="53" spans="1:25">
      <c r="A53" s="1" t="s">
        <v>59</v>
      </c>
      <c r="C53" s="7">
        <v>7106611</v>
      </c>
      <c r="D53" s="7"/>
      <c r="E53" s="7">
        <v>99940517669</v>
      </c>
      <c r="F53" s="7"/>
      <c r="G53" s="7">
        <v>89999521706.367004</v>
      </c>
      <c r="H53" s="7"/>
      <c r="I53" s="7">
        <v>0</v>
      </c>
      <c r="J53" s="7"/>
      <c r="K53" s="7">
        <v>0</v>
      </c>
      <c r="L53" s="7"/>
      <c r="M53" s="7">
        <v>-315202</v>
      </c>
      <c r="N53" s="7"/>
      <c r="O53" s="7">
        <v>4049801372</v>
      </c>
      <c r="P53" s="7"/>
      <c r="Q53" s="7">
        <v>6791409</v>
      </c>
      <c r="R53" s="7"/>
      <c r="S53" s="7">
        <v>13010</v>
      </c>
      <c r="T53" s="7"/>
      <c r="U53" s="7">
        <v>95507820981</v>
      </c>
      <c r="V53" s="7"/>
      <c r="W53" s="7">
        <v>87830511515.014496</v>
      </c>
      <c r="X53" s="7"/>
      <c r="Y53" s="9">
        <v>2.393696450063014E-2</v>
      </c>
    </row>
    <row r="54" spans="1:25">
      <c r="A54" s="1" t="s">
        <v>60</v>
      </c>
      <c r="C54" s="7">
        <v>11622697</v>
      </c>
      <c r="D54" s="7"/>
      <c r="E54" s="7">
        <v>20983873705</v>
      </c>
      <c r="F54" s="7"/>
      <c r="G54" s="7">
        <v>19167326099.778099</v>
      </c>
      <c r="H54" s="7"/>
      <c r="I54" s="7">
        <v>0</v>
      </c>
      <c r="J54" s="7"/>
      <c r="K54" s="7">
        <v>0</v>
      </c>
      <c r="L54" s="7"/>
      <c r="M54" s="7">
        <v>-1811904</v>
      </c>
      <c r="N54" s="7"/>
      <c r="O54" s="7">
        <v>3138220636</v>
      </c>
      <c r="P54" s="7"/>
      <c r="Q54" s="7">
        <v>9810793</v>
      </c>
      <c r="R54" s="7"/>
      <c r="S54" s="7">
        <v>1725</v>
      </c>
      <c r="T54" s="7"/>
      <c r="U54" s="7">
        <v>17712622234</v>
      </c>
      <c r="V54" s="7"/>
      <c r="W54" s="7">
        <v>16822922398.3463</v>
      </c>
      <c r="X54" s="7"/>
      <c r="Y54" s="9">
        <v>4.5848497213548832E-3</v>
      </c>
    </row>
    <row r="55" spans="1:25">
      <c r="A55" s="1" t="s">
        <v>61</v>
      </c>
      <c r="C55" s="7">
        <v>4782551</v>
      </c>
      <c r="D55" s="7"/>
      <c r="E55" s="7">
        <v>135523660526</v>
      </c>
      <c r="F55" s="7"/>
      <c r="G55" s="7">
        <v>174570361847.31601</v>
      </c>
      <c r="H55" s="7"/>
      <c r="I55" s="7">
        <v>0</v>
      </c>
      <c r="J55" s="7"/>
      <c r="K55" s="7">
        <v>0</v>
      </c>
      <c r="L55" s="7"/>
      <c r="M55" s="7">
        <v>-660001</v>
      </c>
      <c r="N55" s="7"/>
      <c r="O55" s="7">
        <v>23707281858</v>
      </c>
      <c r="P55" s="7"/>
      <c r="Q55" s="7">
        <v>4122550</v>
      </c>
      <c r="R55" s="7"/>
      <c r="S55" s="7">
        <v>37700</v>
      </c>
      <c r="T55" s="7"/>
      <c r="U55" s="7">
        <v>116821141417</v>
      </c>
      <c r="V55" s="7"/>
      <c r="W55" s="7">
        <v>154495385196.75</v>
      </c>
      <c r="X55" s="7"/>
      <c r="Y55" s="9">
        <v>4.2105533568862236E-2</v>
      </c>
    </row>
    <row r="56" spans="1:25">
      <c r="A56" s="1" t="s">
        <v>62</v>
      </c>
      <c r="C56" s="7">
        <v>1698903</v>
      </c>
      <c r="D56" s="7"/>
      <c r="E56" s="7">
        <v>35616820684</v>
      </c>
      <c r="F56" s="7"/>
      <c r="G56" s="7">
        <v>46610728949.339996</v>
      </c>
      <c r="H56" s="7"/>
      <c r="I56" s="7">
        <v>0</v>
      </c>
      <c r="J56" s="7"/>
      <c r="K56" s="7">
        <v>0</v>
      </c>
      <c r="L56" s="7"/>
      <c r="M56" s="7">
        <v>-75353</v>
      </c>
      <c r="N56" s="7"/>
      <c r="O56" s="7">
        <v>2107290502</v>
      </c>
      <c r="P56" s="7"/>
      <c r="Q56" s="7">
        <v>1623550</v>
      </c>
      <c r="R56" s="7"/>
      <c r="S56" s="7">
        <v>29990</v>
      </c>
      <c r="T56" s="7"/>
      <c r="U56" s="7">
        <v>34037075232</v>
      </c>
      <c r="V56" s="7"/>
      <c r="W56" s="7">
        <v>48400557426.224998</v>
      </c>
      <c r="X56" s="7"/>
      <c r="Y56" s="9">
        <v>1.3190887824035999E-2</v>
      </c>
    </row>
    <row r="57" spans="1:25">
      <c r="A57" s="1" t="s">
        <v>63</v>
      </c>
      <c r="C57" s="7">
        <v>5143557</v>
      </c>
      <c r="D57" s="7"/>
      <c r="E57" s="7">
        <v>35008372461</v>
      </c>
      <c r="F57" s="7"/>
      <c r="G57" s="7">
        <v>29143831164.345001</v>
      </c>
      <c r="H57" s="7"/>
      <c r="I57" s="7">
        <v>0</v>
      </c>
      <c r="J57" s="7"/>
      <c r="K57" s="7">
        <v>0</v>
      </c>
      <c r="L57" s="7"/>
      <c r="M57" s="7">
        <v>-326443</v>
      </c>
      <c r="N57" s="7"/>
      <c r="O57" s="7">
        <v>1987374552</v>
      </c>
      <c r="P57" s="7"/>
      <c r="Q57" s="7">
        <v>4817114</v>
      </c>
      <c r="R57" s="7"/>
      <c r="S57" s="7">
        <v>6740</v>
      </c>
      <c r="T57" s="7"/>
      <c r="U57" s="7">
        <v>32786517403</v>
      </c>
      <c r="V57" s="7"/>
      <c r="W57" s="7">
        <v>32274167637.257999</v>
      </c>
      <c r="X57" s="7"/>
      <c r="Y57" s="9">
        <v>8.795868220445981E-3</v>
      </c>
    </row>
    <row r="58" spans="1:25">
      <c r="A58" s="1" t="s">
        <v>64</v>
      </c>
      <c r="C58" s="7">
        <v>11969130</v>
      </c>
      <c r="D58" s="7"/>
      <c r="E58" s="7">
        <v>155003662079</v>
      </c>
      <c r="F58" s="7"/>
      <c r="G58" s="7">
        <v>93874538907.585007</v>
      </c>
      <c r="H58" s="7"/>
      <c r="I58" s="7">
        <v>0</v>
      </c>
      <c r="J58" s="7"/>
      <c r="K58" s="7">
        <v>0</v>
      </c>
      <c r="L58" s="7"/>
      <c r="M58" s="7">
        <v>-530868</v>
      </c>
      <c r="N58" s="7"/>
      <c r="O58" s="7">
        <v>3936061182</v>
      </c>
      <c r="P58" s="7"/>
      <c r="Q58" s="7">
        <v>11438262</v>
      </c>
      <c r="R58" s="7"/>
      <c r="S58" s="7">
        <v>7460</v>
      </c>
      <c r="T58" s="7"/>
      <c r="U58" s="7">
        <v>148128769408</v>
      </c>
      <c r="V58" s="7"/>
      <c r="W58" s="7">
        <v>84821724384.606003</v>
      </c>
      <c r="X58" s="7"/>
      <c r="Y58" s="9">
        <v>2.3116962094994271E-2</v>
      </c>
    </row>
    <row r="59" spans="1:25">
      <c r="A59" s="1" t="s">
        <v>65</v>
      </c>
      <c r="C59" s="7">
        <v>9395192</v>
      </c>
      <c r="D59" s="7"/>
      <c r="E59" s="7">
        <v>150555752756</v>
      </c>
      <c r="F59" s="7"/>
      <c r="G59" s="7">
        <v>94420228042.835999</v>
      </c>
      <c r="H59" s="7"/>
      <c r="I59" s="7">
        <v>0</v>
      </c>
      <c r="J59" s="7"/>
      <c r="K59" s="7">
        <v>0</v>
      </c>
      <c r="L59" s="7"/>
      <c r="M59" s="7">
        <v>-416706</v>
      </c>
      <c r="N59" s="7"/>
      <c r="O59" s="7">
        <v>4208475428</v>
      </c>
      <c r="P59" s="7"/>
      <c r="Q59" s="7">
        <v>8978486</v>
      </c>
      <c r="R59" s="7"/>
      <c r="S59" s="7">
        <v>11180</v>
      </c>
      <c r="T59" s="7"/>
      <c r="U59" s="7">
        <v>143878136636</v>
      </c>
      <c r="V59" s="7"/>
      <c r="W59" s="7">
        <v>99782215612.794006</v>
      </c>
      <c r="X59" s="7"/>
      <c r="Y59" s="9">
        <v>2.7194232524871097E-2</v>
      </c>
    </row>
    <row r="60" spans="1:25">
      <c r="A60" s="1" t="s">
        <v>66</v>
      </c>
      <c r="C60" s="7">
        <v>39654986</v>
      </c>
      <c r="D60" s="7"/>
      <c r="E60" s="7">
        <v>286083525273</v>
      </c>
      <c r="F60" s="7"/>
      <c r="G60" s="7">
        <v>235725852223.134</v>
      </c>
      <c r="H60" s="7"/>
      <c r="I60" s="7">
        <v>0</v>
      </c>
      <c r="J60" s="7"/>
      <c r="K60" s="7">
        <v>0</v>
      </c>
      <c r="L60" s="7"/>
      <c r="M60" s="7">
        <v>-1758819</v>
      </c>
      <c r="N60" s="7"/>
      <c r="O60" s="7">
        <v>10964313788</v>
      </c>
      <c r="P60" s="7"/>
      <c r="Q60" s="7">
        <v>37896167</v>
      </c>
      <c r="R60" s="7"/>
      <c r="S60" s="7">
        <v>6960</v>
      </c>
      <c r="T60" s="7"/>
      <c r="U60" s="7">
        <v>273394852537</v>
      </c>
      <c r="V60" s="7"/>
      <c r="W60" s="7">
        <v>262187966252.19601</v>
      </c>
      <c r="X60" s="7"/>
      <c r="Y60" s="9">
        <v>7.1455624388551575E-2</v>
      </c>
    </row>
    <row r="61" spans="1:25">
      <c r="A61" s="1" t="s">
        <v>67</v>
      </c>
      <c r="C61" s="7">
        <v>1698803</v>
      </c>
      <c r="D61" s="7"/>
      <c r="E61" s="7">
        <v>30678715152</v>
      </c>
      <c r="F61" s="7"/>
      <c r="G61" s="7">
        <v>25161557320.035</v>
      </c>
      <c r="H61" s="7"/>
      <c r="I61" s="7">
        <v>0</v>
      </c>
      <c r="J61" s="7"/>
      <c r="K61" s="7">
        <v>0</v>
      </c>
      <c r="L61" s="7"/>
      <c r="M61" s="7">
        <v>-75349</v>
      </c>
      <c r="N61" s="7"/>
      <c r="O61" s="7">
        <v>1158769167</v>
      </c>
      <c r="P61" s="7"/>
      <c r="Q61" s="7">
        <v>1623454</v>
      </c>
      <c r="R61" s="7"/>
      <c r="S61" s="7">
        <v>16850</v>
      </c>
      <c r="T61" s="7"/>
      <c r="U61" s="7">
        <v>29317986151</v>
      </c>
      <c r="V61" s="7"/>
      <c r="W61" s="7">
        <v>27192436460.595001</v>
      </c>
      <c r="X61" s="7"/>
      <c r="Y61" s="9">
        <v>7.4109142143801822E-3</v>
      </c>
    </row>
    <row r="62" spans="1:25">
      <c r="A62" s="1" t="s">
        <v>68</v>
      </c>
      <c r="C62" s="7">
        <v>209447</v>
      </c>
      <c r="D62" s="7"/>
      <c r="E62" s="7">
        <v>3195181469</v>
      </c>
      <c r="F62" s="7"/>
      <c r="G62" s="7">
        <v>3160487997.513</v>
      </c>
      <c r="H62" s="7"/>
      <c r="I62" s="7">
        <v>790553</v>
      </c>
      <c r="J62" s="7"/>
      <c r="K62" s="7">
        <v>12270086209</v>
      </c>
      <c r="L62" s="7"/>
      <c r="M62" s="7">
        <v>-34700</v>
      </c>
      <c r="N62" s="7"/>
      <c r="O62" s="7">
        <v>530622256</v>
      </c>
      <c r="P62" s="7"/>
      <c r="Q62" s="7">
        <v>965300</v>
      </c>
      <c r="R62" s="7"/>
      <c r="S62" s="7">
        <v>16800</v>
      </c>
      <c r="T62" s="7"/>
      <c r="U62" s="7">
        <v>14928622891</v>
      </c>
      <c r="V62" s="7"/>
      <c r="W62" s="7">
        <v>16120548612</v>
      </c>
      <c r="X62" s="7"/>
      <c r="Y62" s="9">
        <v>4.3934276733679431E-3</v>
      </c>
    </row>
    <row r="63" spans="1:25">
      <c r="A63" s="1" t="s">
        <v>69</v>
      </c>
      <c r="C63" s="7">
        <v>3213621</v>
      </c>
      <c r="D63" s="7"/>
      <c r="E63" s="7">
        <v>63572047184</v>
      </c>
      <c r="F63" s="7"/>
      <c r="G63" s="7">
        <v>55073179225.061996</v>
      </c>
      <c r="H63" s="7"/>
      <c r="I63" s="7">
        <v>0</v>
      </c>
      <c r="J63" s="7"/>
      <c r="K63" s="7">
        <v>0</v>
      </c>
      <c r="L63" s="7"/>
      <c r="M63" s="7">
        <v>-142536</v>
      </c>
      <c r="N63" s="7"/>
      <c r="O63" s="7">
        <v>2537147929</v>
      </c>
      <c r="P63" s="7"/>
      <c r="Q63" s="7">
        <v>3071085</v>
      </c>
      <c r="R63" s="7"/>
      <c r="S63" s="7">
        <v>18870</v>
      </c>
      <c r="T63" s="7"/>
      <c r="U63" s="7">
        <v>60752391314</v>
      </c>
      <c r="V63" s="7"/>
      <c r="W63" s="7">
        <v>57606563254</v>
      </c>
      <c r="X63" s="7"/>
      <c r="Y63" s="9">
        <v>1.5699854598719871E-2</v>
      </c>
    </row>
    <row r="64" spans="1:25">
      <c r="A64" s="1" t="s">
        <v>70</v>
      </c>
      <c r="C64" s="7">
        <v>1838792</v>
      </c>
      <c r="D64" s="7"/>
      <c r="E64" s="7">
        <v>28105281497</v>
      </c>
      <c r="F64" s="7"/>
      <c r="G64" s="7">
        <v>42314754992.940002</v>
      </c>
      <c r="H64" s="7"/>
      <c r="I64" s="7">
        <v>0</v>
      </c>
      <c r="J64" s="7"/>
      <c r="K64" s="7">
        <v>0</v>
      </c>
      <c r="L64" s="7"/>
      <c r="M64" s="7">
        <v>-81557</v>
      </c>
      <c r="N64" s="7"/>
      <c r="O64" s="7">
        <v>1870089753</v>
      </c>
      <c r="P64" s="7"/>
      <c r="Q64" s="7">
        <v>1757235</v>
      </c>
      <c r="R64" s="7"/>
      <c r="S64" s="7">
        <v>23930</v>
      </c>
      <c r="T64" s="7"/>
      <c r="U64" s="7">
        <v>26858711772</v>
      </c>
      <c r="V64" s="7"/>
      <c r="W64" s="7">
        <v>41800432280.377502</v>
      </c>
      <c r="X64" s="7"/>
      <c r="Y64" s="9">
        <v>1.1392117002931761E-2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2060766</v>
      </c>
      <c r="J65" s="7"/>
      <c r="K65" s="7">
        <v>36003711473</v>
      </c>
      <c r="L65" s="7"/>
      <c r="M65" s="7">
        <v>0</v>
      </c>
      <c r="N65" s="7"/>
      <c r="O65" s="7">
        <v>0</v>
      </c>
      <c r="P65" s="7"/>
      <c r="Q65" s="7">
        <v>2060766</v>
      </c>
      <c r="R65" s="7"/>
      <c r="S65" s="7">
        <v>18330</v>
      </c>
      <c r="T65" s="7"/>
      <c r="U65" s="7">
        <v>36003711473</v>
      </c>
      <c r="V65" s="7"/>
      <c r="W65" s="7">
        <v>37549086422</v>
      </c>
      <c r="X65" s="7"/>
      <c r="Y65" s="9">
        <v>1.0233472780004646E-2</v>
      </c>
    </row>
    <row r="66" spans="1:25">
      <c r="A66" s="1" t="s">
        <v>72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200000</v>
      </c>
      <c r="J66" s="7"/>
      <c r="K66" s="7">
        <v>22830711427</v>
      </c>
      <c r="L66" s="7"/>
      <c r="M66" s="7">
        <v>0</v>
      </c>
      <c r="N66" s="7"/>
      <c r="O66" s="7">
        <v>0</v>
      </c>
      <c r="P66" s="7"/>
      <c r="Q66" s="7">
        <v>200000</v>
      </c>
      <c r="R66" s="7"/>
      <c r="S66" s="7">
        <v>124100</v>
      </c>
      <c r="T66" s="7"/>
      <c r="U66" s="7">
        <v>22830711427</v>
      </c>
      <c r="V66" s="7"/>
      <c r="W66" s="7">
        <v>24672321000</v>
      </c>
      <c r="X66" s="7"/>
      <c r="Y66" s="9">
        <v>6.7240923653757003E-3</v>
      </c>
    </row>
    <row r="67" spans="1:25">
      <c r="A67" s="1" t="s">
        <v>73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832644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832644</v>
      </c>
      <c r="R67" s="7"/>
      <c r="S67" s="7">
        <v>7540</v>
      </c>
      <c r="T67" s="7"/>
      <c r="U67" s="7">
        <v>8754419016</v>
      </c>
      <c r="V67" s="7"/>
      <c r="W67" s="7">
        <v>6240780852.2279997</v>
      </c>
      <c r="X67" s="7"/>
      <c r="Y67" s="9">
        <v>1.7008366129173315E-3</v>
      </c>
    </row>
    <row r="68" spans="1:25" ht="24.75" thickBot="1">
      <c r="C68" s="7"/>
      <c r="D68" s="7"/>
      <c r="E68" s="8">
        <f>SUM(E9:E67)</f>
        <v>3807006646480</v>
      </c>
      <c r="F68" s="7"/>
      <c r="G68" s="8">
        <f>SUM(G9:G67)</f>
        <v>3502867313807.1714</v>
      </c>
      <c r="H68" s="7"/>
      <c r="I68" s="7"/>
      <c r="J68" s="7"/>
      <c r="K68" s="8">
        <f>SUM(K9:K67)</f>
        <v>74533377140</v>
      </c>
      <c r="L68" s="7"/>
      <c r="M68" s="7"/>
      <c r="N68" s="7"/>
      <c r="O68" s="8">
        <f>SUM(O9:O67)</f>
        <v>266481470351</v>
      </c>
      <c r="P68" s="7"/>
      <c r="Q68" s="7"/>
      <c r="R68" s="7"/>
      <c r="S68" s="7"/>
      <c r="T68" s="7"/>
      <c r="U68" s="8">
        <f>SUM(U9:U67)</f>
        <v>3555784974771</v>
      </c>
      <c r="V68" s="7"/>
      <c r="W68" s="8">
        <f>SUM(W9:W67)</f>
        <v>3577481453488.3115</v>
      </c>
      <c r="X68" s="7"/>
      <c r="Y68" s="10">
        <f>SUM(Y9:Y67)</f>
        <v>0.9749920053671135</v>
      </c>
    </row>
    <row r="69" spans="1:25" ht="24.75" thickTop="1">
      <c r="W69" s="3"/>
    </row>
    <row r="70" spans="1:25">
      <c r="W70" s="3"/>
      <c r="Y70" s="3"/>
    </row>
    <row r="71" spans="1:25">
      <c r="Y71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S8" sqref="S8:S10"/>
    </sheetView>
  </sheetViews>
  <sheetFormatPr defaultRowHeight="24"/>
  <cols>
    <col min="1" max="1" width="22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77</v>
      </c>
      <c r="C6" s="18" t="s">
        <v>78</v>
      </c>
      <c r="D6" s="18" t="s">
        <v>78</v>
      </c>
      <c r="E6" s="18" t="s">
        <v>78</v>
      </c>
      <c r="F6" s="18" t="s">
        <v>78</v>
      </c>
      <c r="G6" s="18" t="s">
        <v>78</v>
      </c>
      <c r="H6" s="18" t="s">
        <v>78</v>
      </c>
      <c r="I6" s="18" t="s">
        <v>78</v>
      </c>
      <c r="K6" s="18" t="s">
        <v>163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77</v>
      </c>
      <c r="C7" s="18" t="s">
        <v>79</v>
      </c>
      <c r="E7" s="18" t="s">
        <v>80</v>
      </c>
      <c r="G7" s="18" t="s">
        <v>81</v>
      </c>
      <c r="I7" s="18" t="s">
        <v>75</v>
      </c>
      <c r="K7" s="18" t="s">
        <v>82</v>
      </c>
      <c r="M7" s="18" t="s">
        <v>83</v>
      </c>
      <c r="O7" s="18" t="s">
        <v>84</v>
      </c>
      <c r="Q7" s="18" t="s">
        <v>82</v>
      </c>
      <c r="S7" s="18" t="s">
        <v>76</v>
      </c>
    </row>
    <row r="8" spans="1:19">
      <c r="A8" s="1" t="s">
        <v>85</v>
      </c>
      <c r="C8" s="4" t="s">
        <v>86</v>
      </c>
      <c r="D8" s="4"/>
      <c r="E8" s="4" t="s">
        <v>87</v>
      </c>
      <c r="F8" s="4"/>
      <c r="G8" s="4" t="s">
        <v>88</v>
      </c>
      <c r="H8" s="4"/>
      <c r="I8" s="6">
        <v>8</v>
      </c>
      <c r="J8" s="4"/>
      <c r="K8" s="6">
        <v>387040070</v>
      </c>
      <c r="L8" s="4"/>
      <c r="M8" s="6">
        <v>15301371292</v>
      </c>
      <c r="N8" s="4"/>
      <c r="O8" s="6">
        <v>15678275000</v>
      </c>
      <c r="P8" s="4"/>
      <c r="Q8" s="6">
        <v>10136362</v>
      </c>
      <c r="R8" s="4"/>
      <c r="S8" s="9">
        <v>2.7625221938740327E-6</v>
      </c>
    </row>
    <row r="9" spans="1:19">
      <c r="A9" s="1" t="s">
        <v>89</v>
      </c>
      <c r="C9" s="4" t="s">
        <v>90</v>
      </c>
      <c r="D9" s="4"/>
      <c r="E9" s="4" t="s">
        <v>87</v>
      </c>
      <c r="F9" s="4"/>
      <c r="G9" s="4" t="s">
        <v>91</v>
      </c>
      <c r="H9" s="4"/>
      <c r="I9" s="6">
        <v>8</v>
      </c>
      <c r="J9" s="4"/>
      <c r="K9" s="6">
        <v>250000</v>
      </c>
      <c r="L9" s="4"/>
      <c r="M9" s="6">
        <v>0</v>
      </c>
      <c r="N9" s="4"/>
      <c r="O9" s="6">
        <v>0</v>
      </c>
      <c r="P9" s="4"/>
      <c r="Q9" s="6">
        <v>250000</v>
      </c>
      <c r="R9" s="4"/>
      <c r="S9" s="9">
        <v>6.8133966453497631E-8</v>
      </c>
    </row>
    <row r="10" spans="1:19">
      <c r="A10" s="1" t="s">
        <v>92</v>
      </c>
      <c r="C10" s="4" t="s">
        <v>93</v>
      </c>
      <c r="D10" s="4"/>
      <c r="E10" s="4" t="s">
        <v>87</v>
      </c>
      <c r="F10" s="4"/>
      <c r="G10" s="4" t="s">
        <v>94</v>
      </c>
      <c r="H10" s="4"/>
      <c r="I10" s="6">
        <v>8</v>
      </c>
      <c r="J10" s="4"/>
      <c r="K10" s="6">
        <v>30826195679</v>
      </c>
      <c r="L10" s="4"/>
      <c r="M10" s="6">
        <v>287486025773</v>
      </c>
      <c r="N10" s="4"/>
      <c r="O10" s="6">
        <v>264565970000</v>
      </c>
      <c r="P10" s="4"/>
      <c r="Q10" s="6">
        <v>53746251452</v>
      </c>
      <c r="R10" s="4"/>
      <c r="S10" s="9">
        <v>1.4647781173727266E-2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2">
        <f>SUM(K8:K10)</f>
        <v>31213485749</v>
      </c>
      <c r="L11" s="4"/>
      <c r="M11" s="12">
        <f>SUM(M8:M10)</f>
        <v>302787397065</v>
      </c>
      <c r="N11" s="4"/>
      <c r="O11" s="12">
        <f>SUM(O8:O10)</f>
        <v>280244245000</v>
      </c>
      <c r="P11" s="4"/>
      <c r="Q11" s="12">
        <f>SUM(Q8:Q10)</f>
        <v>53756637814</v>
      </c>
      <c r="R11" s="4"/>
      <c r="S11" s="10">
        <f>SUM(S8:S10)</f>
        <v>1.4650611829887594E-2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G7" sqref="G7"/>
    </sheetView>
  </sheetViews>
  <sheetFormatPr defaultRowHeight="24"/>
  <cols>
    <col min="1" max="1" width="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>
      <c r="A2" s="17" t="s">
        <v>0</v>
      </c>
      <c r="B2" s="17"/>
      <c r="C2" s="17"/>
      <c r="D2" s="17"/>
      <c r="E2" s="17"/>
      <c r="F2" s="17"/>
      <c r="G2" s="17"/>
    </row>
    <row r="3" spans="1:9" ht="24.75">
      <c r="A3" s="17" t="s">
        <v>95</v>
      </c>
      <c r="B3" s="17"/>
      <c r="C3" s="17"/>
      <c r="D3" s="17"/>
      <c r="E3" s="17"/>
      <c r="F3" s="17"/>
      <c r="G3" s="17"/>
    </row>
    <row r="4" spans="1:9" ht="24.75">
      <c r="A4" s="17" t="s">
        <v>2</v>
      </c>
      <c r="B4" s="17"/>
      <c r="C4" s="17"/>
      <c r="D4" s="17"/>
      <c r="E4" s="17"/>
      <c r="F4" s="17"/>
      <c r="G4" s="17"/>
    </row>
    <row r="6" spans="1:9" ht="24.75">
      <c r="A6" s="18" t="s">
        <v>99</v>
      </c>
      <c r="C6" s="18" t="s">
        <v>82</v>
      </c>
      <c r="E6" s="18" t="s">
        <v>152</v>
      </c>
      <c r="G6" s="18" t="s">
        <v>13</v>
      </c>
    </row>
    <row r="7" spans="1:9">
      <c r="A7" s="1" t="s">
        <v>161</v>
      </c>
      <c r="C7" s="6">
        <f>'سرمایه‌گذاری در سهام'!I69</f>
        <v>228951181947</v>
      </c>
      <c r="D7" s="4"/>
      <c r="E7" s="9">
        <f>C7/$C$9</f>
        <v>0.99998458444039773</v>
      </c>
      <c r="F7" s="4"/>
      <c r="G7" s="9">
        <v>6.2397408601062118E-2</v>
      </c>
      <c r="H7" s="4"/>
      <c r="I7" s="4"/>
    </row>
    <row r="8" spans="1:9">
      <c r="A8" s="1" t="s">
        <v>162</v>
      </c>
      <c r="C8" s="6">
        <f>'درآمد سپرده بانکی'!E11</f>
        <v>3529465</v>
      </c>
      <c r="D8" s="4"/>
      <c r="E8" s="9">
        <f>C8/$C$9</f>
        <v>1.541555960230401E-5</v>
      </c>
      <c r="F8" s="4"/>
      <c r="G8" s="9">
        <v>9.6190579963517605E-7</v>
      </c>
      <c r="H8" s="4"/>
      <c r="I8" s="4"/>
    </row>
    <row r="9" spans="1:9" ht="24.75" thickBot="1">
      <c r="C9" s="12">
        <f>SUM(C7:C8)</f>
        <v>228954711412</v>
      </c>
      <c r="D9" s="4"/>
      <c r="E9" s="10">
        <f>SUM(E7:E8)</f>
        <v>1</v>
      </c>
      <c r="F9" s="4"/>
      <c r="G9" s="10">
        <f>SUM(E9)</f>
        <v>1</v>
      </c>
      <c r="H9" s="4"/>
      <c r="I9" s="4"/>
    </row>
    <row r="10" spans="1:9" ht="24.75" thickTop="1">
      <c r="C10" s="4"/>
      <c r="D10" s="4"/>
      <c r="E10" s="4"/>
      <c r="F10" s="4"/>
      <c r="G10" s="4"/>
      <c r="H10" s="4"/>
      <c r="I10" s="4"/>
    </row>
    <row r="11" spans="1:9">
      <c r="C11" s="4"/>
      <c r="D11" s="4"/>
      <c r="E11" s="4"/>
      <c r="F11" s="4"/>
      <c r="G11" s="4"/>
      <c r="H11" s="4"/>
      <c r="I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5"/>
  <sheetViews>
    <sheetView rightToLeft="1" workbookViewId="0">
      <selection activeCell="I15" sqref="I15"/>
    </sheetView>
  </sheetViews>
  <sheetFormatPr defaultRowHeight="24"/>
  <cols>
    <col min="1" max="1" width="28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4.75">
      <c r="A6" s="18" t="s">
        <v>96</v>
      </c>
      <c r="B6" s="18" t="s">
        <v>96</v>
      </c>
      <c r="C6" s="18" t="s">
        <v>96</v>
      </c>
      <c r="D6" s="18" t="s">
        <v>96</v>
      </c>
      <c r="E6" s="18" t="s">
        <v>96</v>
      </c>
      <c r="F6" s="18" t="s">
        <v>96</v>
      </c>
      <c r="G6" s="18" t="s">
        <v>96</v>
      </c>
      <c r="I6" s="18" t="s">
        <v>97</v>
      </c>
      <c r="J6" s="18" t="s">
        <v>97</v>
      </c>
      <c r="K6" s="18" t="s">
        <v>97</v>
      </c>
      <c r="L6" s="18" t="s">
        <v>97</v>
      </c>
      <c r="M6" s="18" t="s">
        <v>97</v>
      </c>
      <c r="O6" s="18" t="s">
        <v>98</v>
      </c>
      <c r="P6" s="18" t="s">
        <v>98</v>
      </c>
      <c r="Q6" s="18" t="s">
        <v>98</v>
      </c>
      <c r="R6" s="18" t="s">
        <v>98</v>
      </c>
      <c r="S6" s="18" t="s">
        <v>98</v>
      </c>
    </row>
    <row r="7" spans="1:21" ht="24.75">
      <c r="A7" s="18" t="s">
        <v>99</v>
      </c>
      <c r="C7" s="18" t="s">
        <v>100</v>
      </c>
      <c r="E7" s="18" t="s">
        <v>74</v>
      </c>
      <c r="G7" s="18" t="s">
        <v>75</v>
      </c>
      <c r="I7" s="18" t="s">
        <v>101</v>
      </c>
      <c r="K7" s="18" t="s">
        <v>102</v>
      </c>
      <c r="M7" s="18" t="s">
        <v>103</v>
      </c>
      <c r="O7" s="18" t="s">
        <v>101</v>
      </c>
      <c r="Q7" s="18" t="s">
        <v>102</v>
      </c>
      <c r="S7" s="18" t="s">
        <v>103</v>
      </c>
    </row>
    <row r="8" spans="1:21">
      <c r="A8" s="1" t="s">
        <v>104</v>
      </c>
      <c r="C8" s="4">
        <v>0</v>
      </c>
      <c r="D8" s="4"/>
      <c r="E8" s="4" t="s">
        <v>106</v>
      </c>
      <c r="F8" s="4"/>
      <c r="G8" s="6">
        <v>15</v>
      </c>
      <c r="H8" s="4"/>
      <c r="I8" s="6">
        <v>0</v>
      </c>
      <c r="J8" s="4"/>
      <c r="K8" s="4">
        <v>0</v>
      </c>
      <c r="L8" s="4"/>
      <c r="M8" s="6">
        <v>0</v>
      </c>
      <c r="N8" s="4"/>
      <c r="O8" s="6">
        <v>19086551816</v>
      </c>
      <c r="P8" s="4"/>
      <c r="Q8" s="4">
        <v>0</v>
      </c>
      <c r="R8" s="4"/>
      <c r="S8" s="6">
        <v>19086551816</v>
      </c>
      <c r="T8" s="4"/>
      <c r="U8" s="4"/>
    </row>
    <row r="9" spans="1:21">
      <c r="A9" s="1" t="s">
        <v>85</v>
      </c>
      <c r="C9" s="6">
        <v>2</v>
      </c>
      <c r="D9" s="4"/>
      <c r="E9" s="4" t="s">
        <v>164</v>
      </c>
      <c r="F9" s="4"/>
      <c r="G9" s="6">
        <v>8</v>
      </c>
      <c r="H9" s="4"/>
      <c r="I9" s="6">
        <v>65852</v>
      </c>
      <c r="J9" s="4"/>
      <c r="K9" s="6">
        <v>0</v>
      </c>
      <c r="L9" s="4"/>
      <c r="M9" s="6">
        <v>65852</v>
      </c>
      <c r="N9" s="4"/>
      <c r="O9" s="6">
        <v>2002435356</v>
      </c>
      <c r="P9" s="4"/>
      <c r="Q9" s="6">
        <v>0</v>
      </c>
      <c r="R9" s="4"/>
      <c r="S9" s="6">
        <v>2002435356</v>
      </c>
      <c r="T9" s="4"/>
      <c r="U9" s="4"/>
    </row>
    <row r="10" spans="1:21">
      <c r="A10" s="1" t="s">
        <v>89</v>
      </c>
      <c r="C10" s="6">
        <v>30</v>
      </c>
      <c r="D10" s="4"/>
      <c r="E10" s="4" t="s">
        <v>164</v>
      </c>
      <c r="F10" s="4"/>
      <c r="G10" s="6">
        <v>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250000</v>
      </c>
      <c r="P10" s="4"/>
      <c r="Q10" s="6">
        <v>0</v>
      </c>
      <c r="R10" s="4"/>
      <c r="S10" s="6">
        <v>250000</v>
      </c>
      <c r="T10" s="4"/>
      <c r="U10" s="4"/>
    </row>
    <row r="11" spans="1:21">
      <c r="A11" s="1" t="s">
        <v>92</v>
      </c>
      <c r="C11" s="6">
        <v>1</v>
      </c>
      <c r="D11" s="4"/>
      <c r="E11" s="4" t="s">
        <v>164</v>
      </c>
      <c r="F11" s="4"/>
      <c r="G11" s="6">
        <v>8</v>
      </c>
      <c r="H11" s="4"/>
      <c r="I11" s="6">
        <v>3463613</v>
      </c>
      <c r="J11" s="4"/>
      <c r="K11" s="6">
        <v>0</v>
      </c>
      <c r="L11" s="4"/>
      <c r="M11" s="6">
        <v>3463613</v>
      </c>
      <c r="N11" s="4"/>
      <c r="O11" s="6">
        <v>204832338</v>
      </c>
      <c r="P11" s="4"/>
      <c r="Q11" s="6">
        <v>0</v>
      </c>
      <c r="R11" s="4"/>
      <c r="S11" s="6">
        <v>204832338</v>
      </c>
      <c r="T11" s="4"/>
      <c r="U11" s="4"/>
    </row>
    <row r="12" spans="1:21" ht="24.75" thickBot="1">
      <c r="C12" s="4"/>
      <c r="D12" s="4"/>
      <c r="E12" s="4"/>
      <c r="F12" s="4"/>
      <c r="G12" s="4"/>
      <c r="H12" s="4"/>
      <c r="I12" s="12">
        <f>SUM(I8:I11)</f>
        <v>3529465</v>
      </c>
      <c r="J12" s="4"/>
      <c r="K12" s="11">
        <f>SUM(K8:K11)</f>
        <v>0</v>
      </c>
      <c r="L12" s="4"/>
      <c r="M12" s="12">
        <f>SUM(M8:M11)</f>
        <v>3529465</v>
      </c>
      <c r="N12" s="4"/>
      <c r="O12" s="12">
        <f>SUM(O8:O11)</f>
        <v>21294069510</v>
      </c>
      <c r="P12" s="4"/>
      <c r="Q12" s="11">
        <f>SUM(Q8:Q11)</f>
        <v>0</v>
      </c>
      <c r="R12" s="4"/>
      <c r="S12" s="12">
        <f>SUM(S8:S11)</f>
        <v>21294069510</v>
      </c>
      <c r="T12" s="4"/>
      <c r="U12" s="4"/>
    </row>
    <row r="13" spans="1:21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6"/>
      <c r="N13" s="6"/>
      <c r="O13" s="6"/>
      <c r="P13" s="6"/>
      <c r="Q13" s="6"/>
      <c r="R13" s="6"/>
      <c r="S13" s="6"/>
      <c r="T13" s="4"/>
      <c r="U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6"/>
      <c r="N15" s="6"/>
      <c r="O15" s="6"/>
      <c r="P15" s="6"/>
      <c r="Q15" s="6"/>
      <c r="R15" s="6"/>
      <c r="S15" s="6"/>
      <c r="T15" s="6">
        <f t="shared" ref="T15" si="0">SUM(T11)</f>
        <v>0</v>
      </c>
      <c r="U15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6"/>
  <sheetViews>
    <sheetView rightToLeft="1" topLeftCell="B1" workbookViewId="0">
      <selection activeCell="O55" sqref="O55:O57"/>
    </sheetView>
  </sheetViews>
  <sheetFormatPr defaultRowHeight="24"/>
  <cols>
    <col min="1" max="1" width="30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107</v>
      </c>
      <c r="D6" s="18" t="s">
        <v>107</v>
      </c>
      <c r="E6" s="18" t="s">
        <v>107</v>
      </c>
      <c r="F6" s="18" t="s">
        <v>107</v>
      </c>
      <c r="G6" s="18" t="s">
        <v>107</v>
      </c>
      <c r="I6" s="18" t="s">
        <v>97</v>
      </c>
      <c r="J6" s="18" t="s">
        <v>97</v>
      </c>
      <c r="K6" s="18" t="s">
        <v>97</v>
      </c>
      <c r="L6" s="18" t="s">
        <v>97</v>
      </c>
      <c r="M6" s="18" t="s">
        <v>97</v>
      </c>
      <c r="O6" s="18" t="s">
        <v>98</v>
      </c>
      <c r="P6" s="18" t="s">
        <v>98</v>
      </c>
      <c r="Q6" s="18" t="s">
        <v>98</v>
      </c>
      <c r="R6" s="18" t="s">
        <v>98</v>
      </c>
      <c r="S6" s="18" t="s">
        <v>98</v>
      </c>
    </row>
    <row r="7" spans="1:19" ht="24.75">
      <c r="A7" s="18" t="s">
        <v>3</v>
      </c>
      <c r="C7" s="18" t="s">
        <v>108</v>
      </c>
      <c r="E7" s="18" t="s">
        <v>109</v>
      </c>
      <c r="G7" s="18" t="s">
        <v>110</v>
      </c>
      <c r="I7" s="18" t="s">
        <v>111</v>
      </c>
      <c r="K7" s="18" t="s">
        <v>102</v>
      </c>
      <c r="M7" s="18" t="s">
        <v>112</v>
      </c>
      <c r="O7" s="18" t="s">
        <v>111</v>
      </c>
      <c r="Q7" s="18" t="s">
        <v>102</v>
      </c>
      <c r="S7" s="18" t="s">
        <v>112</v>
      </c>
    </row>
    <row r="8" spans="1:19">
      <c r="A8" s="1" t="s">
        <v>63</v>
      </c>
      <c r="C8" s="4" t="s">
        <v>113</v>
      </c>
      <c r="D8" s="4"/>
      <c r="E8" s="6">
        <v>5436109</v>
      </c>
      <c r="F8" s="4"/>
      <c r="G8" s="6">
        <v>79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429452611</v>
      </c>
      <c r="P8" s="4"/>
      <c r="Q8" s="6">
        <v>1173368</v>
      </c>
      <c r="R8" s="4"/>
      <c r="S8" s="6">
        <f>O8-Q8</f>
        <v>428279243</v>
      </c>
    </row>
    <row r="9" spans="1:19">
      <c r="A9" s="1" t="s">
        <v>58</v>
      </c>
      <c r="C9" s="4" t="s">
        <v>114</v>
      </c>
      <c r="D9" s="4"/>
      <c r="E9" s="6">
        <v>3500901</v>
      </c>
      <c r="F9" s="4"/>
      <c r="G9" s="6">
        <v>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1225315350</v>
      </c>
      <c r="P9" s="4"/>
      <c r="Q9" s="6">
        <v>44483396</v>
      </c>
      <c r="R9" s="4"/>
      <c r="S9" s="6">
        <f t="shared" ref="S9:S53" si="0">O9-Q9</f>
        <v>1180831954</v>
      </c>
    </row>
    <row r="10" spans="1:19">
      <c r="A10" s="1" t="s">
        <v>47</v>
      </c>
      <c r="C10" s="4" t="s">
        <v>115</v>
      </c>
      <c r="D10" s="4"/>
      <c r="E10" s="6">
        <v>5386004</v>
      </c>
      <c r="F10" s="4"/>
      <c r="G10" s="6">
        <v>2400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12926409600</v>
      </c>
      <c r="P10" s="4"/>
      <c r="Q10" s="6">
        <v>0</v>
      </c>
      <c r="R10" s="4"/>
      <c r="S10" s="6">
        <f t="shared" si="0"/>
        <v>12926409600</v>
      </c>
    </row>
    <row r="11" spans="1:19">
      <c r="A11" s="1" t="s">
        <v>66</v>
      </c>
      <c r="C11" s="4" t="s">
        <v>115</v>
      </c>
      <c r="D11" s="4"/>
      <c r="E11" s="6">
        <v>40503681</v>
      </c>
      <c r="F11" s="4"/>
      <c r="G11" s="6">
        <v>700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28352576700</v>
      </c>
      <c r="P11" s="4"/>
      <c r="Q11" s="6">
        <v>0</v>
      </c>
      <c r="R11" s="4"/>
      <c r="S11" s="6">
        <f t="shared" si="0"/>
        <v>28352576700</v>
      </c>
    </row>
    <row r="12" spans="1:19">
      <c r="A12" s="1" t="s">
        <v>36</v>
      </c>
      <c r="C12" s="4" t="s">
        <v>116</v>
      </c>
      <c r="D12" s="4"/>
      <c r="E12" s="6">
        <v>1500000</v>
      </c>
      <c r="F12" s="4"/>
      <c r="G12" s="6">
        <v>700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1050000000</v>
      </c>
      <c r="P12" s="4"/>
      <c r="Q12" s="6">
        <v>0</v>
      </c>
      <c r="R12" s="4"/>
      <c r="S12" s="6">
        <f t="shared" si="0"/>
        <v>1050000000</v>
      </c>
    </row>
    <row r="13" spans="1:19">
      <c r="A13" s="1" t="s">
        <v>60</v>
      </c>
      <c r="C13" s="4" t="s">
        <v>117</v>
      </c>
      <c r="D13" s="4"/>
      <c r="E13" s="6">
        <v>13237900</v>
      </c>
      <c r="F13" s="4"/>
      <c r="G13" s="6">
        <v>7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92665300</v>
      </c>
      <c r="P13" s="4"/>
      <c r="Q13" s="6">
        <v>0</v>
      </c>
      <c r="R13" s="4"/>
      <c r="S13" s="6">
        <f t="shared" si="0"/>
        <v>92665300</v>
      </c>
    </row>
    <row r="14" spans="1:19">
      <c r="A14" s="1" t="s">
        <v>59</v>
      </c>
      <c r="C14" s="4" t="s">
        <v>118</v>
      </c>
      <c r="D14" s="4"/>
      <c r="E14" s="6">
        <v>7449089</v>
      </c>
      <c r="F14" s="4"/>
      <c r="G14" s="6">
        <v>1030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7672561670</v>
      </c>
      <c r="P14" s="4"/>
      <c r="Q14" s="6">
        <v>0</v>
      </c>
      <c r="R14" s="4"/>
      <c r="S14" s="6">
        <f t="shared" si="0"/>
        <v>7672561670</v>
      </c>
    </row>
    <row r="15" spans="1:19">
      <c r="A15" s="1" t="s">
        <v>70</v>
      </c>
      <c r="C15" s="4" t="s">
        <v>119</v>
      </c>
      <c r="D15" s="4"/>
      <c r="E15" s="6">
        <v>1839529</v>
      </c>
      <c r="F15" s="4"/>
      <c r="G15" s="6">
        <v>2900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5334634100</v>
      </c>
      <c r="P15" s="4"/>
      <c r="Q15" s="6">
        <v>0</v>
      </c>
      <c r="R15" s="4"/>
      <c r="S15" s="6">
        <f t="shared" si="0"/>
        <v>5334634100</v>
      </c>
    </row>
    <row r="16" spans="1:19">
      <c r="A16" s="1" t="s">
        <v>46</v>
      </c>
      <c r="C16" s="4" t="s">
        <v>120</v>
      </c>
      <c r="D16" s="4"/>
      <c r="E16" s="6">
        <v>2620473</v>
      </c>
      <c r="F16" s="4"/>
      <c r="G16" s="6">
        <v>1440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3773481120</v>
      </c>
      <c r="P16" s="4"/>
      <c r="Q16" s="6">
        <v>0</v>
      </c>
      <c r="R16" s="4"/>
      <c r="S16" s="6">
        <f t="shared" si="0"/>
        <v>3773481120</v>
      </c>
    </row>
    <row r="17" spans="1:19">
      <c r="A17" s="1" t="s">
        <v>39</v>
      </c>
      <c r="C17" s="4" t="s">
        <v>116</v>
      </c>
      <c r="D17" s="4"/>
      <c r="E17" s="6">
        <v>11616528</v>
      </c>
      <c r="F17" s="4"/>
      <c r="G17" s="6">
        <v>400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4646611200</v>
      </c>
      <c r="P17" s="4"/>
      <c r="Q17" s="6">
        <v>247096056</v>
      </c>
      <c r="R17" s="4"/>
      <c r="S17" s="6">
        <f t="shared" si="0"/>
        <v>4399515144</v>
      </c>
    </row>
    <row r="18" spans="1:19">
      <c r="A18" s="1" t="s">
        <v>34</v>
      </c>
      <c r="C18" s="4" t="s">
        <v>121</v>
      </c>
      <c r="D18" s="4"/>
      <c r="E18" s="6">
        <v>929702</v>
      </c>
      <c r="F18" s="4"/>
      <c r="G18" s="6">
        <v>3750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3486382500</v>
      </c>
      <c r="P18" s="4"/>
      <c r="Q18" s="6">
        <v>0</v>
      </c>
      <c r="R18" s="4"/>
      <c r="S18" s="6">
        <f t="shared" si="0"/>
        <v>3486382500</v>
      </c>
    </row>
    <row r="19" spans="1:19">
      <c r="A19" s="1" t="s">
        <v>49</v>
      </c>
      <c r="C19" s="4" t="s">
        <v>122</v>
      </c>
      <c r="D19" s="4"/>
      <c r="E19" s="6">
        <v>3603832</v>
      </c>
      <c r="F19" s="4"/>
      <c r="G19" s="6">
        <v>2400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8649196800</v>
      </c>
      <c r="P19" s="4"/>
      <c r="Q19" s="6">
        <v>0</v>
      </c>
      <c r="R19" s="4"/>
      <c r="S19" s="6">
        <f t="shared" si="0"/>
        <v>8649196800</v>
      </c>
    </row>
    <row r="20" spans="1:19">
      <c r="A20" s="1" t="s">
        <v>23</v>
      </c>
      <c r="C20" s="4" t="s">
        <v>115</v>
      </c>
      <c r="D20" s="4"/>
      <c r="E20" s="6">
        <v>986999</v>
      </c>
      <c r="F20" s="4"/>
      <c r="G20" s="6">
        <v>5850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5773944150</v>
      </c>
      <c r="P20" s="4"/>
      <c r="Q20" s="6">
        <v>0</v>
      </c>
      <c r="R20" s="4"/>
      <c r="S20" s="6">
        <f t="shared" si="0"/>
        <v>5773944150</v>
      </c>
    </row>
    <row r="21" spans="1:19">
      <c r="A21" s="1" t="s">
        <v>21</v>
      </c>
      <c r="C21" s="4" t="s">
        <v>115</v>
      </c>
      <c r="D21" s="4"/>
      <c r="E21" s="6">
        <v>21176060</v>
      </c>
      <c r="F21" s="4"/>
      <c r="G21" s="6">
        <v>650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13764439000</v>
      </c>
      <c r="P21" s="4"/>
      <c r="Q21" s="6">
        <v>0</v>
      </c>
      <c r="R21" s="4"/>
      <c r="S21" s="6">
        <f t="shared" si="0"/>
        <v>13764439000</v>
      </c>
    </row>
    <row r="22" spans="1:19">
      <c r="A22" s="1" t="s">
        <v>65</v>
      </c>
      <c r="C22" s="4" t="s">
        <v>123</v>
      </c>
      <c r="D22" s="4"/>
      <c r="E22" s="6">
        <v>9605339</v>
      </c>
      <c r="F22" s="4"/>
      <c r="G22" s="6">
        <v>1590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15272489010</v>
      </c>
      <c r="P22" s="4"/>
      <c r="Q22" s="6">
        <v>0</v>
      </c>
      <c r="R22" s="4"/>
      <c r="S22" s="6">
        <f t="shared" si="0"/>
        <v>15272489010</v>
      </c>
    </row>
    <row r="23" spans="1:19">
      <c r="A23" s="1" t="s">
        <v>64</v>
      </c>
      <c r="C23" s="4" t="s">
        <v>123</v>
      </c>
      <c r="D23" s="4"/>
      <c r="E23" s="6">
        <v>12048272</v>
      </c>
      <c r="F23" s="4"/>
      <c r="G23" s="6">
        <v>1270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15301305440</v>
      </c>
      <c r="P23" s="4"/>
      <c r="Q23" s="6">
        <v>0</v>
      </c>
      <c r="R23" s="4"/>
      <c r="S23" s="6">
        <f t="shared" si="0"/>
        <v>15301305440</v>
      </c>
    </row>
    <row r="24" spans="1:19">
      <c r="A24" s="1" t="s">
        <v>31</v>
      </c>
      <c r="C24" s="4" t="s">
        <v>124</v>
      </c>
      <c r="D24" s="4"/>
      <c r="E24" s="6">
        <v>1922101</v>
      </c>
      <c r="F24" s="4"/>
      <c r="G24" s="6">
        <v>520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999492520</v>
      </c>
      <c r="P24" s="4"/>
      <c r="Q24" s="6">
        <v>0</v>
      </c>
      <c r="R24" s="4"/>
      <c r="S24" s="6">
        <f t="shared" si="0"/>
        <v>999492520</v>
      </c>
    </row>
    <row r="25" spans="1:19">
      <c r="A25" s="1" t="s">
        <v>57</v>
      </c>
      <c r="C25" s="4" t="s">
        <v>125</v>
      </c>
      <c r="D25" s="4"/>
      <c r="E25" s="6">
        <v>28594633</v>
      </c>
      <c r="F25" s="4"/>
      <c r="G25" s="6">
        <v>1700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48610876100</v>
      </c>
      <c r="P25" s="4"/>
      <c r="Q25" s="6">
        <v>0</v>
      </c>
      <c r="R25" s="4"/>
      <c r="S25" s="6">
        <f t="shared" si="0"/>
        <v>48610876100</v>
      </c>
    </row>
    <row r="26" spans="1:19">
      <c r="A26" s="1" t="s">
        <v>54</v>
      </c>
      <c r="C26" s="4" t="s">
        <v>116</v>
      </c>
      <c r="D26" s="4"/>
      <c r="E26" s="6">
        <v>29113758</v>
      </c>
      <c r="F26" s="4"/>
      <c r="G26" s="6">
        <v>330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9607540140</v>
      </c>
      <c r="P26" s="4"/>
      <c r="Q26" s="6">
        <v>0</v>
      </c>
      <c r="R26" s="4"/>
      <c r="S26" s="6">
        <f t="shared" si="0"/>
        <v>9607540140</v>
      </c>
    </row>
    <row r="27" spans="1:19">
      <c r="A27" s="1" t="s">
        <v>69</v>
      </c>
      <c r="C27" s="4" t="s">
        <v>126</v>
      </c>
      <c r="D27" s="4"/>
      <c r="E27" s="6">
        <v>3344338</v>
      </c>
      <c r="F27" s="4"/>
      <c r="G27" s="6">
        <v>2000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6688676000</v>
      </c>
      <c r="P27" s="4"/>
      <c r="Q27" s="6">
        <v>264026684</v>
      </c>
      <c r="R27" s="4"/>
      <c r="S27" s="6">
        <f t="shared" si="0"/>
        <v>6424649316</v>
      </c>
    </row>
    <row r="28" spans="1:19">
      <c r="A28" s="1" t="s">
        <v>33</v>
      </c>
      <c r="C28" s="4" t="s">
        <v>120</v>
      </c>
      <c r="D28" s="4"/>
      <c r="E28" s="6">
        <v>500355</v>
      </c>
      <c r="F28" s="4"/>
      <c r="G28" s="6">
        <v>5000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2501775000</v>
      </c>
      <c r="P28" s="4"/>
      <c r="Q28" s="6">
        <v>0</v>
      </c>
      <c r="R28" s="4"/>
      <c r="S28" s="6">
        <f t="shared" si="0"/>
        <v>2501775000</v>
      </c>
    </row>
    <row r="29" spans="1:19">
      <c r="A29" s="1" t="s">
        <v>55</v>
      </c>
      <c r="C29" s="4" t="s">
        <v>121</v>
      </c>
      <c r="D29" s="4"/>
      <c r="E29" s="6">
        <v>976466</v>
      </c>
      <c r="F29" s="4"/>
      <c r="G29" s="6">
        <v>1250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1220582500</v>
      </c>
      <c r="P29" s="4"/>
      <c r="Q29" s="6">
        <v>0</v>
      </c>
      <c r="R29" s="4"/>
      <c r="S29" s="6">
        <f t="shared" si="0"/>
        <v>1220582500</v>
      </c>
    </row>
    <row r="30" spans="1:19">
      <c r="A30" s="1" t="s">
        <v>30</v>
      </c>
      <c r="C30" s="4" t="s">
        <v>127</v>
      </c>
      <c r="D30" s="4"/>
      <c r="E30" s="6">
        <v>780062</v>
      </c>
      <c r="F30" s="4"/>
      <c r="G30" s="6">
        <v>6900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5382427800</v>
      </c>
      <c r="P30" s="4"/>
      <c r="Q30" s="6">
        <v>0</v>
      </c>
      <c r="R30" s="4"/>
      <c r="S30" s="6">
        <f t="shared" si="0"/>
        <v>5382427800</v>
      </c>
    </row>
    <row r="31" spans="1:19">
      <c r="A31" s="1" t="s">
        <v>19</v>
      </c>
      <c r="C31" s="4" t="s">
        <v>128</v>
      </c>
      <c r="D31" s="4"/>
      <c r="E31" s="6">
        <v>24781548</v>
      </c>
      <c r="F31" s="4"/>
      <c r="G31" s="6">
        <v>100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2478154800</v>
      </c>
      <c r="P31" s="4"/>
      <c r="Q31" s="6">
        <v>0</v>
      </c>
      <c r="R31" s="4"/>
      <c r="S31" s="6">
        <f t="shared" si="0"/>
        <v>2478154800</v>
      </c>
    </row>
    <row r="32" spans="1:19">
      <c r="A32" s="1" t="s">
        <v>17</v>
      </c>
      <c r="C32" s="4" t="s">
        <v>128</v>
      </c>
      <c r="D32" s="4"/>
      <c r="E32" s="6">
        <v>25642129</v>
      </c>
      <c r="F32" s="4"/>
      <c r="G32" s="6">
        <v>20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512842580</v>
      </c>
      <c r="P32" s="4"/>
      <c r="Q32" s="6">
        <v>0</v>
      </c>
      <c r="R32" s="4"/>
      <c r="S32" s="6">
        <f t="shared" si="0"/>
        <v>512842580</v>
      </c>
    </row>
    <row r="33" spans="1:19">
      <c r="A33" s="1" t="s">
        <v>18</v>
      </c>
      <c r="C33" s="4" t="s">
        <v>126</v>
      </c>
      <c r="D33" s="4"/>
      <c r="E33" s="6">
        <v>21377844</v>
      </c>
      <c r="F33" s="4"/>
      <c r="G33" s="6">
        <v>2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42755688</v>
      </c>
      <c r="P33" s="4"/>
      <c r="Q33" s="6">
        <v>0</v>
      </c>
      <c r="R33" s="4"/>
      <c r="S33" s="6">
        <f t="shared" si="0"/>
        <v>42755688</v>
      </c>
    </row>
    <row r="34" spans="1:19">
      <c r="A34" s="1" t="s">
        <v>22</v>
      </c>
      <c r="C34" s="4" t="s">
        <v>115</v>
      </c>
      <c r="D34" s="4"/>
      <c r="E34" s="6">
        <v>12723209</v>
      </c>
      <c r="F34" s="4"/>
      <c r="G34" s="6">
        <v>1350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17176332150</v>
      </c>
      <c r="P34" s="4"/>
      <c r="Q34" s="6">
        <v>0</v>
      </c>
      <c r="R34" s="4"/>
      <c r="S34" s="6">
        <f t="shared" si="0"/>
        <v>17176332150</v>
      </c>
    </row>
    <row r="35" spans="1:19">
      <c r="A35" s="1" t="s">
        <v>51</v>
      </c>
      <c r="C35" s="4" t="s">
        <v>129</v>
      </c>
      <c r="D35" s="4"/>
      <c r="E35" s="6">
        <v>39404494</v>
      </c>
      <c r="F35" s="4"/>
      <c r="G35" s="6">
        <v>500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19702247000</v>
      </c>
      <c r="P35" s="4"/>
      <c r="Q35" s="6">
        <v>435481682</v>
      </c>
      <c r="R35" s="4"/>
      <c r="S35" s="6">
        <f t="shared" si="0"/>
        <v>19266765318</v>
      </c>
    </row>
    <row r="36" spans="1:19">
      <c r="A36" s="1" t="s">
        <v>41</v>
      </c>
      <c r="C36" s="4" t="s">
        <v>130</v>
      </c>
      <c r="D36" s="4"/>
      <c r="E36" s="6">
        <v>7054039</v>
      </c>
      <c r="F36" s="4"/>
      <c r="G36" s="6">
        <v>2150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15166183850</v>
      </c>
      <c r="P36" s="4"/>
      <c r="Q36" s="6">
        <v>183387628</v>
      </c>
      <c r="R36" s="4"/>
      <c r="S36" s="6">
        <f t="shared" si="0"/>
        <v>14982796222</v>
      </c>
    </row>
    <row r="37" spans="1:19">
      <c r="A37" s="1" t="s">
        <v>67</v>
      </c>
      <c r="C37" s="4" t="s">
        <v>131</v>
      </c>
      <c r="D37" s="4"/>
      <c r="E37" s="6">
        <v>1699484</v>
      </c>
      <c r="F37" s="4"/>
      <c r="G37" s="6">
        <v>2200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3738864800</v>
      </c>
      <c r="P37" s="4"/>
      <c r="Q37" s="6">
        <v>194226743</v>
      </c>
      <c r="R37" s="4"/>
      <c r="S37" s="6">
        <f t="shared" si="0"/>
        <v>3544638057</v>
      </c>
    </row>
    <row r="38" spans="1:19">
      <c r="A38" s="1" t="s">
        <v>50</v>
      </c>
      <c r="C38" s="4" t="s">
        <v>132</v>
      </c>
      <c r="D38" s="4"/>
      <c r="E38" s="6">
        <v>4239301</v>
      </c>
      <c r="F38" s="4"/>
      <c r="G38" s="6">
        <v>590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2501187590</v>
      </c>
      <c r="P38" s="4"/>
      <c r="Q38" s="6">
        <v>0</v>
      </c>
      <c r="R38" s="4"/>
      <c r="S38" s="6">
        <f t="shared" si="0"/>
        <v>2501187590</v>
      </c>
    </row>
    <row r="39" spans="1:19">
      <c r="A39" s="1" t="s">
        <v>16</v>
      </c>
      <c r="C39" s="4" t="s">
        <v>117</v>
      </c>
      <c r="D39" s="4"/>
      <c r="E39" s="6">
        <v>7064052</v>
      </c>
      <c r="F39" s="4"/>
      <c r="G39" s="6">
        <v>120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847686240</v>
      </c>
      <c r="P39" s="4"/>
      <c r="Q39" s="6">
        <v>0</v>
      </c>
      <c r="R39" s="4"/>
      <c r="S39" s="6">
        <f t="shared" si="0"/>
        <v>847686240</v>
      </c>
    </row>
    <row r="40" spans="1:19">
      <c r="A40" s="1" t="s">
        <v>38</v>
      </c>
      <c r="C40" s="4" t="s">
        <v>133</v>
      </c>
      <c r="D40" s="4"/>
      <c r="E40" s="6">
        <v>1942915</v>
      </c>
      <c r="F40" s="4"/>
      <c r="G40" s="6">
        <v>1800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3497247000</v>
      </c>
      <c r="P40" s="4"/>
      <c r="Q40" s="6">
        <v>0</v>
      </c>
      <c r="R40" s="4"/>
      <c r="S40" s="6">
        <f t="shared" si="0"/>
        <v>3497247000</v>
      </c>
    </row>
    <row r="41" spans="1:19">
      <c r="A41" s="1" t="s">
        <v>62</v>
      </c>
      <c r="C41" s="4" t="s">
        <v>120</v>
      </c>
      <c r="D41" s="4"/>
      <c r="E41" s="6">
        <v>1847651</v>
      </c>
      <c r="F41" s="4"/>
      <c r="G41" s="6">
        <v>6500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12009731500</v>
      </c>
      <c r="P41" s="4"/>
      <c r="Q41" s="6">
        <v>0</v>
      </c>
      <c r="R41" s="4"/>
      <c r="S41" s="6">
        <f t="shared" si="0"/>
        <v>12009731500</v>
      </c>
    </row>
    <row r="42" spans="1:19">
      <c r="A42" s="1" t="s">
        <v>29</v>
      </c>
      <c r="C42" s="4" t="s">
        <v>134</v>
      </c>
      <c r="D42" s="4"/>
      <c r="E42" s="6">
        <v>1394183</v>
      </c>
      <c r="F42" s="4"/>
      <c r="G42" s="6">
        <v>6000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8365098000</v>
      </c>
      <c r="P42" s="4"/>
      <c r="Q42" s="6">
        <v>0</v>
      </c>
      <c r="R42" s="4"/>
      <c r="S42" s="6">
        <f t="shared" si="0"/>
        <v>8365098000</v>
      </c>
    </row>
    <row r="43" spans="1:19">
      <c r="A43" s="1" t="s">
        <v>52</v>
      </c>
      <c r="C43" s="4" t="s">
        <v>115</v>
      </c>
      <c r="D43" s="4"/>
      <c r="E43" s="6">
        <v>2403584</v>
      </c>
      <c r="F43" s="4"/>
      <c r="G43" s="6">
        <v>4350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10455590400</v>
      </c>
      <c r="P43" s="4"/>
      <c r="Q43" s="6">
        <v>0</v>
      </c>
      <c r="R43" s="4"/>
      <c r="S43" s="6">
        <f t="shared" si="0"/>
        <v>10455590400</v>
      </c>
    </row>
    <row r="44" spans="1:19">
      <c r="A44" s="1" t="s">
        <v>24</v>
      </c>
      <c r="C44" s="4" t="s">
        <v>115</v>
      </c>
      <c r="D44" s="4"/>
      <c r="E44" s="6">
        <v>16005941</v>
      </c>
      <c r="F44" s="4"/>
      <c r="G44" s="6">
        <v>230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3681366430</v>
      </c>
      <c r="P44" s="4"/>
      <c r="Q44" s="6">
        <v>0</v>
      </c>
      <c r="R44" s="4"/>
      <c r="S44" s="6">
        <f t="shared" si="0"/>
        <v>3681366430</v>
      </c>
    </row>
    <row r="45" spans="1:19">
      <c r="A45" s="1" t="s">
        <v>26</v>
      </c>
      <c r="C45" s="4" t="s">
        <v>128</v>
      </c>
      <c r="D45" s="4"/>
      <c r="E45" s="6">
        <v>33000000</v>
      </c>
      <c r="F45" s="4"/>
      <c r="G45" s="6">
        <v>270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8910000000</v>
      </c>
      <c r="P45" s="4"/>
      <c r="Q45" s="6">
        <v>0</v>
      </c>
      <c r="R45" s="4"/>
      <c r="S45" s="6">
        <f t="shared" si="0"/>
        <v>8910000000</v>
      </c>
    </row>
    <row r="46" spans="1:19">
      <c r="A46" s="1" t="s">
        <v>32</v>
      </c>
      <c r="C46" s="4" t="s">
        <v>116</v>
      </c>
      <c r="D46" s="4"/>
      <c r="E46" s="6">
        <v>754660</v>
      </c>
      <c r="F46" s="4"/>
      <c r="G46" s="6">
        <v>14000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10565240000</v>
      </c>
      <c r="P46" s="4"/>
      <c r="Q46" s="6">
        <v>0</v>
      </c>
      <c r="R46" s="4"/>
      <c r="S46" s="6">
        <f t="shared" si="0"/>
        <v>10565240000</v>
      </c>
    </row>
    <row r="47" spans="1:19">
      <c r="A47" s="1" t="s">
        <v>35</v>
      </c>
      <c r="C47" s="4" t="s">
        <v>135</v>
      </c>
      <c r="D47" s="4"/>
      <c r="E47" s="6">
        <v>245076</v>
      </c>
      <c r="F47" s="4"/>
      <c r="G47" s="6">
        <v>24750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6065631000</v>
      </c>
      <c r="P47" s="4"/>
      <c r="Q47" s="6">
        <v>0</v>
      </c>
      <c r="R47" s="4"/>
      <c r="S47" s="6">
        <f t="shared" si="0"/>
        <v>6065631000</v>
      </c>
    </row>
    <row r="48" spans="1:19">
      <c r="A48" s="1" t="s">
        <v>45</v>
      </c>
      <c r="C48" s="4" t="s">
        <v>130</v>
      </c>
      <c r="D48" s="4"/>
      <c r="E48" s="6">
        <v>6714825</v>
      </c>
      <c r="F48" s="4"/>
      <c r="G48" s="6">
        <v>1300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8729272500</v>
      </c>
      <c r="P48" s="4"/>
      <c r="Q48" s="6">
        <v>0</v>
      </c>
      <c r="R48" s="4"/>
      <c r="S48" s="6">
        <f t="shared" si="0"/>
        <v>8729272500</v>
      </c>
    </row>
    <row r="49" spans="1:19">
      <c r="A49" s="1" t="s">
        <v>43</v>
      </c>
      <c r="C49" s="4" t="s">
        <v>129</v>
      </c>
      <c r="D49" s="4"/>
      <c r="E49" s="6">
        <v>140129092</v>
      </c>
      <c r="F49" s="4"/>
      <c r="G49" s="6">
        <v>135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18917426770</v>
      </c>
      <c r="P49" s="4"/>
      <c r="Q49" s="6">
        <v>0</v>
      </c>
      <c r="R49" s="4"/>
      <c r="S49" s="6">
        <f t="shared" si="0"/>
        <v>18917426770</v>
      </c>
    </row>
    <row r="50" spans="1:19">
      <c r="A50" s="1" t="s">
        <v>44</v>
      </c>
      <c r="C50" s="4" t="s">
        <v>136</v>
      </c>
      <c r="D50" s="4"/>
      <c r="E50" s="6">
        <v>3611341</v>
      </c>
      <c r="F50" s="4"/>
      <c r="G50" s="6">
        <v>1260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4550289660</v>
      </c>
      <c r="P50" s="4"/>
      <c r="Q50" s="6">
        <v>0</v>
      </c>
      <c r="R50" s="4"/>
      <c r="S50" s="6">
        <f t="shared" si="0"/>
        <v>4550289660</v>
      </c>
    </row>
    <row r="51" spans="1:19">
      <c r="A51" s="1" t="s">
        <v>53</v>
      </c>
      <c r="C51" s="4" t="s">
        <v>137</v>
      </c>
      <c r="D51" s="4"/>
      <c r="E51" s="6">
        <v>2039745</v>
      </c>
      <c r="F51" s="4"/>
      <c r="G51" s="6">
        <v>1680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3426771600</v>
      </c>
      <c r="P51" s="4"/>
      <c r="Q51" s="6">
        <v>0</v>
      </c>
      <c r="R51" s="4"/>
      <c r="S51" s="6">
        <f t="shared" si="0"/>
        <v>3426771600</v>
      </c>
    </row>
    <row r="52" spans="1:19">
      <c r="A52" s="1" t="s">
        <v>25</v>
      </c>
      <c r="C52" s="4" t="s">
        <v>138</v>
      </c>
      <c r="D52" s="4"/>
      <c r="E52" s="6">
        <v>436914</v>
      </c>
      <c r="F52" s="4"/>
      <c r="G52" s="6">
        <v>10000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4369140000</v>
      </c>
      <c r="P52" s="4"/>
      <c r="Q52" s="6">
        <v>0</v>
      </c>
      <c r="R52" s="4"/>
      <c r="S52" s="6">
        <f t="shared" si="0"/>
        <v>4369140000</v>
      </c>
    </row>
    <row r="53" spans="1:19">
      <c r="A53" s="1" t="s">
        <v>37</v>
      </c>
      <c r="C53" s="4" t="s">
        <v>139</v>
      </c>
      <c r="D53" s="4"/>
      <c r="E53" s="6">
        <v>1776342</v>
      </c>
      <c r="F53" s="4"/>
      <c r="G53" s="6">
        <v>670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1190149140</v>
      </c>
      <c r="P53" s="4"/>
      <c r="Q53" s="6">
        <v>122160360</v>
      </c>
      <c r="R53" s="4"/>
      <c r="S53" s="6">
        <f t="shared" si="0"/>
        <v>1067988780</v>
      </c>
    </row>
    <row r="54" spans="1:19" ht="24.75" thickBot="1">
      <c r="C54" s="4"/>
      <c r="D54" s="4"/>
      <c r="E54" s="4"/>
      <c r="F54" s="4"/>
      <c r="G54" s="4"/>
      <c r="H54" s="4"/>
      <c r="I54" s="12">
        <f>SUM(I8:I53)</f>
        <v>0</v>
      </c>
      <c r="J54" s="4"/>
      <c r="K54" s="12">
        <f>SUM(K8:K53)</f>
        <v>0</v>
      </c>
      <c r="L54" s="4"/>
      <c r="M54" s="12">
        <f>SUM(M8:M53)</f>
        <v>0</v>
      </c>
      <c r="N54" s="4"/>
      <c r="O54" s="12">
        <f>SUM(O8:O53)</f>
        <v>369662043309</v>
      </c>
      <c r="P54" s="4"/>
      <c r="Q54" s="12">
        <f>SUM(Q8:Q53)</f>
        <v>1492035917</v>
      </c>
      <c r="R54" s="4"/>
      <c r="S54" s="12">
        <f>SUM(S8:S53)</f>
        <v>368170007392</v>
      </c>
    </row>
    <row r="55" spans="1:19" ht="24.75" thickTop="1">
      <c r="O55" s="6"/>
    </row>
    <row r="56" spans="1:19">
      <c r="O56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7"/>
  <sheetViews>
    <sheetView rightToLeft="1" topLeftCell="A52" workbookViewId="0">
      <selection activeCell="I72" sqref="I72"/>
    </sheetView>
  </sheetViews>
  <sheetFormatPr defaultRowHeight="24"/>
  <cols>
    <col min="1" max="1" width="30.28515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H6" s="18" t="s">
        <v>97</v>
      </c>
      <c r="I6" s="18" t="s">
        <v>97</v>
      </c>
      <c r="K6" s="18" t="s">
        <v>98</v>
      </c>
      <c r="L6" s="18" t="s">
        <v>98</v>
      </c>
      <c r="M6" s="18" t="s">
        <v>98</v>
      </c>
      <c r="N6" s="18" t="s">
        <v>98</v>
      </c>
      <c r="O6" s="18" t="s">
        <v>98</v>
      </c>
      <c r="P6" s="18" t="s">
        <v>98</v>
      </c>
      <c r="Q6" s="18" t="s">
        <v>98</v>
      </c>
    </row>
    <row r="7" spans="1:17" ht="24.75">
      <c r="A7" s="18" t="s">
        <v>3</v>
      </c>
      <c r="C7" s="18" t="s">
        <v>7</v>
      </c>
      <c r="E7" s="18" t="s">
        <v>140</v>
      </c>
      <c r="G7" s="18" t="s">
        <v>141</v>
      </c>
      <c r="I7" s="18" t="s">
        <v>142</v>
      </c>
      <c r="K7" s="18" t="s">
        <v>7</v>
      </c>
      <c r="M7" s="18" t="s">
        <v>140</v>
      </c>
      <c r="O7" s="18" t="s">
        <v>141</v>
      </c>
      <c r="Q7" s="18" t="s">
        <v>142</v>
      </c>
    </row>
    <row r="8" spans="1:17">
      <c r="A8" s="1" t="s">
        <v>42</v>
      </c>
      <c r="C8" s="7">
        <v>14370097</v>
      </c>
      <c r="D8" s="7"/>
      <c r="E8" s="7">
        <v>30840440438</v>
      </c>
      <c r="F8" s="7"/>
      <c r="G8" s="7">
        <v>27418039971</v>
      </c>
      <c r="H8" s="7"/>
      <c r="I8" s="7">
        <f>E8-G8</f>
        <v>3422400467</v>
      </c>
      <c r="J8" s="7"/>
      <c r="K8" s="7">
        <v>14370097</v>
      </c>
      <c r="L8" s="7"/>
      <c r="M8" s="7">
        <v>30840440438</v>
      </c>
      <c r="N8" s="7"/>
      <c r="O8" s="7">
        <v>26474942996</v>
      </c>
      <c r="P8" s="7"/>
      <c r="Q8" s="7">
        <f>M8-O8</f>
        <v>4365497442</v>
      </c>
    </row>
    <row r="9" spans="1:17">
      <c r="A9" s="1" t="s">
        <v>63</v>
      </c>
      <c r="C9" s="7">
        <v>4817114</v>
      </c>
      <c r="D9" s="7"/>
      <c r="E9" s="7">
        <v>32274167637</v>
      </c>
      <c r="F9" s="7"/>
      <c r="G9" s="7">
        <v>26921976106</v>
      </c>
      <c r="H9" s="7"/>
      <c r="I9" s="7">
        <f t="shared" ref="I9:I63" si="0">E9-G9</f>
        <v>5352191531</v>
      </c>
      <c r="J9" s="7"/>
      <c r="K9" s="7">
        <v>4817114</v>
      </c>
      <c r="L9" s="7"/>
      <c r="M9" s="7">
        <v>32274167637</v>
      </c>
      <c r="N9" s="7"/>
      <c r="O9" s="7">
        <v>32786517403</v>
      </c>
      <c r="P9" s="7"/>
      <c r="Q9" s="7">
        <f t="shared" ref="Q9:Q64" si="1">M9-O9</f>
        <v>-512349766</v>
      </c>
    </row>
    <row r="10" spans="1:17">
      <c r="A10" s="1" t="s">
        <v>20</v>
      </c>
      <c r="C10" s="7">
        <v>11339345</v>
      </c>
      <c r="D10" s="7"/>
      <c r="E10" s="7">
        <v>19556704681</v>
      </c>
      <c r="F10" s="7"/>
      <c r="G10" s="7">
        <v>16869485702</v>
      </c>
      <c r="H10" s="7"/>
      <c r="I10" s="7">
        <f t="shared" si="0"/>
        <v>2687218979</v>
      </c>
      <c r="J10" s="7"/>
      <c r="K10" s="7">
        <v>11339345</v>
      </c>
      <c r="L10" s="7"/>
      <c r="M10" s="7">
        <v>19556704681</v>
      </c>
      <c r="N10" s="7"/>
      <c r="O10" s="7">
        <v>20020901439</v>
      </c>
      <c r="P10" s="7"/>
      <c r="Q10" s="7">
        <f t="shared" si="1"/>
        <v>-464196758</v>
      </c>
    </row>
    <row r="11" spans="1:17">
      <c r="A11" s="1" t="s">
        <v>15</v>
      </c>
      <c r="C11" s="7">
        <v>22234163</v>
      </c>
      <c r="D11" s="7"/>
      <c r="E11" s="7">
        <v>55055757497</v>
      </c>
      <c r="F11" s="7"/>
      <c r="G11" s="7">
        <v>52251855268</v>
      </c>
      <c r="H11" s="7"/>
      <c r="I11" s="7">
        <f t="shared" si="0"/>
        <v>2803902229</v>
      </c>
      <c r="J11" s="7"/>
      <c r="K11" s="7">
        <v>22234163</v>
      </c>
      <c r="L11" s="7"/>
      <c r="M11" s="7">
        <v>55055757497</v>
      </c>
      <c r="N11" s="7"/>
      <c r="O11" s="7">
        <v>50807052408</v>
      </c>
      <c r="P11" s="7"/>
      <c r="Q11" s="7">
        <f t="shared" si="1"/>
        <v>4248705089</v>
      </c>
    </row>
    <row r="12" spans="1:17">
      <c r="A12" s="1" t="s">
        <v>58</v>
      </c>
      <c r="C12" s="7">
        <v>5016427</v>
      </c>
      <c r="D12" s="7"/>
      <c r="E12" s="7">
        <v>46674381867</v>
      </c>
      <c r="F12" s="7"/>
      <c r="G12" s="7">
        <v>46695710841</v>
      </c>
      <c r="H12" s="7"/>
      <c r="I12" s="7">
        <f t="shared" si="0"/>
        <v>-21328974</v>
      </c>
      <c r="J12" s="7"/>
      <c r="K12" s="7">
        <v>5016427</v>
      </c>
      <c r="L12" s="7"/>
      <c r="M12" s="7">
        <v>46674381867</v>
      </c>
      <c r="N12" s="7"/>
      <c r="O12" s="7">
        <v>47407320211</v>
      </c>
      <c r="P12" s="7"/>
      <c r="Q12" s="7">
        <f t="shared" si="1"/>
        <v>-732938344</v>
      </c>
    </row>
    <row r="13" spans="1:17">
      <c r="A13" s="1" t="s">
        <v>47</v>
      </c>
      <c r="C13" s="7">
        <v>4866873</v>
      </c>
      <c r="D13" s="7"/>
      <c r="E13" s="7">
        <v>63086412977</v>
      </c>
      <c r="F13" s="7"/>
      <c r="G13" s="7">
        <v>58082315880</v>
      </c>
      <c r="H13" s="7"/>
      <c r="I13" s="7">
        <f t="shared" si="0"/>
        <v>5004097097</v>
      </c>
      <c r="J13" s="7"/>
      <c r="K13" s="7">
        <v>4866873</v>
      </c>
      <c r="L13" s="7"/>
      <c r="M13" s="7">
        <v>63086412977</v>
      </c>
      <c r="N13" s="7"/>
      <c r="O13" s="7">
        <v>57465155201</v>
      </c>
      <c r="P13" s="7"/>
      <c r="Q13" s="7">
        <f t="shared" si="1"/>
        <v>5621257776</v>
      </c>
    </row>
    <row r="14" spans="1:17">
      <c r="A14" s="1" t="s">
        <v>48</v>
      </c>
      <c r="C14" s="7">
        <v>8400916</v>
      </c>
      <c r="D14" s="7"/>
      <c r="E14" s="7">
        <v>147644452120</v>
      </c>
      <c r="F14" s="7"/>
      <c r="G14" s="7">
        <v>134307926075</v>
      </c>
      <c r="H14" s="7"/>
      <c r="I14" s="7">
        <f t="shared" si="0"/>
        <v>13336526045</v>
      </c>
      <c r="J14" s="7"/>
      <c r="K14" s="7">
        <v>8400916</v>
      </c>
      <c r="L14" s="7"/>
      <c r="M14" s="7">
        <v>147644452120</v>
      </c>
      <c r="N14" s="7"/>
      <c r="O14" s="7">
        <v>109268392874</v>
      </c>
      <c r="P14" s="7"/>
      <c r="Q14" s="7">
        <f t="shared" si="1"/>
        <v>38376059246</v>
      </c>
    </row>
    <row r="15" spans="1:17">
      <c r="A15" s="1" t="s">
        <v>73</v>
      </c>
      <c r="C15" s="7">
        <v>832644</v>
      </c>
      <c r="D15" s="7"/>
      <c r="E15" s="7">
        <v>6240780852</v>
      </c>
      <c r="F15" s="7"/>
      <c r="G15" s="7">
        <v>8754419016</v>
      </c>
      <c r="H15" s="7"/>
      <c r="I15" s="7">
        <f t="shared" si="0"/>
        <v>-2513638164</v>
      </c>
      <c r="J15" s="7"/>
      <c r="K15" s="7">
        <v>832644</v>
      </c>
      <c r="L15" s="7"/>
      <c r="M15" s="7">
        <v>6240780852</v>
      </c>
      <c r="N15" s="7"/>
      <c r="O15" s="7">
        <v>8754419016</v>
      </c>
      <c r="P15" s="7"/>
      <c r="Q15" s="7">
        <f t="shared" si="1"/>
        <v>-2513638164</v>
      </c>
    </row>
    <row r="16" spans="1:17">
      <c r="A16" s="1" t="s">
        <v>66</v>
      </c>
      <c r="C16" s="7">
        <v>37896167</v>
      </c>
      <c r="D16" s="7"/>
      <c r="E16" s="7">
        <v>262187966252</v>
      </c>
      <c r="F16" s="7"/>
      <c r="G16" s="7">
        <v>223037179487</v>
      </c>
      <c r="H16" s="7"/>
      <c r="I16" s="7">
        <f t="shared" si="0"/>
        <v>39150786765</v>
      </c>
      <c r="J16" s="7"/>
      <c r="K16" s="7">
        <v>37896167</v>
      </c>
      <c r="L16" s="7"/>
      <c r="M16" s="7">
        <v>262187966252</v>
      </c>
      <c r="N16" s="7"/>
      <c r="O16" s="7">
        <v>273394852537</v>
      </c>
      <c r="P16" s="7"/>
      <c r="Q16" s="7">
        <f t="shared" si="1"/>
        <v>-11206886285</v>
      </c>
    </row>
    <row r="17" spans="1:17">
      <c r="A17" s="1" t="s">
        <v>36</v>
      </c>
      <c r="C17" s="7">
        <v>1812282</v>
      </c>
      <c r="D17" s="7"/>
      <c r="E17" s="7">
        <v>43956573699</v>
      </c>
      <c r="F17" s="7"/>
      <c r="G17" s="7">
        <v>35382481731</v>
      </c>
      <c r="H17" s="7"/>
      <c r="I17" s="7">
        <f t="shared" si="0"/>
        <v>8574091968</v>
      </c>
      <c r="J17" s="7"/>
      <c r="K17" s="7">
        <v>1812282</v>
      </c>
      <c r="L17" s="7"/>
      <c r="M17" s="7">
        <v>43956573699</v>
      </c>
      <c r="N17" s="7"/>
      <c r="O17" s="7">
        <v>33734281771</v>
      </c>
      <c r="P17" s="7"/>
      <c r="Q17" s="7">
        <f t="shared" si="1"/>
        <v>10222291928</v>
      </c>
    </row>
    <row r="18" spans="1:17">
      <c r="A18" s="1" t="s">
        <v>60</v>
      </c>
      <c r="C18" s="7">
        <v>9810793</v>
      </c>
      <c r="D18" s="7"/>
      <c r="E18" s="7">
        <v>16822922398</v>
      </c>
      <c r="F18" s="7"/>
      <c r="G18" s="7">
        <v>15896074628</v>
      </c>
      <c r="H18" s="7"/>
      <c r="I18" s="7">
        <f t="shared" si="0"/>
        <v>926847770</v>
      </c>
      <c r="J18" s="7"/>
      <c r="K18" s="7">
        <v>9810793</v>
      </c>
      <c r="L18" s="7"/>
      <c r="M18" s="7">
        <v>16822922398</v>
      </c>
      <c r="N18" s="7"/>
      <c r="O18" s="7">
        <v>17712622234</v>
      </c>
      <c r="P18" s="7"/>
      <c r="Q18" s="7">
        <f t="shared" si="1"/>
        <v>-889699836</v>
      </c>
    </row>
    <row r="19" spans="1:17">
      <c r="A19" s="1" t="s">
        <v>59</v>
      </c>
      <c r="C19" s="7">
        <v>6791409</v>
      </c>
      <c r="D19" s="7"/>
      <c r="E19" s="7">
        <v>87830511515</v>
      </c>
      <c r="F19" s="7"/>
      <c r="G19" s="7">
        <v>85566825018</v>
      </c>
      <c r="H19" s="7"/>
      <c r="I19" s="7">
        <f t="shared" si="0"/>
        <v>2263686497</v>
      </c>
      <c r="J19" s="7"/>
      <c r="K19" s="7">
        <v>6791409</v>
      </c>
      <c r="L19" s="7"/>
      <c r="M19" s="7">
        <v>87830511515</v>
      </c>
      <c r="N19" s="7"/>
      <c r="O19" s="7">
        <v>95507820981</v>
      </c>
      <c r="P19" s="7"/>
      <c r="Q19" s="7">
        <f t="shared" si="1"/>
        <v>-7677309466</v>
      </c>
    </row>
    <row r="20" spans="1:17">
      <c r="A20" s="1" t="s">
        <v>70</v>
      </c>
      <c r="C20" s="7">
        <v>1757235</v>
      </c>
      <c r="D20" s="7"/>
      <c r="E20" s="7">
        <v>41800432280</v>
      </c>
      <c r="F20" s="7"/>
      <c r="G20" s="7">
        <v>41068185267</v>
      </c>
      <c r="H20" s="7"/>
      <c r="I20" s="7">
        <f t="shared" si="0"/>
        <v>732247013</v>
      </c>
      <c r="J20" s="7"/>
      <c r="K20" s="7">
        <v>1757235</v>
      </c>
      <c r="L20" s="7"/>
      <c r="M20" s="7">
        <v>41800432280</v>
      </c>
      <c r="N20" s="7"/>
      <c r="O20" s="7">
        <v>26858711772</v>
      </c>
      <c r="P20" s="7"/>
      <c r="Q20" s="7">
        <f t="shared" si="1"/>
        <v>14941720508</v>
      </c>
    </row>
    <row r="21" spans="1:17">
      <c r="A21" s="1" t="s">
        <v>46</v>
      </c>
      <c r="C21" s="7">
        <v>2554330</v>
      </c>
      <c r="D21" s="7"/>
      <c r="E21" s="7">
        <v>31764538023</v>
      </c>
      <c r="F21" s="7"/>
      <c r="G21" s="7">
        <v>23736371135</v>
      </c>
      <c r="H21" s="7"/>
      <c r="I21" s="7">
        <f t="shared" si="0"/>
        <v>8028166888</v>
      </c>
      <c r="J21" s="7"/>
      <c r="K21" s="7">
        <v>2554330</v>
      </c>
      <c r="L21" s="7"/>
      <c r="M21" s="7">
        <v>31764538023</v>
      </c>
      <c r="N21" s="7"/>
      <c r="O21" s="7">
        <v>20975695021</v>
      </c>
      <c r="P21" s="7"/>
      <c r="Q21" s="7">
        <f t="shared" si="1"/>
        <v>10788843002</v>
      </c>
    </row>
    <row r="22" spans="1:17">
      <c r="A22" s="1" t="s">
        <v>39</v>
      </c>
      <c r="C22" s="7">
        <v>23388665</v>
      </c>
      <c r="D22" s="7"/>
      <c r="E22" s="7">
        <v>105041252038</v>
      </c>
      <c r="F22" s="7"/>
      <c r="G22" s="7">
        <v>97948047515</v>
      </c>
      <c r="H22" s="7"/>
      <c r="I22" s="7">
        <f t="shared" si="0"/>
        <v>7093204523</v>
      </c>
      <c r="J22" s="7"/>
      <c r="K22" s="7">
        <v>23388665</v>
      </c>
      <c r="L22" s="7"/>
      <c r="M22" s="7">
        <v>105041252038</v>
      </c>
      <c r="N22" s="7"/>
      <c r="O22" s="7">
        <v>132133994690</v>
      </c>
      <c r="P22" s="7"/>
      <c r="Q22" s="7">
        <f t="shared" si="1"/>
        <v>-27092742652</v>
      </c>
    </row>
    <row r="23" spans="1:17">
      <c r="A23" s="1" t="s">
        <v>34</v>
      </c>
      <c r="C23" s="7">
        <v>410170</v>
      </c>
      <c r="D23" s="7"/>
      <c r="E23" s="7">
        <v>30506320329</v>
      </c>
      <c r="F23" s="7"/>
      <c r="G23" s="7">
        <v>31281939192</v>
      </c>
      <c r="H23" s="7"/>
      <c r="I23" s="7">
        <f t="shared" si="0"/>
        <v>-775618863</v>
      </c>
      <c r="J23" s="7"/>
      <c r="K23" s="7">
        <v>410170</v>
      </c>
      <c r="L23" s="7"/>
      <c r="M23" s="7">
        <v>30506320329</v>
      </c>
      <c r="N23" s="7"/>
      <c r="O23" s="7">
        <v>27768055847</v>
      </c>
      <c r="P23" s="7"/>
      <c r="Q23" s="7">
        <f t="shared" si="1"/>
        <v>2738264482</v>
      </c>
    </row>
    <row r="24" spans="1:17">
      <c r="A24" s="1" t="s">
        <v>68</v>
      </c>
      <c r="C24" s="7">
        <v>965300</v>
      </c>
      <c r="D24" s="7"/>
      <c r="E24" s="7">
        <v>16120548612</v>
      </c>
      <c r="F24" s="7"/>
      <c r="G24" s="7">
        <v>14893929419</v>
      </c>
      <c r="H24" s="7"/>
      <c r="I24" s="7">
        <f t="shared" si="0"/>
        <v>1226619193</v>
      </c>
      <c r="J24" s="7"/>
      <c r="K24" s="7">
        <v>965300</v>
      </c>
      <c r="L24" s="7"/>
      <c r="M24" s="7">
        <v>16120548612</v>
      </c>
      <c r="N24" s="7"/>
      <c r="O24" s="7">
        <v>14928622891</v>
      </c>
      <c r="P24" s="7"/>
      <c r="Q24" s="7">
        <f t="shared" si="1"/>
        <v>1191925721</v>
      </c>
    </row>
    <row r="25" spans="1:17">
      <c r="A25" s="1" t="s">
        <v>49</v>
      </c>
      <c r="C25" s="7">
        <v>3603754</v>
      </c>
      <c r="D25" s="7"/>
      <c r="E25" s="7">
        <v>68601268359</v>
      </c>
      <c r="F25" s="7"/>
      <c r="G25" s="7">
        <v>64502101781</v>
      </c>
      <c r="H25" s="7"/>
      <c r="I25" s="7">
        <f t="shared" si="0"/>
        <v>4099166578</v>
      </c>
      <c r="J25" s="7"/>
      <c r="K25" s="7">
        <v>3603754</v>
      </c>
      <c r="L25" s="7"/>
      <c r="M25" s="7">
        <v>68601268359</v>
      </c>
      <c r="N25" s="7"/>
      <c r="O25" s="7">
        <v>64040088580</v>
      </c>
      <c r="P25" s="7"/>
      <c r="Q25" s="7">
        <f t="shared" si="1"/>
        <v>4561179779</v>
      </c>
    </row>
    <row r="26" spans="1:17">
      <c r="A26" s="1" t="s">
        <v>23</v>
      </c>
      <c r="C26" s="7">
        <v>2534864</v>
      </c>
      <c r="D26" s="7"/>
      <c r="E26" s="7">
        <v>40492889656</v>
      </c>
      <c r="F26" s="7"/>
      <c r="G26" s="7">
        <v>41414718080</v>
      </c>
      <c r="H26" s="7"/>
      <c r="I26" s="7">
        <f t="shared" si="0"/>
        <v>-921828424</v>
      </c>
      <c r="J26" s="7"/>
      <c r="K26" s="7">
        <v>2534864</v>
      </c>
      <c r="L26" s="7"/>
      <c r="M26" s="7">
        <v>40492889656</v>
      </c>
      <c r="N26" s="7"/>
      <c r="O26" s="7">
        <v>32531412375</v>
      </c>
      <c r="P26" s="7"/>
      <c r="Q26" s="7">
        <f t="shared" si="1"/>
        <v>7961477281</v>
      </c>
    </row>
    <row r="27" spans="1:17">
      <c r="A27" s="1" t="s">
        <v>21</v>
      </c>
      <c r="C27" s="7">
        <v>14967291</v>
      </c>
      <c r="D27" s="7"/>
      <c r="E27" s="7">
        <v>106825731741</v>
      </c>
      <c r="F27" s="7"/>
      <c r="G27" s="7">
        <v>107320468565</v>
      </c>
      <c r="H27" s="7"/>
      <c r="I27" s="7">
        <f t="shared" si="0"/>
        <v>-494736824</v>
      </c>
      <c r="J27" s="7"/>
      <c r="K27" s="7">
        <v>14967291</v>
      </c>
      <c r="L27" s="7"/>
      <c r="M27" s="7">
        <v>106825731741</v>
      </c>
      <c r="N27" s="7"/>
      <c r="O27" s="7">
        <v>77892537989</v>
      </c>
      <c r="P27" s="7"/>
      <c r="Q27" s="7">
        <f t="shared" si="1"/>
        <v>28933193752</v>
      </c>
    </row>
    <row r="28" spans="1:17">
      <c r="A28" s="1" t="s">
        <v>65</v>
      </c>
      <c r="C28" s="7">
        <v>8978486</v>
      </c>
      <c r="D28" s="7"/>
      <c r="E28" s="7">
        <v>99782215612</v>
      </c>
      <c r="F28" s="7"/>
      <c r="G28" s="7">
        <v>87742611922</v>
      </c>
      <c r="H28" s="7"/>
      <c r="I28" s="7">
        <f t="shared" si="0"/>
        <v>12039603690</v>
      </c>
      <c r="J28" s="7"/>
      <c r="K28" s="7">
        <v>8978486</v>
      </c>
      <c r="L28" s="7"/>
      <c r="M28" s="7">
        <v>99782215612</v>
      </c>
      <c r="N28" s="7"/>
      <c r="O28" s="7">
        <v>143878136636</v>
      </c>
      <c r="P28" s="7"/>
      <c r="Q28" s="7">
        <f t="shared" si="1"/>
        <v>-44095921024</v>
      </c>
    </row>
    <row r="29" spans="1:17">
      <c r="A29" s="1" t="s">
        <v>64</v>
      </c>
      <c r="C29" s="7">
        <v>11438262</v>
      </c>
      <c r="D29" s="7"/>
      <c r="E29" s="7">
        <v>84821724384</v>
      </c>
      <c r="F29" s="7"/>
      <c r="G29" s="7">
        <v>86999646236</v>
      </c>
      <c r="H29" s="7"/>
      <c r="I29" s="7">
        <f t="shared" si="0"/>
        <v>-2177921852</v>
      </c>
      <c r="J29" s="7"/>
      <c r="K29" s="7">
        <v>11438262</v>
      </c>
      <c r="L29" s="7"/>
      <c r="M29" s="7">
        <v>84821724384</v>
      </c>
      <c r="N29" s="7"/>
      <c r="O29" s="7">
        <v>148128769408</v>
      </c>
      <c r="P29" s="7"/>
      <c r="Q29" s="7">
        <f t="shared" si="1"/>
        <v>-63307045024</v>
      </c>
    </row>
    <row r="30" spans="1:17">
      <c r="A30" s="1" t="s">
        <v>31</v>
      </c>
      <c r="C30" s="7">
        <v>1596019</v>
      </c>
      <c r="D30" s="7"/>
      <c r="E30" s="7">
        <v>8963853181</v>
      </c>
      <c r="F30" s="7"/>
      <c r="G30" s="7">
        <v>9100958863</v>
      </c>
      <c r="H30" s="7"/>
      <c r="I30" s="7">
        <f t="shared" si="0"/>
        <v>-137105682</v>
      </c>
      <c r="J30" s="7"/>
      <c r="K30" s="7">
        <v>1596019</v>
      </c>
      <c r="L30" s="7"/>
      <c r="M30" s="7">
        <v>8963853181</v>
      </c>
      <c r="N30" s="7"/>
      <c r="O30" s="7">
        <v>17813783574</v>
      </c>
      <c r="P30" s="7"/>
      <c r="Q30" s="7">
        <f t="shared" si="1"/>
        <v>-8849930393</v>
      </c>
    </row>
    <row r="31" spans="1:17">
      <c r="A31" s="1" t="s">
        <v>57</v>
      </c>
      <c r="C31" s="7">
        <v>44893131</v>
      </c>
      <c r="D31" s="7"/>
      <c r="E31" s="7">
        <v>247228133462</v>
      </c>
      <c r="F31" s="7"/>
      <c r="G31" s="7">
        <v>218460225368</v>
      </c>
      <c r="H31" s="7"/>
      <c r="I31" s="7">
        <f t="shared" si="0"/>
        <v>28767908094</v>
      </c>
      <c r="J31" s="7"/>
      <c r="K31" s="7">
        <v>44893131</v>
      </c>
      <c r="L31" s="7"/>
      <c r="M31" s="7">
        <v>247228133462</v>
      </c>
      <c r="N31" s="7"/>
      <c r="O31" s="7">
        <v>273440882153</v>
      </c>
      <c r="P31" s="7"/>
      <c r="Q31" s="7">
        <f t="shared" si="1"/>
        <v>-26212748691</v>
      </c>
    </row>
    <row r="32" spans="1:17">
      <c r="A32" s="1" t="s">
        <v>54</v>
      </c>
      <c r="C32" s="7">
        <v>21395551</v>
      </c>
      <c r="D32" s="7"/>
      <c r="E32" s="7">
        <v>54191494557</v>
      </c>
      <c r="F32" s="7"/>
      <c r="G32" s="7">
        <v>47209005768</v>
      </c>
      <c r="H32" s="7"/>
      <c r="I32" s="7">
        <f t="shared" si="0"/>
        <v>6982488789</v>
      </c>
      <c r="J32" s="7"/>
      <c r="K32" s="7">
        <v>21395551</v>
      </c>
      <c r="L32" s="7"/>
      <c r="M32" s="7">
        <v>54191494557</v>
      </c>
      <c r="N32" s="7"/>
      <c r="O32" s="7">
        <v>73009061759</v>
      </c>
      <c r="P32" s="7"/>
      <c r="Q32" s="7">
        <f t="shared" si="1"/>
        <v>-18817567202</v>
      </c>
    </row>
    <row r="33" spans="1:17">
      <c r="A33" s="1" t="s">
        <v>69</v>
      </c>
      <c r="C33" s="7">
        <v>3071085</v>
      </c>
      <c r="D33" s="7"/>
      <c r="E33" s="7">
        <v>57606563274</v>
      </c>
      <c r="F33" s="7"/>
      <c r="G33" s="7">
        <v>52253523355</v>
      </c>
      <c r="H33" s="7"/>
      <c r="I33" s="7">
        <f t="shared" si="0"/>
        <v>5353039919</v>
      </c>
      <c r="J33" s="7"/>
      <c r="K33" s="7">
        <v>3071085</v>
      </c>
      <c r="L33" s="7"/>
      <c r="M33" s="7">
        <v>57606563274</v>
      </c>
      <c r="N33" s="7"/>
      <c r="O33" s="7">
        <v>60752391314</v>
      </c>
      <c r="P33" s="7"/>
      <c r="Q33" s="7">
        <f t="shared" si="1"/>
        <v>-3145828040</v>
      </c>
    </row>
    <row r="34" spans="1:17">
      <c r="A34" s="1" t="s">
        <v>33</v>
      </c>
      <c r="C34" s="7">
        <v>415912</v>
      </c>
      <c r="D34" s="7"/>
      <c r="E34" s="7">
        <v>15164881029</v>
      </c>
      <c r="F34" s="7"/>
      <c r="G34" s="7">
        <v>15441835053</v>
      </c>
      <c r="H34" s="7"/>
      <c r="I34" s="7">
        <f t="shared" si="0"/>
        <v>-276954024</v>
      </c>
      <c r="J34" s="7"/>
      <c r="K34" s="7">
        <v>415912</v>
      </c>
      <c r="L34" s="7"/>
      <c r="M34" s="7">
        <v>15164881029</v>
      </c>
      <c r="N34" s="7"/>
      <c r="O34" s="7">
        <v>20010052807</v>
      </c>
      <c r="P34" s="7"/>
      <c r="Q34" s="7">
        <f t="shared" si="1"/>
        <v>-4845171778</v>
      </c>
    </row>
    <row r="35" spans="1:17">
      <c r="A35" s="1" t="s">
        <v>55</v>
      </c>
      <c r="C35" s="7">
        <v>853062</v>
      </c>
      <c r="D35" s="7"/>
      <c r="E35" s="7">
        <v>8335705143</v>
      </c>
      <c r="F35" s="7"/>
      <c r="G35" s="7">
        <v>5342101699</v>
      </c>
      <c r="H35" s="7"/>
      <c r="I35" s="7">
        <f t="shared" si="0"/>
        <v>2993603444</v>
      </c>
      <c r="J35" s="7"/>
      <c r="K35" s="7">
        <v>853062</v>
      </c>
      <c r="L35" s="7"/>
      <c r="M35" s="7">
        <v>8335705143</v>
      </c>
      <c r="N35" s="7"/>
      <c r="O35" s="7">
        <v>9823065293</v>
      </c>
      <c r="P35" s="7"/>
      <c r="Q35" s="7">
        <f t="shared" si="1"/>
        <v>-1487360150</v>
      </c>
    </row>
    <row r="36" spans="1:17">
      <c r="A36" s="1" t="s">
        <v>30</v>
      </c>
      <c r="C36" s="7">
        <v>592911</v>
      </c>
      <c r="D36" s="7"/>
      <c r="E36" s="7">
        <v>18388755201</v>
      </c>
      <c r="F36" s="7"/>
      <c r="G36" s="7">
        <v>17654426271</v>
      </c>
      <c r="H36" s="7"/>
      <c r="I36" s="7">
        <f t="shared" si="0"/>
        <v>734328930</v>
      </c>
      <c r="J36" s="7"/>
      <c r="K36" s="7">
        <v>592911</v>
      </c>
      <c r="L36" s="7"/>
      <c r="M36" s="7">
        <v>18388755201</v>
      </c>
      <c r="N36" s="7"/>
      <c r="O36" s="7">
        <v>24908686781</v>
      </c>
      <c r="P36" s="7"/>
      <c r="Q36" s="7">
        <f t="shared" si="1"/>
        <v>-6519931580</v>
      </c>
    </row>
    <row r="37" spans="1:17">
      <c r="A37" s="1" t="s">
        <v>19</v>
      </c>
      <c r="C37" s="7">
        <v>23277780</v>
      </c>
      <c r="D37" s="7"/>
      <c r="E37" s="7">
        <v>68469121261</v>
      </c>
      <c r="F37" s="7"/>
      <c r="G37" s="7">
        <v>62866416578</v>
      </c>
      <c r="H37" s="7"/>
      <c r="I37" s="7">
        <f t="shared" si="0"/>
        <v>5602704683</v>
      </c>
      <c r="J37" s="7"/>
      <c r="K37" s="7">
        <v>23277780</v>
      </c>
      <c r="L37" s="7"/>
      <c r="M37" s="7">
        <v>68469121261</v>
      </c>
      <c r="N37" s="7"/>
      <c r="O37" s="7">
        <v>67629400231</v>
      </c>
      <c r="P37" s="7"/>
      <c r="Q37" s="7">
        <f t="shared" si="1"/>
        <v>839721030</v>
      </c>
    </row>
    <row r="38" spans="1:17">
      <c r="A38" s="1" t="s">
        <v>17</v>
      </c>
      <c r="C38" s="7">
        <v>18283613</v>
      </c>
      <c r="D38" s="7"/>
      <c r="E38" s="7">
        <v>27807483019</v>
      </c>
      <c r="F38" s="7"/>
      <c r="G38" s="7">
        <v>24981733565</v>
      </c>
      <c r="H38" s="7"/>
      <c r="I38" s="7">
        <f t="shared" si="0"/>
        <v>2825749454</v>
      </c>
      <c r="J38" s="7"/>
      <c r="K38" s="7">
        <v>18283613</v>
      </c>
      <c r="L38" s="7"/>
      <c r="M38" s="7">
        <v>27807483019</v>
      </c>
      <c r="N38" s="7"/>
      <c r="O38" s="7">
        <v>35011430840</v>
      </c>
      <c r="P38" s="7"/>
      <c r="Q38" s="7">
        <f t="shared" si="1"/>
        <v>-7203947821</v>
      </c>
    </row>
    <row r="39" spans="1:17">
      <c r="A39" s="1" t="s">
        <v>18</v>
      </c>
      <c r="C39" s="7">
        <v>14161801</v>
      </c>
      <c r="D39" s="7"/>
      <c r="E39" s="7">
        <v>22425518486</v>
      </c>
      <c r="F39" s="7"/>
      <c r="G39" s="7">
        <v>19447081917</v>
      </c>
      <c r="H39" s="7"/>
      <c r="I39" s="7">
        <f t="shared" si="0"/>
        <v>2978436569</v>
      </c>
      <c r="J39" s="7"/>
      <c r="K39" s="7">
        <v>14161801</v>
      </c>
      <c r="L39" s="7"/>
      <c r="M39" s="7">
        <v>22425518486</v>
      </c>
      <c r="N39" s="7"/>
      <c r="O39" s="7">
        <v>27276484126</v>
      </c>
      <c r="P39" s="7"/>
      <c r="Q39" s="7">
        <f t="shared" si="1"/>
        <v>-4850965640</v>
      </c>
    </row>
    <row r="40" spans="1:17">
      <c r="A40" s="1" t="s">
        <v>22</v>
      </c>
      <c r="C40" s="7">
        <v>10386681</v>
      </c>
      <c r="D40" s="7"/>
      <c r="E40" s="7">
        <v>92820673429</v>
      </c>
      <c r="F40" s="7"/>
      <c r="G40" s="7">
        <v>96110142009</v>
      </c>
      <c r="H40" s="7"/>
      <c r="I40" s="7">
        <f t="shared" si="0"/>
        <v>-3289468580</v>
      </c>
      <c r="J40" s="7"/>
      <c r="K40" s="7">
        <v>10386681</v>
      </c>
      <c r="L40" s="7"/>
      <c r="M40" s="7">
        <v>92820673429</v>
      </c>
      <c r="N40" s="7"/>
      <c r="O40" s="7">
        <v>79502274170</v>
      </c>
      <c r="P40" s="7"/>
      <c r="Q40" s="7">
        <f t="shared" si="1"/>
        <v>13318399259</v>
      </c>
    </row>
    <row r="41" spans="1:17">
      <c r="A41" s="1" t="s">
        <v>61</v>
      </c>
      <c r="C41" s="7">
        <v>4122550</v>
      </c>
      <c r="D41" s="7"/>
      <c r="E41" s="7">
        <v>154495385196</v>
      </c>
      <c r="F41" s="7"/>
      <c r="G41" s="7">
        <v>155867842738</v>
      </c>
      <c r="H41" s="7"/>
      <c r="I41" s="7">
        <f t="shared" si="0"/>
        <v>-1372457542</v>
      </c>
      <c r="J41" s="7"/>
      <c r="K41" s="7">
        <v>4122550</v>
      </c>
      <c r="L41" s="7"/>
      <c r="M41" s="7">
        <v>154495385196</v>
      </c>
      <c r="N41" s="7"/>
      <c r="O41" s="7">
        <v>116821141417</v>
      </c>
      <c r="P41" s="7"/>
      <c r="Q41" s="7">
        <f t="shared" si="1"/>
        <v>37674243779</v>
      </c>
    </row>
    <row r="42" spans="1:17">
      <c r="A42" s="1" t="s">
        <v>27</v>
      </c>
      <c r="C42" s="7">
        <v>572619</v>
      </c>
      <c r="D42" s="7"/>
      <c r="E42" s="7">
        <v>108668247064</v>
      </c>
      <c r="F42" s="7"/>
      <c r="G42" s="7">
        <v>110890059755</v>
      </c>
      <c r="H42" s="7"/>
      <c r="I42" s="7">
        <f t="shared" si="0"/>
        <v>-2221812691</v>
      </c>
      <c r="J42" s="7"/>
      <c r="K42" s="7">
        <v>572619</v>
      </c>
      <c r="L42" s="7"/>
      <c r="M42" s="7">
        <v>108668247064</v>
      </c>
      <c r="N42" s="7"/>
      <c r="O42" s="7">
        <v>91575514892</v>
      </c>
      <c r="P42" s="7"/>
      <c r="Q42" s="7">
        <f t="shared" si="1"/>
        <v>17092732172</v>
      </c>
    </row>
    <row r="43" spans="1:17">
      <c r="A43" s="1" t="s">
        <v>72</v>
      </c>
      <c r="C43" s="7">
        <v>200000</v>
      </c>
      <c r="D43" s="7"/>
      <c r="E43" s="7">
        <v>24672321000</v>
      </c>
      <c r="F43" s="7"/>
      <c r="G43" s="7">
        <v>22830711427</v>
      </c>
      <c r="H43" s="7"/>
      <c r="I43" s="7">
        <f t="shared" si="0"/>
        <v>1841609573</v>
      </c>
      <c r="J43" s="7"/>
      <c r="K43" s="7">
        <v>200000</v>
      </c>
      <c r="L43" s="7"/>
      <c r="M43" s="7">
        <v>24672321000</v>
      </c>
      <c r="N43" s="7"/>
      <c r="O43" s="7">
        <v>22830711427</v>
      </c>
      <c r="P43" s="7"/>
      <c r="Q43" s="7">
        <f t="shared" si="1"/>
        <v>1841609573</v>
      </c>
    </row>
    <row r="44" spans="1:17">
      <c r="A44" s="1" t="s">
        <v>51</v>
      </c>
      <c r="C44" s="7">
        <v>38309333</v>
      </c>
      <c r="D44" s="7"/>
      <c r="E44" s="7">
        <v>335877881573</v>
      </c>
      <c r="F44" s="7"/>
      <c r="G44" s="7">
        <v>267208136309</v>
      </c>
      <c r="H44" s="7"/>
      <c r="I44" s="7">
        <f t="shared" si="0"/>
        <v>68669745264</v>
      </c>
      <c r="J44" s="7"/>
      <c r="K44" s="7">
        <v>38309333</v>
      </c>
      <c r="L44" s="7"/>
      <c r="M44" s="7">
        <v>335877881573</v>
      </c>
      <c r="N44" s="7"/>
      <c r="O44" s="7">
        <v>287491942015</v>
      </c>
      <c r="P44" s="7"/>
      <c r="Q44" s="7">
        <f t="shared" si="1"/>
        <v>48385939558</v>
      </c>
    </row>
    <row r="45" spans="1:17">
      <c r="A45" s="1" t="s">
        <v>41</v>
      </c>
      <c r="C45" s="7">
        <v>7885448</v>
      </c>
      <c r="D45" s="7"/>
      <c r="E45" s="7">
        <v>96021987408</v>
      </c>
      <c r="F45" s="7"/>
      <c r="G45" s="7">
        <v>89573059727</v>
      </c>
      <c r="H45" s="7"/>
      <c r="I45" s="7">
        <f t="shared" si="0"/>
        <v>6448927681</v>
      </c>
      <c r="J45" s="7"/>
      <c r="K45" s="7">
        <v>7885448</v>
      </c>
      <c r="L45" s="7"/>
      <c r="M45" s="7">
        <v>96021987408</v>
      </c>
      <c r="N45" s="7"/>
      <c r="O45" s="7">
        <v>85698658421</v>
      </c>
      <c r="P45" s="7"/>
      <c r="Q45" s="7">
        <f t="shared" si="1"/>
        <v>10323328987</v>
      </c>
    </row>
    <row r="46" spans="1:17">
      <c r="A46" s="1" t="s">
        <v>67</v>
      </c>
      <c r="C46" s="7">
        <v>1623454</v>
      </c>
      <c r="D46" s="7"/>
      <c r="E46" s="7">
        <v>27192436460</v>
      </c>
      <c r="F46" s="7"/>
      <c r="G46" s="7">
        <v>23800828319</v>
      </c>
      <c r="H46" s="7"/>
      <c r="I46" s="7">
        <f t="shared" si="0"/>
        <v>3391608141</v>
      </c>
      <c r="J46" s="7"/>
      <c r="K46" s="7">
        <v>1623454</v>
      </c>
      <c r="L46" s="7"/>
      <c r="M46" s="7">
        <v>27192436460</v>
      </c>
      <c r="N46" s="7"/>
      <c r="O46" s="7">
        <v>29317986151</v>
      </c>
      <c r="P46" s="7"/>
      <c r="Q46" s="7">
        <f t="shared" si="1"/>
        <v>-2125549691</v>
      </c>
    </row>
    <row r="47" spans="1:17">
      <c r="A47" s="1" t="s">
        <v>50</v>
      </c>
      <c r="C47" s="7">
        <v>3789257</v>
      </c>
      <c r="D47" s="7"/>
      <c r="E47" s="7">
        <v>28212664797</v>
      </c>
      <c r="F47" s="7"/>
      <c r="G47" s="7">
        <v>27784209394</v>
      </c>
      <c r="H47" s="7"/>
      <c r="I47" s="7">
        <f t="shared" si="0"/>
        <v>428455403</v>
      </c>
      <c r="J47" s="7"/>
      <c r="K47" s="7">
        <v>3789257</v>
      </c>
      <c r="L47" s="7"/>
      <c r="M47" s="7">
        <v>28212664797</v>
      </c>
      <c r="N47" s="7"/>
      <c r="O47" s="7">
        <v>30650258516</v>
      </c>
      <c r="P47" s="7"/>
      <c r="Q47" s="7">
        <f t="shared" si="1"/>
        <v>-2437593719</v>
      </c>
    </row>
    <row r="48" spans="1:17">
      <c r="A48" s="1" t="s">
        <v>38</v>
      </c>
      <c r="C48" s="7">
        <v>1046338</v>
      </c>
      <c r="D48" s="7"/>
      <c r="E48" s="7">
        <v>15144034926</v>
      </c>
      <c r="F48" s="7"/>
      <c r="G48" s="7">
        <v>13779790755</v>
      </c>
      <c r="H48" s="7"/>
      <c r="I48" s="7">
        <f t="shared" si="0"/>
        <v>1364244171</v>
      </c>
      <c r="J48" s="7"/>
      <c r="K48" s="7">
        <v>1046338</v>
      </c>
      <c r="L48" s="7"/>
      <c r="M48" s="7">
        <v>15144034926</v>
      </c>
      <c r="N48" s="7"/>
      <c r="O48" s="7">
        <v>21369829007</v>
      </c>
      <c r="P48" s="7"/>
      <c r="Q48" s="7">
        <f t="shared" si="1"/>
        <v>-6225794081</v>
      </c>
    </row>
    <row r="49" spans="1:17">
      <c r="A49" s="1" t="s">
        <v>62</v>
      </c>
      <c r="C49" s="7">
        <v>1623550</v>
      </c>
      <c r="D49" s="7"/>
      <c r="E49" s="7">
        <v>48400557426</v>
      </c>
      <c r="F49" s="7"/>
      <c r="G49" s="7">
        <v>45030983497</v>
      </c>
      <c r="H49" s="7"/>
      <c r="I49" s="7">
        <f t="shared" si="0"/>
        <v>3369573929</v>
      </c>
      <c r="J49" s="7"/>
      <c r="K49" s="7">
        <v>1623550</v>
      </c>
      <c r="L49" s="7"/>
      <c r="M49" s="7">
        <v>48400557426</v>
      </c>
      <c r="N49" s="7"/>
      <c r="O49" s="7">
        <v>34037075232</v>
      </c>
      <c r="P49" s="7"/>
      <c r="Q49" s="7">
        <f t="shared" si="1"/>
        <v>14363482194</v>
      </c>
    </row>
    <row r="50" spans="1:17">
      <c r="A50" s="1" t="s">
        <v>29</v>
      </c>
      <c r="C50" s="7">
        <v>1331811</v>
      </c>
      <c r="D50" s="7"/>
      <c r="E50" s="7">
        <v>43688261910</v>
      </c>
      <c r="F50" s="7"/>
      <c r="G50" s="7">
        <v>42400451697</v>
      </c>
      <c r="H50" s="7"/>
      <c r="I50" s="7">
        <f t="shared" si="0"/>
        <v>1287810213</v>
      </c>
      <c r="J50" s="7"/>
      <c r="K50" s="7">
        <v>1331811</v>
      </c>
      <c r="L50" s="7"/>
      <c r="M50" s="7">
        <v>43688261910</v>
      </c>
      <c r="N50" s="7"/>
      <c r="O50" s="7">
        <v>56511125245</v>
      </c>
      <c r="P50" s="7"/>
      <c r="Q50" s="7">
        <f t="shared" si="1"/>
        <v>-12822863335</v>
      </c>
    </row>
    <row r="51" spans="1:17">
      <c r="A51" s="1" t="s">
        <v>52</v>
      </c>
      <c r="C51" s="7">
        <v>2342916</v>
      </c>
      <c r="D51" s="7"/>
      <c r="E51" s="7">
        <v>43551844651</v>
      </c>
      <c r="F51" s="7"/>
      <c r="G51" s="7">
        <v>41388585174</v>
      </c>
      <c r="H51" s="7"/>
      <c r="I51" s="7">
        <f t="shared" si="0"/>
        <v>2163259477</v>
      </c>
      <c r="J51" s="7"/>
      <c r="K51" s="7">
        <v>2342916</v>
      </c>
      <c r="L51" s="7"/>
      <c r="M51" s="7">
        <v>43551844651</v>
      </c>
      <c r="N51" s="7"/>
      <c r="O51" s="7">
        <v>32401346325</v>
      </c>
      <c r="P51" s="7"/>
      <c r="Q51" s="7">
        <f t="shared" si="1"/>
        <v>11150498326</v>
      </c>
    </row>
    <row r="52" spans="1:17">
      <c r="A52" s="1" t="s">
        <v>24</v>
      </c>
      <c r="C52" s="7">
        <v>22928336</v>
      </c>
      <c r="D52" s="7"/>
      <c r="E52" s="7">
        <v>79087936030</v>
      </c>
      <c r="F52" s="7"/>
      <c r="G52" s="7">
        <v>82846312648</v>
      </c>
      <c r="H52" s="7"/>
      <c r="I52" s="7">
        <f t="shared" si="0"/>
        <v>-3758376618</v>
      </c>
      <c r="J52" s="7"/>
      <c r="K52" s="7">
        <v>22928336</v>
      </c>
      <c r="L52" s="7"/>
      <c r="M52" s="7">
        <v>79087936030</v>
      </c>
      <c r="N52" s="7"/>
      <c r="O52" s="7">
        <v>74615872000</v>
      </c>
      <c r="P52" s="7"/>
      <c r="Q52" s="7">
        <f t="shared" si="1"/>
        <v>4472064030</v>
      </c>
    </row>
    <row r="53" spans="1:17">
      <c r="A53" s="1" t="s">
        <v>40</v>
      </c>
      <c r="C53" s="7">
        <v>34621</v>
      </c>
      <c r="D53" s="7"/>
      <c r="E53" s="7">
        <v>387168806</v>
      </c>
      <c r="F53" s="7"/>
      <c r="G53" s="7">
        <v>347935701</v>
      </c>
      <c r="H53" s="7"/>
      <c r="I53" s="7">
        <f t="shared" si="0"/>
        <v>39233105</v>
      </c>
      <c r="J53" s="7"/>
      <c r="K53" s="7">
        <v>34621</v>
      </c>
      <c r="L53" s="7"/>
      <c r="M53" s="7">
        <v>387168806</v>
      </c>
      <c r="N53" s="7"/>
      <c r="O53" s="7">
        <v>334402683</v>
      </c>
      <c r="P53" s="7"/>
      <c r="Q53" s="7">
        <f t="shared" si="1"/>
        <v>52766123</v>
      </c>
    </row>
    <row r="54" spans="1:17">
      <c r="A54" s="1" t="s">
        <v>26</v>
      </c>
      <c r="C54" s="7">
        <v>30103012</v>
      </c>
      <c r="D54" s="7"/>
      <c r="E54" s="7">
        <v>68555652789</v>
      </c>
      <c r="F54" s="7"/>
      <c r="G54" s="7">
        <v>66833127302</v>
      </c>
      <c r="H54" s="7"/>
      <c r="I54" s="7">
        <f t="shared" si="0"/>
        <v>1722525487</v>
      </c>
      <c r="J54" s="7"/>
      <c r="K54" s="7">
        <v>30103012</v>
      </c>
      <c r="L54" s="7"/>
      <c r="M54" s="7">
        <v>68555652789</v>
      </c>
      <c r="N54" s="7"/>
      <c r="O54" s="7">
        <v>84409911475</v>
      </c>
      <c r="P54" s="7"/>
      <c r="Q54" s="7">
        <f t="shared" si="1"/>
        <v>-15854258686</v>
      </c>
    </row>
    <row r="55" spans="1:17">
      <c r="A55" s="1" t="s">
        <v>32</v>
      </c>
      <c r="C55" s="7">
        <v>639637</v>
      </c>
      <c r="D55" s="7"/>
      <c r="E55" s="7">
        <v>61364065237</v>
      </c>
      <c r="F55" s="7"/>
      <c r="G55" s="7">
        <v>57624989330</v>
      </c>
      <c r="H55" s="7"/>
      <c r="I55" s="7">
        <f t="shared" si="0"/>
        <v>3739075907</v>
      </c>
      <c r="J55" s="7"/>
      <c r="K55" s="7">
        <v>639637</v>
      </c>
      <c r="L55" s="7"/>
      <c r="M55" s="7">
        <v>61364065237</v>
      </c>
      <c r="N55" s="7"/>
      <c r="O55" s="7">
        <v>62221102681</v>
      </c>
      <c r="P55" s="7"/>
      <c r="Q55" s="7">
        <f t="shared" si="1"/>
        <v>-857037444</v>
      </c>
    </row>
    <row r="56" spans="1:17">
      <c r="A56" s="1" t="s">
        <v>35</v>
      </c>
      <c r="C56" s="7">
        <v>135129</v>
      </c>
      <c r="D56" s="7"/>
      <c r="E56" s="7">
        <v>18268197613</v>
      </c>
      <c r="F56" s="7"/>
      <c r="G56" s="7">
        <v>16189576923</v>
      </c>
      <c r="H56" s="7"/>
      <c r="I56" s="7">
        <f t="shared" si="0"/>
        <v>2078620690</v>
      </c>
      <c r="J56" s="7"/>
      <c r="K56" s="7">
        <v>135129</v>
      </c>
      <c r="L56" s="7"/>
      <c r="M56" s="7">
        <v>18268197613</v>
      </c>
      <c r="N56" s="7"/>
      <c r="O56" s="7">
        <v>17596219195</v>
      </c>
      <c r="P56" s="7"/>
      <c r="Q56" s="7">
        <f t="shared" si="1"/>
        <v>671978418</v>
      </c>
    </row>
    <row r="57" spans="1:17">
      <c r="A57" s="1" t="s">
        <v>45</v>
      </c>
      <c r="C57" s="7">
        <v>6414432</v>
      </c>
      <c r="D57" s="7"/>
      <c r="E57" s="7">
        <v>66759506376</v>
      </c>
      <c r="F57" s="7"/>
      <c r="G57" s="7">
        <v>57471563008</v>
      </c>
      <c r="H57" s="7"/>
      <c r="I57" s="7">
        <f t="shared" si="0"/>
        <v>9287943368</v>
      </c>
      <c r="J57" s="7"/>
      <c r="K57" s="7">
        <v>6414432</v>
      </c>
      <c r="L57" s="7"/>
      <c r="M57" s="7">
        <v>66759506376</v>
      </c>
      <c r="N57" s="7"/>
      <c r="O57" s="7">
        <v>56988957660</v>
      </c>
      <c r="P57" s="7"/>
      <c r="Q57" s="7">
        <f t="shared" si="1"/>
        <v>9770548716</v>
      </c>
    </row>
    <row r="58" spans="1:17">
      <c r="A58" s="1" t="s">
        <v>28</v>
      </c>
      <c r="C58" s="7">
        <v>3448167</v>
      </c>
      <c r="D58" s="7"/>
      <c r="E58" s="7">
        <v>35510458209</v>
      </c>
      <c r="F58" s="7"/>
      <c r="G58" s="7">
        <v>32593606775</v>
      </c>
      <c r="H58" s="7"/>
      <c r="I58" s="7">
        <f t="shared" si="0"/>
        <v>2916851434</v>
      </c>
      <c r="J58" s="7"/>
      <c r="K58" s="7">
        <v>3448167</v>
      </c>
      <c r="L58" s="7"/>
      <c r="M58" s="7">
        <v>35510458209</v>
      </c>
      <c r="N58" s="7"/>
      <c r="O58" s="7">
        <v>32669104715</v>
      </c>
      <c r="P58" s="7"/>
      <c r="Q58" s="7">
        <f t="shared" si="1"/>
        <v>2841353494</v>
      </c>
    </row>
    <row r="59" spans="1:17">
      <c r="A59" s="1" t="s">
        <v>43</v>
      </c>
      <c r="C59" s="7">
        <v>133860378</v>
      </c>
      <c r="D59" s="7"/>
      <c r="E59" s="7">
        <v>121753476507</v>
      </c>
      <c r="F59" s="7"/>
      <c r="G59" s="7">
        <v>110640791363</v>
      </c>
      <c r="H59" s="7"/>
      <c r="I59" s="7">
        <f t="shared" si="0"/>
        <v>11112685144</v>
      </c>
      <c r="J59" s="7"/>
      <c r="K59" s="7">
        <v>133860378</v>
      </c>
      <c r="L59" s="7"/>
      <c r="M59" s="7">
        <v>121753476507</v>
      </c>
      <c r="N59" s="7"/>
      <c r="O59" s="7">
        <v>124182969100</v>
      </c>
      <c r="P59" s="7"/>
      <c r="Q59" s="7">
        <f t="shared" si="1"/>
        <v>-2429492593</v>
      </c>
    </row>
    <row r="60" spans="1:17">
      <c r="A60" s="1" t="s">
        <v>44</v>
      </c>
      <c r="C60" s="7">
        <v>3446302</v>
      </c>
      <c r="D60" s="7"/>
      <c r="E60" s="7">
        <v>33641321660</v>
      </c>
      <c r="F60" s="7"/>
      <c r="G60" s="7">
        <v>30867356770</v>
      </c>
      <c r="H60" s="7"/>
      <c r="I60" s="7">
        <f t="shared" si="0"/>
        <v>2773964890</v>
      </c>
      <c r="J60" s="7"/>
      <c r="K60" s="7">
        <v>3446302</v>
      </c>
      <c r="L60" s="7"/>
      <c r="M60" s="7">
        <v>33641321660</v>
      </c>
      <c r="N60" s="7"/>
      <c r="O60" s="7">
        <v>41430088577</v>
      </c>
      <c r="P60" s="7"/>
      <c r="Q60" s="7">
        <f t="shared" si="1"/>
        <v>-7788766917</v>
      </c>
    </row>
    <row r="61" spans="1:17">
      <c r="A61" s="1" t="s">
        <v>53</v>
      </c>
      <c r="C61" s="7">
        <v>1638839</v>
      </c>
      <c r="D61" s="7"/>
      <c r="E61" s="7">
        <v>27026568392</v>
      </c>
      <c r="F61" s="7"/>
      <c r="G61" s="7">
        <v>26892188744</v>
      </c>
      <c r="H61" s="7"/>
      <c r="I61" s="7">
        <f t="shared" si="0"/>
        <v>134379648</v>
      </c>
      <c r="J61" s="7"/>
      <c r="K61" s="7">
        <v>1638839</v>
      </c>
      <c r="L61" s="7"/>
      <c r="M61" s="7">
        <v>27026568392</v>
      </c>
      <c r="N61" s="7"/>
      <c r="O61" s="7">
        <v>36552182603</v>
      </c>
      <c r="P61" s="7"/>
      <c r="Q61" s="7">
        <f t="shared" si="1"/>
        <v>-9525614211</v>
      </c>
    </row>
    <row r="62" spans="1:17">
      <c r="A62" s="1" t="s">
        <v>25</v>
      </c>
      <c r="C62" s="7">
        <v>1170325</v>
      </c>
      <c r="D62" s="7"/>
      <c r="E62" s="7">
        <v>35947872397</v>
      </c>
      <c r="F62" s="7"/>
      <c r="G62" s="7">
        <v>27056769308</v>
      </c>
      <c r="H62" s="7"/>
      <c r="I62" s="7">
        <f t="shared" si="0"/>
        <v>8891103089</v>
      </c>
      <c r="J62" s="7"/>
      <c r="K62" s="7">
        <v>1170325</v>
      </c>
      <c r="L62" s="7"/>
      <c r="M62" s="7">
        <v>35947872397</v>
      </c>
      <c r="N62" s="7"/>
      <c r="O62" s="7">
        <v>21991833761</v>
      </c>
      <c r="P62" s="7"/>
      <c r="Q62" s="7">
        <f t="shared" si="1"/>
        <v>13956038636</v>
      </c>
    </row>
    <row r="63" spans="1:17">
      <c r="A63" s="1" t="s">
        <v>71</v>
      </c>
      <c r="C63" s="7">
        <v>2060766</v>
      </c>
      <c r="D63" s="7"/>
      <c r="E63" s="7">
        <v>37549086427</v>
      </c>
      <c r="F63" s="7"/>
      <c r="G63" s="7">
        <v>36003711473</v>
      </c>
      <c r="H63" s="7"/>
      <c r="I63" s="7">
        <f t="shared" si="0"/>
        <v>1545374954</v>
      </c>
      <c r="J63" s="7"/>
      <c r="K63" s="7">
        <v>2060766</v>
      </c>
      <c r="L63" s="7"/>
      <c r="M63" s="7">
        <v>37549086427</v>
      </c>
      <c r="N63" s="7"/>
      <c r="O63" s="7">
        <v>36003711473</v>
      </c>
      <c r="P63" s="7"/>
      <c r="Q63" s="7">
        <f t="shared" si="1"/>
        <v>1545374954</v>
      </c>
    </row>
    <row r="64" spans="1:17">
      <c r="A64" s="1" t="s">
        <v>56</v>
      </c>
      <c r="C64" s="7">
        <v>1687500</v>
      </c>
      <c r="D64" s="7"/>
      <c r="E64" s="7">
        <v>6374345625</v>
      </c>
      <c r="F64" s="7"/>
      <c r="G64" s="7">
        <v>6374345625</v>
      </c>
      <c r="H64" s="7"/>
      <c r="I64" s="7">
        <f>E64-G64</f>
        <v>0</v>
      </c>
      <c r="J64" s="7"/>
      <c r="K64" s="7">
        <v>1687500</v>
      </c>
      <c r="L64" s="7"/>
      <c r="M64" s="7">
        <v>6374345625</v>
      </c>
      <c r="N64" s="7"/>
      <c r="O64" s="7">
        <v>6435212872</v>
      </c>
      <c r="P64" s="7"/>
      <c r="Q64" s="7">
        <f t="shared" si="1"/>
        <v>-60867247</v>
      </c>
    </row>
    <row r="65" spans="3:17" ht="24.75" thickBot="1">
      <c r="C65" s="7"/>
      <c r="D65" s="7"/>
      <c r="E65" s="8">
        <f>SUM(E8:E64)</f>
        <v>3577481453488</v>
      </c>
      <c r="F65" s="7"/>
      <c r="G65" s="8">
        <f>SUM(G8:G64)</f>
        <v>3289256693043</v>
      </c>
      <c r="H65" s="7"/>
      <c r="I65" s="8">
        <f>SUM(I8:I64)</f>
        <v>288224760445</v>
      </c>
      <c r="J65" s="7"/>
      <c r="K65" s="7"/>
      <c r="L65" s="7"/>
      <c r="M65" s="8">
        <f>SUM(M8:M64)</f>
        <v>3577481453488</v>
      </c>
      <c r="N65" s="7"/>
      <c r="O65" s="8">
        <f>SUM(O8:O64)</f>
        <v>3555784974771</v>
      </c>
      <c r="P65" s="7"/>
      <c r="Q65" s="8">
        <f>SUM(Q8:Q64)</f>
        <v>21696478717</v>
      </c>
    </row>
    <row r="66" spans="3:17" ht="24.75" thickTop="1">
      <c r="I66" s="3"/>
    </row>
    <row r="67" spans="3:17">
      <c r="I6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3"/>
  <sheetViews>
    <sheetView rightToLeft="1" topLeftCell="A55" workbookViewId="0">
      <selection activeCell="O71" sqref="O71"/>
    </sheetView>
  </sheetViews>
  <sheetFormatPr defaultRowHeight="24"/>
  <cols>
    <col min="1" max="1" width="30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H6" s="18" t="s">
        <v>97</v>
      </c>
      <c r="I6" s="18" t="s">
        <v>97</v>
      </c>
      <c r="K6" s="18" t="s">
        <v>98</v>
      </c>
      <c r="L6" s="18" t="s">
        <v>98</v>
      </c>
      <c r="M6" s="18" t="s">
        <v>98</v>
      </c>
      <c r="N6" s="18" t="s">
        <v>98</v>
      </c>
      <c r="O6" s="18" t="s">
        <v>98</v>
      </c>
      <c r="P6" s="18" t="s">
        <v>98</v>
      </c>
      <c r="Q6" s="18" t="s">
        <v>98</v>
      </c>
    </row>
    <row r="7" spans="1:17" ht="24.75">
      <c r="A7" s="18" t="s">
        <v>3</v>
      </c>
      <c r="C7" s="18" t="s">
        <v>7</v>
      </c>
      <c r="E7" s="18" t="s">
        <v>140</v>
      </c>
      <c r="G7" s="18" t="s">
        <v>141</v>
      </c>
      <c r="I7" s="18" t="s">
        <v>143</v>
      </c>
      <c r="K7" s="18" t="s">
        <v>7</v>
      </c>
      <c r="M7" s="18" t="s">
        <v>140</v>
      </c>
      <c r="O7" s="18" t="s">
        <v>141</v>
      </c>
      <c r="Q7" s="18" t="s">
        <v>143</v>
      </c>
    </row>
    <row r="8" spans="1:17">
      <c r="A8" s="1" t="s">
        <v>38</v>
      </c>
      <c r="C8" s="7">
        <v>48244</v>
      </c>
      <c r="D8" s="7"/>
      <c r="E8" s="7">
        <v>687975775</v>
      </c>
      <c r="F8" s="7"/>
      <c r="G8" s="7">
        <v>985308792</v>
      </c>
      <c r="H8" s="7"/>
      <c r="I8" s="7">
        <f>E8-G8</f>
        <v>-297333017</v>
      </c>
      <c r="J8" s="7"/>
      <c r="K8" s="7">
        <v>1097113</v>
      </c>
      <c r="L8" s="7"/>
      <c r="M8" s="7">
        <v>17006888404</v>
      </c>
      <c r="N8" s="7"/>
      <c r="O8" s="7">
        <v>22532285169</v>
      </c>
      <c r="P8" s="7"/>
      <c r="Q8" s="7">
        <f>M8-O8</f>
        <v>-5525396765</v>
      </c>
    </row>
    <row r="9" spans="1:17">
      <c r="A9" s="1" t="s">
        <v>65</v>
      </c>
      <c r="C9" s="7">
        <v>416706</v>
      </c>
      <c r="D9" s="7"/>
      <c r="E9" s="7">
        <v>4208475428</v>
      </c>
      <c r="F9" s="7"/>
      <c r="G9" s="7">
        <v>6677616120</v>
      </c>
      <c r="H9" s="7"/>
      <c r="I9" s="7">
        <f t="shared" ref="I9:I68" si="0">E9-G9</f>
        <v>-2469140692</v>
      </c>
      <c r="J9" s="7"/>
      <c r="K9" s="7">
        <v>1996909</v>
      </c>
      <c r="L9" s="7"/>
      <c r="M9" s="7">
        <v>26984859990</v>
      </c>
      <c r="N9" s="7"/>
      <c r="O9" s="7">
        <v>32174960922</v>
      </c>
      <c r="P9" s="7"/>
      <c r="Q9" s="7">
        <f t="shared" ref="Q9:Q68" si="1">M9-O9</f>
        <v>-5190100932</v>
      </c>
    </row>
    <row r="10" spans="1:17">
      <c r="A10" s="1" t="s">
        <v>64</v>
      </c>
      <c r="C10" s="7">
        <v>530868</v>
      </c>
      <c r="D10" s="7"/>
      <c r="E10" s="7">
        <v>3936061182</v>
      </c>
      <c r="F10" s="7"/>
      <c r="G10" s="7">
        <v>6874892671</v>
      </c>
      <c r="H10" s="7"/>
      <c r="I10" s="7">
        <f t="shared" si="0"/>
        <v>-2938831489</v>
      </c>
      <c r="J10" s="7"/>
      <c r="K10" s="7">
        <v>2205371</v>
      </c>
      <c r="L10" s="7"/>
      <c r="M10" s="7">
        <v>23792850201</v>
      </c>
      <c r="N10" s="7"/>
      <c r="O10" s="7">
        <v>28691445386</v>
      </c>
      <c r="P10" s="7"/>
      <c r="Q10" s="7">
        <f t="shared" si="1"/>
        <v>-4898595185</v>
      </c>
    </row>
    <row r="11" spans="1:17">
      <c r="A11" s="1" t="s">
        <v>53</v>
      </c>
      <c r="C11" s="7">
        <v>75906</v>
      </c>
      <c r="D11" s="7"/>
      <c r="E11" s="7">
        <v>1217144305</v>
      </c>
      <c r="F11" s="7"/>
      <c r="G11" s="7">
        <v>1692985077</v>
      </c>
      <c r="H11" s="7"/>
      <c r="I11" s="7">
        <f t="shared" si="0"/>
        <v>-475840772</v>
      </c>
      <c r="J11" s="7"/>
      <c r="K11" s="7">
        <v>542570</v>
      </c>
      <c r="L11" s="7"/>
      <c r="M11" s="7">
        <v>10222849239</v>
      </c>
      <c r="N11" s="7"/>
      <c r="O11" s="7">
        <v>12147886162</v>
      </c>
      <c r="P11" s="7"/>
      <c r="Q11" s="7">
        <f t="shared" si="1"/>
        <v>-1925036923</v>
      </c>
    </row>
    <row r="12" spans="1:17">
      <c r="A12" s="1" t="s">
        <v>45</v>
      </c>
      <c r="C12" s="7">
        <v>297706</v>
      </c>
      <c r="D12" s="7"/>
      <c r="E12" s="7">
        <v>2735174072</v>
      </c>
      <c r="F12" s="7"/>
      <c r="G12" s="7">
        <v>2644966009</v>
      </c>
      <c r="H12" s="7"/>
      <c r="I12" s="7">
        <f t="shared" si="0"/>
        <v>90208063</v>
      </c>
      <c r="J12" s="7"/>
      <c r="K12" s="7">
        <v>1052061</v>
      </c>
      <c r="L12" s="7"/>
      <c r="M12" s="7">
        <v>9774253419</v>
      </c>
      <c r="N12" s="7"/>
      <c r="O12" s="7">
        <v>9346784315</v>
      </c>
      <c r="P12" s="7"/>
      <c r="Q12" s="7">
        <f t="shared" si="1"/>
        <v>427469104</v>
      </c>
    </row>
    <row r="13" spans="1:17">
      <c r="A13" s="1" t="s">
        <v>39</v>
      </c>
      <c r="C13" s="7">
        <v>389577</v>
      </c>
      <c r="D13" s="7"/>
      <c r="E13" s="7">
        <v>1623969800</v>
      </c>
      <c r="F13" s="7"/>
      <c r="G13" s="7">
        <v>2200910791</v>
      </c>
      <c r="H13" s="7"/>
      <c r="I13" s="7">
        <f t="shared" si="0"/>
        <v>-576940991</v>
      </c>
      <c r="J13" s="7"/>
      <c r="K13" s="7">
        <v>4466369</v>
      </c>
      <c r="L13" s="7"/>
      <c r="M13" s="7">
        <v>28144859198</v>
      </c>
      <c r="N13" s="7"/>
      <c r="O13" s="7">
        <v>32253053914</v>
      </c>
      <c r="P13" s="7"/>
      <c r="Q13" s="7">
        <f t="shared" si="1"/>
        <v>-4108194716</v>
      </c>
    </row>
    <row r="14" spans="1:17">
      <c r="A14" s="1" t="s">
        <v>24</v>
      </c>
      <c r="C14" s="7">
        <v>646277</v>
      </c>
      <c r="D14" s="7"/>
      <c r="E14" s="7">
        <v>2212381574</v>
      </c>
      <c r="F14" s="7"/>
      <c r="G14" s="7">
        <v>2103184542</v>
      </c>
      <c r="H14" s="7"/>
      <c r="I14" s="7">
        <f t="shared" si="0"/>
        <v>109197032</v>
      </c>
      <c r="J14" s="7"/>
      <c r="K14" s="7">
        <v>3844198</v>
      </c>
      <c r="L14" s="7"/>
      <c r="M14" s="7">
        <v>18156459772</v>
      </c>
      <c r="N14" s="7"/>
      <c r="O14" s="7">
        <v>18325502918</v>
      </c>
      <c r="P14" s="7"/>
      <c r="Q14" s="7">
        <f t="shared" si="1"/>
        <v>-169043146</v>
      </c>
    </row>
    <row r="15" spans="1:17">
      <c r="A15" s="1" t="s">
        <v>21</v>
      </c>
      <c r="C15" s="7">
        <v>994656</v>
      </c>
      <c r="D15" s="7"/>
      <c r="E15" s="7">
        <v>6901599738</v>
      </c>
      <c r="F15" s="7"/>
      <c r="G15" s="7">
        <v>5176372949</v>
      </c>
      <c r="H15" s="7"/>
      <c r="I15" s="7">
        <f t="shared" si="0"/>
        <v>1725226789</v>
      </c>
      <c r="J15" s="7"/>
      <c r="K15" s="7">
        <v>7406232</v>
      </c>
      <c r="L15" s="7"/>
      <c r="M15" s="7">
        <v>44643676742</v>
      </c>
      <c r="N15" s="7"/>
      <c r="O15" s="7">
        <v>38224765972</v>
      </c>
      <c r="P15" s="7"/>
      <c r="Q15" s="7">
        <f t="shared" si="1"/>
        <v>6418910770</v>
      </c>
    </row>
    <row r="16" spans="1:17">
      <c r="A16" s="1" t="s">
        <v>23</v>
      </c>
      <c r="C16" s="7">
        <v>26032</v>
      </c>
      <c r="D16" s="7"/>
      <c r="E16" s="7">
        <v>411941849</v>
      </c>
      <c r="F16" s="7"/>
      <c r="G16" s="7">
        <v>334084088</v>
      </c>
      <c r="H16" s="7"/>
      <c r="I16" s="7">
        <f t="shared" si="0"/>
        <v>77857761</v>
      </c>
      <c r="J16" s="7"/>
      <c r="K16" s="7">
        <v>489822</v>
      </c>
      <c r="L16" s="7"/>
      <c r="M16" s="7">
        <v>8488205599</v>
      </c>
      <c r="N16" s="7"/>
      <c r="O16" s="7">
        <v>7585146538</v>
      </c>
      <c r="P16" s="7"/>
      <c r="Q16" s="7">
        <f t="shared" si="1"/>
        <v>903059061</v>
      </c>
    </row>
    <row r="17" spans="1:17">
      <c r="A17" s="1" t="s">
        <v>22</v>
      </c>
      <c r="C17" s="7">
        <v>2082063</v>
      </c>
      <c r="D17" s="7"/>
      <c r="E17" s="7">
        <v>18405035945</v>
      </c>
      <c r="F17" s="7"/>
      <c r="G17" s="7">
        <v>15936634948</v>
      </c>
      <c r="H17" s="7"/>
      <c r="I17" s="7">
        <f t="shared" si="0"/>
        <v>2468400997</v>
      </c>
      <c r="J17" s="7"/>
      <c r="K17" s="7">
        <v>3506319</v>
      </c>
      <c r="L17" s="7"/>
      <c r="M17" s="7">
        <v>30878274311</v>
      </c>
      <c r="N17" s="7"/>
      <c r="O17" s="7">
        <v>26838249326</v>
      </c>
      <c r="P17" s="7"/>
      <c r="Q17" s="7">
        <f t="shared" si="1"/>
        <v>4040024985</v>
      </c>
    </row>
    <row r="18" spans="1:17">
      <c r="A18" s="1" t="s">
        <v>67</v>
      </c>
      <c r="C18" s="7">
        <v>75349</v>
      </c>
      <c r="D18" s="7"/>
      <c r="E18" s="7">
        <v>1158769167</v>
      </c>
      <c r="F18" s="7"/>
      <c r="G18" s="7">
        <v>1360729001</v>
      </c>
      <c r="H18" s="7"/>
      <c r="I18" s="7">
        <f t="shared" si="0"/>
        <v>-201959834</v>
      </c>
      <c r="J18" s="7"/>
      <c r="K18" s="7">
        <v>110019</v>
      </c>
      <c r="L18" s="7"/>
      <c r="M18" s="7">
        <v>1673028494</v>
      </c>
      <c r="N18" s="7"/>
      <c r="O18" s="7">
        <v>1986835180</v>
      </c>
      <c r="P18" s="7"/>
      <c r="Q18" s="7">
        <f t="shared" si="1"/>
        <v>-313806686</v>
      </c>
    </row>
    <row r="19" spans="1:17">
      <c r="A19" s="1" t="s">
        <v>66</v>
      </c>
      <c r="C19" s="7">
        <v>1758819</v>
      </c>
      <c r="D19" s="7"/>
      <c r="E19" s="7">
        <v>10964313788</v>
      </c>
      <c r="F19" s="7"/>
      <c r="G19" s="7">
        <v>12688672736</v>
      </c>
      <c r="H19" s="7"/>
      <c r="I19" s="7">
        <f t="shared" si="0"/>
        <v>-1724358948</v>
      </c>
      <c r="J19" s="7"/>
      <c r="K19" s="7">
        <v>7124900</v>
      </c>
      <c r="L19" s="7"/>
      <c r="M19" s="7">
        <v>47858843865</v>
      </c>
      <c r="N19" s="7"/>
      <c r="O19" s="7">
        <v>51517721005</v>
      </c>
      <c r="P19" s="7"/>
      <c r="Q19" s="7">
        <f t="shared" si="1"/>
        <v>-3658877140</v>
      </c>
    </row>
    <row r="20" spans="1:17">
      <c r="A20" s="1" t="s">
        <v>69</v>
      </c>
      <c r="C20" s="7">
        <v>142536</v>
      </c>
      <c r="D20" s="7"/>
      <c r="E20" s="7">
        <v>2537147929</v>
      </c>
      <c r="F20" s="7"/>
      <c r="G20" s="7">
        <v>2819655870</v>
      </c>
      <c r="H20" s="7"/>
      <c r="I20" s="7">
        <f t="shared" si="0"/>
        <v>-282507941</v>
      </c>
      <c r="J20" s="7"/>
      <c r="K20" s="7">
        <v>765583</v>
      </c>
      <c r="L20" s="7"/>
      <c r="M20" s="7">
        <v>15016395185</v>
      </c>
      <c r="N20" s="7"/>
      <c r="O20" s="7">
        <v>15093616481</v>
      </c>
      <c r="P20" s="7"/>
      <c r="Q20" s="7">
        <f t="shared" si="1"/>
        <v>-77221296</v>
      </c>
    </row>
    <row r="21" spans="1:17">
      <c r="A21" s="1" t="s">
        <v>54</v>
      </c>
      <c r="C21" s="7">
        <v>939892</v>
      </c>
      <c r="D21" s="7"/>
      <c r="E21" s="7">
        <v>2161547091</v>
      </c>
      <c r="F21" s="7"/>
      <c r="G21" s="7">
        <v>3265202865</v>
      </c>
      <c r="H21" s="7"/>
      <c r="I21" s="7">
        <f t="shared" si="0"/>
        <v>-1103655774</v>
      </c>
      <c r="J21" s="7"/>
      <c r="K21" s="7">
        <v>26719055</v>
      </c>
      <c r="L21" s="7"/>
      <c r="M21" s="7">
        <v>99279626286</v>
      </c>
      <c r="N21" s="7"/>
      <c r="O21" s="7">
        <v>126562866761</v>
      </c>
      <c r="P21" s="7"/>
      <c r="Q21" s="7">
        <f t="shared" si="1"/>
        <v>-27283240475</v>
      </c>
    </row>
    <row r="22" spans="1:17">
      <c r="A22" s="1" t="s">
        <v>57</v>
      </c>
      <c r="C22" s="7">
        <v>2083558</v>
      </c>
      <c r="D22" s="7"/>
      <c r="E22" s="7">
        <v>10301952155</v>
      </c>
      <c r="F22" s="7"/>
      <c r="G22" s="7">
        <v>12690804249</v>
      </c>
      <c r="H22" s="7"/>
      <c r="I22" s="7">
        <f t="shared" si="0"/>
        <v>-2388852094</v>
      </c>
      <c r="J22" s="7"/>
      <c r="K22" s="7">
        <v>10912196</v>
      </c>
      <c r="L22" s="7"/>
      <c r="M22" s="7">
        <v>77384885321</v>
      </c>
      <c r="N22" s="7"/>
      <c r="O22" s="7">
        <v>82136222761</v>
      </c>
      <c r="P22" s="7"/>
      <c r="Q22" s="7">
        <f t="shared" si="1"/>
        <v>-4751337440</v>
      </c>
    </row>
    <row r="23" spans="1:17">
      <c r="A23" s="1" t="s">
        <v>37</v>
      </c>
      <c r="C23" s="7">
        <v>4081059</v>
      </c>
      <c r="D23" s="7"/>
      <c r="E23" s="7">
        <v>46527880100</v>
      </c>
      <c r="F23" s="7"/>
      <c r="G23" s="7">
        <v>80868647020</v>
      </c>
      <c r="H23" s="7"/>
      <c r="I23" s="7">
        <f t="shared" si="0"/>
        <v>-34340766920</v>
      </c>
      <c r="J23" s="7"/>
      <c r="K23" s="7">
        <v>4389772</v>
      </c>
      <c r="L23" s="7"/>
      <c r="M23" s="7">
        <v>56143331044</v>
      </c>
      <c r="N23" s="7"/>
      <c r="O23" s="7">
        <v>91132258487</v>
      </c>
      <c r="P23" s="7"/>
      <c r="Q23" s="7">
        <f t="shared" si="1"/>
        <v>-34988927443</v>
      </c>
    </row>
    <row r="24" spans="1:17">
      <c r="A24" s="1" t="s">
        <v>55</v>
      </c>
      <c r="C24" s="7">
        <v>39593</v>
      </c>
      <c r="D24" s="7"/>
      <c r="E24" s="7">
        <v>386553912</v>
      </c>
      <c r="F24" s="7"/>
      <c r="G24" s="7">
        <v>455916010</v>
      </c>
      <c r="H24" s="7"/>
      <c r="I24" s="7">
        <f t="shared" si="0"/>
        <v>-69362098</v>
      </c>
      <c r="J24" s="7"/>
      <c r="K24" s="7">
        <v>231043</v>
      </c>
      <c r="L24" s="7"/>
      <c r="M24" s="7">
        <v>4104493933</v>
      </c>
      <c r="N24" s="7"/>
      <c r="O24" s="7">
        <v>4551591031</v>
      </c>
      <c r="P24" s="7"/>
      <c r="Q24" s="7">
        <f t="shared" si="1"/>
        <v>-447097098</v>
      </c>
    </row>
    <row r="25" spans="1:17">
      <c r="A25" s="1" t="s">
        <v>36</v>
      </c>
      <c r="C25" s="7">
        <v>84111</v>
      </c>
      <c r="D25" s="7"/>
      <c r="E25" s="7">
        <v>1948935561</v>
      </c>
      <c r="F25" s="7"/>
      <c r="G25" s="7">
        <v>1565663717</v>
      </c>
      <c r="H25" s="7"/>
      <c r="I25" s="7">
        <f t="shared" si="0"/>
        <v>383271844</v>
      </c>
      <c r="J25" s="7"/>
      <c r="K25" s="7">
        <v>130979</v>
      </c>
      <c r="L25" s="7"/>
      <c r="M25" s="7">
        <v>2875325603</v>
      </c>
      <c r="N25" s="7"/>
      <c r="O25" s="7">
        <v>2438076686</v>
      </c>
      <c r="P25" s="7"/>
      <c r="Q25" s="7">
        <f t="shared" si="1"/>
        <v>437248917</v>
      </c>
    </row>
    <row r="26" spans="1:17">
      <c r="A26" s="1" t="s">
        <v>15</v>
      </c>
      <c r="C26" s="7">
        <v>3612851</v>
      </c>
      <c r="D26" s="7"/>
      <c r="E26" s="7">
        <v>9014615646</v>
      </c>
      <c r="F26" s="7"/>
      <c r="G26" s="7">
        <v>8255687880</v>
      </c>
      <c r="H26" s="7"/>
      <c r="I26" s="7">
        <f t="shared" si="0"/>
        <v>758927766</v>
      </c>
      <c r="J26" s="7"/>
      <c r="K26" s="7">
        <v>7365318</v>
      </c>
      <c r="L26" s="7"/>
      <c r="M26" s="7">
        <v>17566340872</v>
      </c>
      <c r="N26" s="7"/>
      <c r="O26" s="7">
        <v>16888423116</v>
      </c>
      <c r="P26" s="7"/>
      <c r="Q26" s="7">
        <f t="shared" si="1"/>
        <v>677917756</v>
      </c>
    </row>
    <row r="27" spans="1:17">
      <c r="A27" s="1" t="s">
        <v>42</v>
      </c>
      <c r="C27" s="7">
        <v>2389533</v>
      </c>
      <c r="D27" s="7"/>
      <c r="E27" s="7">
        <v>5143612004</v>
      </c>
      <c r="F27" s="7"/>
      <c r="G27" s="7">
        <v>4402388513</v>
      </c>
      <c r="H27" s="7"/>
      <c r="I27" s="7">
        <f t="shared" si="0"/>
        <v>741223491</v>
      </c>
      <c r="J27" s="7"/>
      <c r="K27" s="7">
        <v>6410635</v>
      </c>
      <c r="L27" s="7"/>
      <c r="M27" s="7">
        <v>12931168943</v>
      </c>
      <c r="N27" s="7"/>
      <c r="O27" s="7">
        <v>11804140111</v>
      </c>
      <c r="P27" s="7"/>
      <c r="Q27" s="7">
        <f t="shared" si="1"/>
        <v>1127028832</v>
      </c>
    </row>
    <row r="28" spans="1:17">
      <c r="A28" s="1" t="s">
        <v>60</v>
      </c>
      <c r="C28" s="7">
        <v>1811904</v>
      </c>
      <c r="D28" s="7"/>
      <c r="E28" s="7">
        <v>3138220636</v>
      </c>
      <c r="F28" s="7"/>
      <c r="G28" s="7">
        <v>3271251471</v>
      </c>
      <c r="H28" s="7"/>
      <c r="I28" s="7">
        <f t="shared" si="0"/>
        <v>-133030835</v>
      </c>
      <c r="J28" s="7"/>
      <c r="K28" s="7">
        <v>6307583</v>
      </c>
      <c r="L28" s="7"/>
      <c r="M28" s="7">
        <v>11117934914</v>
      </c>
      <c r="N28" s="7"/>
      <c r="O28" s="7">
        <v>11391769989</v>
      </c>
      <c r="P28" s="7"/>
      <c r="Q28" s="7">
        <f t="shared" si="1"/>
        <v>-273835075</v>
      </c>
    </row>
    <row r="29" spans="1:17">
      <c r="A29" s="1" t="s">
        <v>46</v>
      </c>
      <c r="C29" s="7">
        <v>118552</v>
      </c>
      <c r="D29" s="7"/>
      <c r="E29" s="7">
        <v>1307964755</v>
      </c>
      <c r="F29" s="7"/>
      <c r="G29" s="7">
        <v>973527539</v>
      </c>
      <c r="H29" s="7"/>
      <c r="I29" s="7">
        <f t="shared" si="0"/>
        <v>334437216</v>
      </c>
      <c r="J29" s="7"/>
      <c r="K29" s="7">
        <v>416717</v>
      </c>
      <c r="L29" s="7"/>
      <c r="M29" s="7">
        <v>4147557737</v>
      </c>
      <c r="N29" s="7"/>
      <c r="O29" s="7">
        <v>3415105794</v>
      </c>
      <c r="P29" s="7"/>
      <c r="Q29" s="7">
        <f t="shared" si="1"/>
        <v>732451943</v>
      </c>
    </row>
    <row r="30" spans="1:17">
      <c r="A30" s="1" t="s">
        <v>48</v>
      </c>
      <c r="C30" s="7">
        <v>389901</v>
      </c>
      <c r="D30" s="7"/>
      <c r="E30" s="7">
        <v>6199047406</v>
      </c>
      <c r="F30" s="7"/>
      <c r="G30" s="7">
        <v>5071334564</v>
      </c>
      <c r="H30" s="7"/>
      <c r="I30" s="7">
        <f t="shared" si="0"/>
        <v>1127712842</v>
      </c>
      <c r="J30" s="7"/>
      <c r="K30" s="7">
        <v>1554775</v>
      </c>
      <c r="L30" s="7"/>
      <c r="M30" s="7">
        <v>22991518371</v>
      </c>
      <c r="N30" s="7"/>
      <c r="O30" s="7">
        <v>20165213510</v>
      </c>
      <c r="P30" s="7"/>
      <c r="Q30" s="7">
        <f t="shared" si="1"/>
        <v>2826304861</v>
      </c>
    </row>
    <row r="31" spans="1:17">
      <c r="A31" s="1" t="s">
        <v>43</v>
      </c>
      <c r="C31" s="7">
        <v>6212661</v>
      </c>
      <c r="D31" s="7"/>
      <c r="E31" s="7">
        <v>5229587186</v>
      </c>
      <c r="F31" s="7"/>
      <c r="G31" s="7">
        <v>5763517930</v>
      </c>
      <c r="H31" s="7"/>
      <c r="I31" s="7">
        <f t="shared" si="0"/>
        <v>-533930744</v>
      </c>
      <c r="J31" s="7"/>
      <c r="K31" s="7">
        <v>21954971</v>
      </c>
      <c r="L31" s="7"/>
      <c r="M31" s="7">
        <v>20802434000</v>
      </c>
      <c r="N31" s="7"/>
      <c r="O31" s="7">
        <v>20386786402</v>
      </c>
      <c r="P31" s="7"/>
      <c r="Q31" s="7">
        <f t="shared" si="1"/>
        <v>415647598</v>
      </c>
    </row>
    <row r="32" spans="1:17">
      <c r="A32" s="1" t="s">
        <v>47</v>
      </c>
      <c r="C32" s="7">
        <v>225548</v>
      </c>
      <c r="D32" s="7"/>
      <c r="E32" s="7">
        <v>2701847607</v>
      </c>
      <c r="F32" s="7"/>
      <c r="G32" s="7">
        <v>2663137260</v>
      </c>
      <c r="H32" s="7"/>
      <c r="I32" s="7">
        <f t="shared" si="0"/>
        <v>38710347</v>
      </c>
      <c r="J32" s="7"/>
      <c r="K32" s="7">
        <v>1116219</v>
      </c>
      <c r="L32" s="7"/>
      <c r="M32" s="7">
        <v>14010853729</v>
      </c>
      <c r="N32" s="7"/>
      <c r="O32" s="7">
        <v>13176132538</v>
      </c>
      <c r="P32" s="7"/>
      <c r="Q32" s="7">
        <f t="shared" si="1"/>
        <v>834721191</v>
      </c>
    </row>
    <row r="33" spans="1:17">
      <c r="A33" s="1" t="s">
        <v>59</v>
      </c>
      <c r="C33" s="7">
        <v>315202</v>
      </c>
      <c r="D33" s="7"/>
      <c r="E33" s="7">
        <v>4049801372</v>
      </c>
      <c r="F33" s="7"/>
      <c r="G33" s="7">
        <v>4432696688</v>
      </c>
      <c r="H33" s="7"/>
      <c r="I33" s="7">
        <f t="shared" si="0"/>
        <v>-382895316</v>
      </c>
      <c r="J33" s="7"/>
      <c r="K33" s="7">
        <v>1667807</v>
      </c>
      <c r="L33" s="7"/>
      <c r="M33" s="7">
        <v>22896831249</v>
      </c>
      <c r="N33" s="7"/>
      <c r="O33" s="7">
        <v>23495039810</v>
      </c>
      <c r="P33" s="7"/>
      <c r="Q33" s="7">
        <f t="shared" si="1"/>
        <v>-598208561</v>
      </c>
    </row>
    <row r="34" spans="1:17">
      <c r="A34" s="1" t="s">
        <v>52</v>
      </c>
      <c r="C34" s="7">
        <v>108739</v>
      </c>
      <c r="D34" s="7"/>
      <c r="E34" s="7">
        <v>1883395614</v>
      </c>
      <c r="F34" s="7"/>
      <c r="G34" s="7">
        <v>1503805514</v>
      </c>
      <c r="H34" s="7"/>
      <c r="I34" s="7">
        <f t="shared" si="0"/>
        <v>379590100</v>
      </c>
      <c r="J34" s="7"/>
      <c r="K34" s="7">
        <v>203665</v>
      </c>
      <c r="L34" s="7"/>
      <c r="M34" s="7">
        <v>3028434760</v>
      </c>
      <c r="N34" s="7"/>
      <c r="O34" s="7">
        <v>2552000051</v>
      </c>
      <c r="P34" s="7"/>
      <c r="Q34" s="7">
        <f t="shared" si="1"/>
        <v>476434709</v>
      </c>
    </row>
    <row r="35" spans="1:17">
      <c r="A35" s="1" t="s">
        <v>62</v>
      </c>
      <c r="C35" s="7">
        <v>75353</v>
      </c>
      <c r="D35" s="7"/>
      <c r="E35" s="7">
        <v>2107290502</v>
      </c>
      <c r="F35" s="7"/>
      <c r="G35" s="7">
        <v>1579745452</v>
      </c>
      <c r="H35" s="7"/>
      <c r="I35" s="7">
        <f t="shared" si="0"/>
        <v>527545050</v>
      </c>
      <c r="J35" s="7"/>
      <c r="K35" s="7">
        <v>356045</v>
      </c>
      <c r="L35" s="7"/>
      <c r="M35" s="7">
        <v>9037896312</v>
      </c>
      <c r="N35" s="7"/>
      <c r="O35" s="7">
        <v>7438310838</v>
      </c>
      <c r="P35" s="7"/>
      <c r="Q35" s="7">
        <f t="shared" si="1"/>
        <v>1599585474</v>
      </c>
    </row>
    <row r="36" spans="1:17">
      <c r="A36" s="1" t="s">
        <v>68</v>
      </c>
      <c r="C36" s="7">
        <v>34700</v>
      </c>
      <c r="D36" s="7"/>
      <c r="E36" s="7">
        <v>530622256</v>
      </c>
      <c r="F36" s="7"/>
      <c r="G36" s="7">
        <v>536644787</v>
      </c>
      <c r="H36" s="7"/>
      <c r="I36" s="7">
        <f t="shared" si="0"/>
        <v>-6022531</v>
      </c>
      <c r="J36" s="7"/>
      <c r="K36" s="7">
        <v>34700</v>
      </c>
      <c r="L36" s="7"/>
      <c r="M36" s="7">
        <v>530622256</v>
      </c>
      <c r="N36" s="7"/>
      <c r="O36" s="7">
        <v>536644787</v>
      </c>
      <c r="P36" s="7"/>
      <c r="Q36" s="7">
        <f t="shared" si="1"/>
        <v>-6022531</v>
      </c>
    </row>
    <row r="37" spans="1:17">
      <c r="A37" s="1" t="s">
        <v>32</v>
      </c>
      <c r="C37" s="7">
        <v>29687</v>
      </c>
      <c r="D37" s="7"/>
      <c r="E37" s="7">
        <v>2710505073</v>
      </c>
      <c r="F37" s="7"/>
      <c r="G37" s="7">
        <v>2887822114</v>
      </c>
      <c r="H37" s="7"/>
      <c r="I37" s="7">
        <f t="shared" si="0"/>
        <v>-177317041</v>
      </c>
      <c r="J37" s="7"/>
      <c r="K37" s="7">
        <v>215948</v>
      </c>
      <c r="L37" s="7"/>
      <c r="M37" s="7">
        <v>21625472567</v>
      </c>
      <c r="N37" s="7"/>
      <c r="O37" s="7">
        <v>20976002122</v>
      </c>
      <c r="P37" s="7"/>
      <c r="Q37" s="7">
        <f t="shared" si="1"/>
        <v>649470445</v>
      </c>
    </row>
    <row r="38" spans="1:17">
      <c r="A38" s="1" t="s">
        <v>26</v>
      </c>
      <c r="C38" s="7">
        <v>1425847</v>
      </c>
      <c r="D38" s="7"/>
      <c r="E38" s="7">
        <v>3027366169</v>
      </c>
      <c r="F38" s="7"/>
      <c r="G38" s="7">
        <v>3998125471</v>
      </c>
      <c r="H38" s="7"/>
      <c r="I38" s="7">
        <f t="shared" si="0"/>
        <v>-970759302</v>
      </c>
      <c r="J38" s="7"/>
      <c r="K38" s="7">
        <v>3535179</v>
      </c>
      <c r="L38" s="7"/>
      <c r="M38" s="7">
        <v>7717711651</v>
      </c>
      <c r="N38" s="7"/>
      <c r="O38" s="7">
        <v>9923909428</v>
      </c>
      <c r="P38" s="7"/>
      <c r="Q38" s="7">
        <f t="shared" si="1"/>
        <v>-2206197777</v>
      </c>
    </row>
    <row r="39" spans="1:17">
      <c r="A39" s="1" t="s">
        <v>29</v>
      </c>
      <c r="C39" s="7">
        <v>61813</v>
      </c>
      <c r="D39" s="7"/>
      <c r="E39" s="7">
        <v>1950774696</v>
      </c>
      <c r="F39" s="7"/>
      <c r="G39" s="7">
        <v>2622836262</v>
      </c>
      <c r="H39" s="7"/>
      <c r="I39" s="7">
        <f t="shared" si="0"/>
        <v>-672061566</v>
      </c>
      <c r="J39" s="7"/>
      <c r="K39" s="7">
        <v>488627</v>
      </c>
      <c r="L39" s="7"/>
      <c r="M39" s="7">
        <v>20330044809</v>
      </c>
      <c r="N39" s="7"/>
      <c r="O39" s="7">
        <v>20710589103</v>
      </c>
      <c r="P39" s="7"/>
      <c r="Q39" s="7">
        <f t="shared" si="1"/>
        <v>-380544294</v>
      </c>
    </row>
    <row r="40" spans="1:17">
      <c r="A40" s="1" t="s">
        <v>30</v>
      </c>
      <c r="C40" s="7">
        <v>27519</v>
      </c>
      <c r="D40" s="7"/>
      <c r="E40" s="7">
        <v>823194531</v>
      </c>
      <c r="F40" s="7"/>
      <c r="G40" s="7">
        <v>1156096194</v>
      </c>
      <c r="H40" s="7"/>
      <c r="I40" s="7">
        <f t="shared" si="0"/>
        <v>-332901663</v>
      </c>
      <c r="J40" s="7"/>
      <c r="K40" s="7">
        <v>271285</v>
      </c>
      <c r="L40" s="7"/>
      <c r="M40" s="7">
        <v>9416518133</v>
      </c>
      <c r="N40" s="7"/>
      <c r="O40" s="7">
        <v>11439802806</v>
      </c>
      <c r="P40" s="7"/>
      <c r="Q40" s="7">
        <f t="shared" si="1"/>
        <v>-2023284673</v>
      </c>
    </row>
    <row r="41" spans="1:17">
      <c r="A41" s="1" t="s">
        <v>33</v>
      </c>
      <c r="C41" s="7">
        <v>19305</v>
      </c>
      <c r="D41" s="7"/>
      <c r="E41" s="7">
        <v>702799956</v>
      </c>
      <c r="F41" s="7"/>
      <c r="G41" s="7">
        <v>928787989</v>
      </c>
      <c r="H41" s="7"/>
      <c r="I41" s="7">
        <f t="shared" si="0"/>
        <v>-225988033</v>
      </c>
      <c r="J41" s="7"/>
      <c r="K41" s="7">
        <v>139154</v>
      </c>
      <c r="L41" s="7"/>
      <c r="M41" s="7">
        <v>5691072955</v>
      </c>
      <c r="N41" s="7"/>
      <c r="O41" s="7">
        <v>6720855386</v>
      </c>
      <c r="P41" s="7"/>
      <c r="Q41" s="7">
        <f t="shared" si="1"/>
        <v>-1029782431</v>
      </c>
    </row>
    <row r="42" spans="1:17">
      <c r="A42" s="1" t="s">
        <v>25</v>
      </c>
      <c r="C42" s="7">
        <v>60322</v>
      </c>
      <c r="D42" s="7"/>
      <c r="E42" s="7">
        <v>1553570746</v>
      </c>
      <c r="F42" s="7"/>
      <c r="G42" s="7">
        <v>1133523934</v>
      </c>
      <c r="H42" s="7"/>
      <c r="I42" s="7">
        <f t="shared" si="0"/>
        <v>420046812</v>
      </c>
      <c r="J42" s="7"/>
      <c r="K42" s="7">
        <v>227950</v>
      </c>
      <c r="L42" s="7"/>
      <c r="M42" s="7">
        <v>16991541104</v>
      </c>
      <c r="N42" s="7"/>
      <c r="O42" s="7">
        <v>13875603780</v>
      </c>
      <c r="P42" s="7"/>
      <c r="Q42" s="7">
        <f t="shared" si="1"/>
        <v>3115937324</v>
      </c>
    </row>
    <row r="43" spans="1:17">
      <c r="A43" s="1" t="s">
        <v>27</v>
      </c>
      <c r="C43" s="7">
        <v>14594</v>
      </c>
      <c r="D43" s="7"/>
      <c r="E43" s="7">
        <v>2776500186</v>
      </c>
      <c r="F43" s="7"/>
      <c r="G43" s="7">
        <v>2333930706</v>
      </c>
      <c r="H43" s="7"/>
      <c r="I43" s="7">
        <f t="shared" si="0"/>
        <v>442569480</v>
      </c>
      <c r="J43" s="7"/>
      <c r="K43" s="7">
        <v>201421</v>
      </c>
      <c r="L43" s="7"/>
      <c r="M43" s="7">
        <v>35844207456</v>
      </c>
      <c r="N43" s="7"/>
      <c r="O43" s="7">
        <v>32001238476</v>
      </c>
      <c r="P43" s="7"/>
      <c r="Q43" s="7">
        <f t="shared" si="1"/>
        <v>3842968980</v>
      </c>
    </row>
    <row r="44" spans="1:17">
      <c r="A44" s="1" t="s">
        <v>61</v>
      </c>
      <c r="C44" s="7">
        <v>660001</v>
      </c>
      <c r="D44" s="7"/>
      <c r="E44" s="7">
        <v>23707281858</v>
      </c>
      <c r="F44" s="7"/>
      <c r="G44" s="7">
        <v>18702519109</v>
      </c>
      <c r="H44" s="7"/>
      <c r="I44" s="7">
        <f t="shared" si="0"/>
        <v>5004762749</v>
      </c>
      <c r="J44" s="7"/>
      <c r="K44" s="7">
        <v>1456309</v>
      </c>
      <c r="L44" s="7"/>
      <c r="M44" s="7">
        <v>48816824874</v>
      </c>
      <c r="N44" s="7"/>
      <c r="O44" s="7">
        <v>41161680230</v>
      </c>
      <c r="P44" s="7"/>
      <c r="Q44" s="7">
        <f t="shared" si="1"/>
        <v>7655144644</v>
      </c>
    </row>
    <row r="45" spans="1:17">
      <c r="A45" s="1" t="s">
        <v>34</v>
      </c>
      <c r="C45" s="7">
        <v>19039</v>
      </c>
      <c r="D45" s="7"/>
      <c r="E45" s="7">
        <v>1383097111</v>
      </c>
      <c r="F45" s="7"/>
      <c r="G45" s="7">
        <v>1288919268</v>
      </c>
      <c r="H45" s="7"/>
      <c r="I45" s="7">
        <f t="shared" si="0"/>
        <v>94177843</v>
      </c>
      <c r="J45" s="7"/>
      <c r="K45" s="7">
        <v>555529</v>
      </c>
      <c r="L45" s="7"/>
      <c r="M45" s="7">
        <v>37118781429</v>
      </c>
      <c r="N45" s="7"/>
      <c r="O45" s="7">
        <v>37419402080</v>
      </c>
      <c r="P45" s="7"/>
      <c r="Q45" s="7">
        <f t="shared" si="1"/>
        <v>-300620651</v>
      </c>
    </row>
    <row r="46" spans="1:17">
      <c r="A46" s="1" t="s">
        <v>51</v>
      </c>
      <c r="C46" s="7">
        <v>976247</v>
      </c>
      <c r="D46" s="7"/>
      <c r="E46" s="7">
        <v>7294877374</v>
      </c>
      <c r="F46" s="7"/>
      <c r="G46" s="7">
        <v>7326234207</v>
      </c>
      <c r="H46" s="7"/>
      <c r="I46" s="7">
        <f t="shared" si="0"/>
        <v>-31356833</v>
      </c>
      <c r="J46" s="7"/>
      <c r="K46" s="7">
        <v>5978756</v>
      </c>
      <c r="L46" s="7"/>
      <c r="M46" s="7">
        <v>44961763428</v>
      </c>
      <c r="N46" s="7"/>
      <c r="O46" s="7">
        <v>44908291590</v>
      </c>
      <c r="P46" s="7"/>
      <c r="Q46" s="7">
        <f t="shared" si="1"/>
        <v>53471838</v>
      </c>
    </row>
    <row r="47" spans="1:17">
      <c r="A47" s="1" t="s">
        <v>41</v>
      </c>
      <c r="C47" s="7">
        <v>285636</v>
      </c>
      <c r="D47" s="7"/>
      <c r="E47" s="7">
        <v>3254701783</v>
      </c>
      <c r="F47" s="7"/>
      <c r="G47" s="7">
        <v>3104277905</v>
      </c>
      <c r="H47" s="7"/>
      <c r="I47" s="7">
        <f t="shared" si="0"/>
        <v>150423878</v>
      </c>
      <c r="J47" s="7"/>
      <c r="K47" s="7">
        <v>1678211</v>
      </c>
      <c r="L47" s="7"/>
      <c r="M47" s="7">
        <v>21038169727</v>
      </c>
      <c r="N47" s="7"/>
      <c r="O47" s="7">
        <v>19802779401</v>
      </c>
      <c r="P47" s="7"/>
      <c r="Q47" s="7">
        <f t="shared" si="1"/>
        <v>1235390326</v>
      </c>
    </row>
    <row r="48" spans="1:17">
      <c r="A48" s="1" t="s">
        <v>31</v>
      </c>
      <c r="C48" s="7">
        <v>74075</v>
      </c>
      <c r="D48" s="7"/>
      <c r="E48" s="7">
        <v>409017858</v>
      </c>
      <c r="F48" s="7"/>
      <c r="G48" s="7">
        <v>826779642</v>
      </c>
      <c r="H48" s="7"/>
      <c r="I48" s="7">
        <f t="shared" si="0"/>
        <v>-417761784</v>
      </c>
      <c r="J48" s="7"/>
      <c r="K48" s="7">
        <v>584371</v>
      </c>
      <c r="L48" s="7"/>
      <c r="M48" s="7">
        <v>4782747789</v>
      </c>
      <c r="N48" s="7"/>
      <c r="O48" s="7">
        <v>6565152851</v>
      </c>
      <c r="P48" s="7"/>
      <c r="Q48" s="7">
        <f t="shared" si="1"/>
        <v>-1782405062</v>
      </c>
    </row>
    <row r="49" spans="1:17">
      <c r="A49" s="1" t="s">
        <v>28</v>
      </c>
      <c r="C49" s="7">
        <v>160036</v>
      </c>
      <c r="D49" s="7"/>
      <c r="E49" s="7">
        <v>1525597507</v>
      </c>
      <c r="F49" s="7"/>
      <c r="G49" s="7">
        <v>1516235392</v>
      </c>
      <c r="H49" s="7"/>
      <c r="I49" s="7">
        <f t="shared" si="0"/>
        <v>9362115</v>
      </c>
      <c r="J49" s="7"/>
      <c r="K49" s="7">
        <v>233673</v>
      </c>
      <c r="L49" s="7"/>
      <c r="M49" s="7">
        <v>2226911630</v>
      </c>
      <c r="N49" s="7"/>
      <c r="O49" s="7">
        <v>2213897328</v>
      </c>
      <c r="P49" s="7"/>
      <c r="Q49" s="7">
        <f t="shared" si="1"/>
        <v>13014302</v>
      </c>
    </row>
    <row r="50" spans="1:17">
      <c r="A50" s="1" t="s">
        <v>35</v>
      </c>
      <c r="C50" s="7">
        <v>6273</v>
      </c>
      <c r="D50" s="7"/>
      <c r="E50" s="7">
        <v>751000314</v>
      </c>
      <c r="F50" s="7"/>
      <c r="G50" s="7">
        <v>816857100</v>
      </c>
      <c r="H50" s="7"/>
      <c r="I50" s="7">
        <f t="shared" si="0"/>
        <v>-65856786</v>
      </c>
      <c r="J50" s="7"/>
      <c r="K50" s="7">
        <v>135310</v>
      </c>
      <c r="L50" s="7"/>
      <c r="M50" s="7">
        <v>16120198739</v>
      </c>
      <c r="N50" s="7"/>
      <c r="O50" s="7">
        <v>17647937565</v>
      </c>
      <c r="P50" s="7"/>
      <c r="Q50" s="7">
        <f t="shared" si="1"/>
        <v>-1527738826</v>
      </c>
    </row>
    <row r="51" spans="1:17">
      <c r="A51" s="1" t="s">
        <v>49</v>
      </c>
      <c r="C51" s="7">
        <v>167257</v>
      </c>
      <c r="D51" s="7"/>
      <c r="E51" s="7">
        <v>2991656594</v>
      </c>
      <c r="F51" s="7"/>
      <c r="G51" s="7">
        <v>2972220940</v>
      </c>
      <c r="H51" s="7"/>
      <c r="I51" s="7">
        <f t="shared" si="0"/>
        <v>19435654</v>
      </c>
      <c r="J51" s="7"/>
      <c r="K51" s="7">
        <v>481414</v>
      </c>
      <c r="L51" s="7"/>
      <c r="M51" s="7">
        <v>9068658373</v>
      </c>
      <c r="N51" s="7"/>
      <c r="O51" s="7">
        <v>8579333140</v>
      </c>
      <c r="P51" s="7"/>
      <c r="Q51" s="7">
        <f t="shared" si="1"/>
        <v>489325233</v>
      </c>
    </row>
    <row r="52" spans="1:17">
      <c r="A52" s="1" t="s">
        <v>44</v>
      </c>
      <c r="C52" s="7">
        <v>163593</v>
      </c>
      <c r="D52" s="7"/>
      <c r="E52" s="7">
        <v>1483879167</v>
      </c>
      <c r="F52" s="7"/>
      <c r="G52" s="7">
        <v>1966650771</v>
      </c>
      <c r="H52" s="7"/>
      <c r="I52" s="7">
        <f t="shared" si="0"/>
        <v>-482771604</v>
      </c>
      <c r="J52" s="7"/>
      <c r="K52" s="7">
        <v>237265</v>
      </c>
      <c r="L52" s="7"/>
      <c r="M52" s="7">
        <v>2156009937</v>
      </c>
      <c r="N52" s="7"/>
      <c r="O52" s="7">
        <v>2852306608</v>
      </c>
      <c r="P52" s="7"/>
      <c r="Q52" s="7">
        <f t="shared" si="1"/>
        <v>-696296671</v>
      </c>
    </row>
    <row r="53" spans="1:17">
      <c r="A53" s="1" t="s">
        <v>19</v>
      </c>
      <c r="C53" s="7">
        <v>1080359</v>
      </c>
      <c r="D53" s="7"/>
      <c r="E53" s="7">
        <v>2910680023</v>
      </c>
      <c r="F53" s="7"/>
      <c r="G53" s="7">
        <v>3138788628</v>
      </c>
      <c r="H53" s="7"/>
      <c r="I53" s="7">
        <f t="shared" si="0"/>
        <v>-228108605</v>
      </c>
      <c r="J53" s="7"/>
      <c r="K53" s="7">
        <v>10852683</v>
      </c>
      <c r="L53" s="7"/>
      <c r="M53" s="7">
        <v>31053174259</v>
      </c>
      <c r="N53" s="7"/>
      <c r="O53" s="7">
        <v>33278435591</v>
      </c>
      <c r="P53" s="7"/>
      <c r="Q53" s="7">
        <f t="shared" si="1"/>
        <v>-2225261332</v>
      </c>
    </row>
    <row r="54" spans="1:17">
      <c r="A54" s="1" t="s">
        <v>17</v>
      </c>
      <c r="C54" s="7">
        <v>848570</v>
      </c>
      <c r="D54" s="7"/>
      <c r="E54" s="7">
        <v>1190271405</v>
      </c>
      <c r="F54" s="7"/>
      <c r="G54" s="7">
        <v>1624933204</v>
      </c>
      <c r="H54" s="7"/>
      <c r="I54" s="7">
        <f t="shared" si="0"/>
        <v>-434661799</v>
      </c>
      <c r="J54" s="7"/>
      <c r="K54" s="7">
        <v>10100654</v>
      </c>
      <c r="L54" s="7"/>
      <c r="M54" s="7">
        <v>15810328265</v>
      </c>
      <c r="N54" s="7"/>
      <c r="O54" s="7">
        <v>19415943691</v>
      </c>
      <c r="P54" s="7"/>
      <c r="Q54" s="7">
        <f t="shared" si="1"/>
        <v>-3605615426</v>
      </c>
    </row>
    <row r="55" spans="1:17">
      <c r="A55" s="1" t="s">
        <v>16</v>
      </c>
      <c r="C55" s="7">
        <v>7061226</v>
      </c>
      <c r="D55" s="7"/>
      <c r="E55" s="7">
        <v>36756053336</v>
      </c>
      <c r="F55" s="7"/>
      <c r="G55" s="7">
        <v>58742881304</v>
      </c>
      <c r="H55" s="7"/>
      <c r="I55" s="7">
        <f t="shared" si="0"/>
        <v>-21986827968</v>
      </c>
      <c r="J55" s="7"/>
      <c r="K55" s="7">
        <v>7854813</v>
      </c>
      <c r="L55" s="7"/>
      <c r="M55" s="7">
        <v>43406684733</v>
      </c>
      <c r="N55" s="7"/>
      <c r="O55" s="7">
        <v>65372113690</v>
      </c>
      <c r="P55" s="7"/>
      <c r="Q55" s="7">
        <f t="shared" si="1"/>
        <v>-21965428957</v>
      </c>
    </row>
    <row r="56" spans="1:17">
      <c r="A56" s="1" t="s">
        <v>18</v>
      </c>
      <c r="C56" s="7">
        <v>434985</v>
      </c>
      <c r="D56" s="7"/>
      <c r="E56" s="7">
        <v>621819691</v>
      </c>
      <c r="F56" s="7"/>
      <c r="G56" s="7">
        <v>837807385</v>
      </c>
      <c r="H56" s="7"/>
      <c r="I56" s="7">
        <f t="shared" si="0"/>
        <v>-215987694</v>
      </c>
      <c r="J56" s="7"/>
      <c r="K56" s="7">
        <v>9204383</v>
      </c>
      <c r="L56" s="7"/>
      <c r="M56" s="7">
        <v>14382684901</v>
      </c>
      <c r="N56" s="7"/>
      <c r="O56" s="7">
        <v>17728197616</v>
      </c>
      <c r="P56" s="7"/>
      <c r="Q56" s="7">
        <f t="shared" si="1"/>
        <v>-3345512715</v>
      </c>
    </row>
    <row r="57" spans="1:17">
      <c r="A57" s="1" t="s">
        <v>20</v>
      </c>
      <c r="C57" s="7">
        <v>526277</v>
      </c>
      <c r="D57" s="7"/>
      <c r="E57" s="7">
        <v>811821711</v>
      </c>
      <c r="F57" s="7"/>
      <c r="G57" s="7">
        <v>929201815</v>
      </c>
      <c r="H57" s="7"/>
      <c r="I57" s="7">
        <f t="shared" si="0"/>
        <v>-117380104</v>
      </c>
      <c r="J57" s="7"/>
      <c r="K57" s="7">
        <v>2207381</v>
      </c>
      <c r="L57" s="7"/>
      <c r="M57" s="7">
        <v>4123991694</v>
      </c>
      <c r="N57" s="7"/>
      <c r="O57" s="7">
        <v>3901982427</v>
      </c>
      <c r="P57" s="7"/>
      <c r="Q57" s="7">
        <f t="shared" si="1"/>
        <v>222009267</v>
      </c>
    </row>
    <row r="58" spans="1:17">
      <c r="A58" s="1" t="s">
        <v>70</v>
      </c>
      <c r="C58" s="7">
        <v>81557</v>
      </c>
      <c r="D58" s="7"/>
      <c r="E58" s="7">
        <v>1870089753</v>
      </c>
      <c r="F58" s="7"/>
      <c r="G58" s="7">
        <v>1246569725</v>
      </c>
      <c r="H58" s="7"/>
      <c r="I58" s="7">
        <f t="shared" si="0"/>
        <v>623520028</v>
      </c>
      <c r="J58" s="7"/>
      <c r="K58" s="7">
        <v>287781</v>
      </c>
      <c r="L58" s="7"/>
      <c r="M58" s="7">
        <v>5514444193</v>
      </c>
      <c r="N58" s="7"/>
      <c r="O58" s="7">
        <v>4373506779</v>
      </c>
      <c r="P58" s="7"/>
      <c r="Q58" s="7">
        <f t="shared" si="1"/>
        <v>1140937414</v>
      </c>
    </row>
    <row r="59" spans="1:17">
      <c r="A59" s="1" t="s">
        <v>50</v>
      </c>
      <c r="C59" s="7">
        <v>175866</v>
      </c>
      <c r="D59" s="7"/>
      <c r="E59" s="7">
        <v>1260687783</v>
      </c>
      <c r="F59" s="7"/>
      <c r="G59" s="7">
        <v>1422531745</v>
      </c>
      <c r="H59" s="7"/>
      <c r="I59" s="7">
        <f t="shared" si="0"/>
        <v>-161843962</v>
      </c>
      <c r="J59" s="7"/>
      <c r="K59" s="7">
        <v>839813</v>
      </c>
      <c r="L59" s="7"/>
      <c r="M59" s="7">
        <v>7039204775</v>
      </c>
      <c r="N59" s="7"/>
      <c r="O59" s="7">
        <v>6793016570</v>
      </c>
      <c r="P59" s="7"/>
      <c r="Q59" s="7">
        <f t="shared" si="1"/>
        <v>246188205</v>
      </c>
    </row>
    <row r="60" spans="1:17">
      <c r="A60" s="1" t="s">
        <v>63</v>
      </c>
      <c r="C60" s="7">
        <v>326443</v>
      </c>
      <c r="D60" s="7"/>
      <c r="E60" s="7">
        <v>1987374552</v>
      </c>
      <c r="F60" s="7"/>
      <c r="G60" s="7">
        <v>2221855058</v>
      </c>
      <c r="H60" s="7"/>
      <c r="I60" s="7">
        <f t="shared" si="0"/>
        <v>-234480506</v>
      </c>
      <c r="J60" s="7"/>
      <c r="K60" s="7">
        <v>1118800</v>
      </c>
      <c r="L60" s="7"/>
      <c r="M60" s="7">
        <v>7965044288</v>
      </c>
      <c r="N60" s="7"/>
      <c r="O60" s="7">
        <v>7614840684</v>
      </c>
      <c r="P60" s="7"/>
      <c r="Q60" s="7">
        <f t="shared" si="1"/>
        <v>350203604</v>
      </c>
    </row>
    <row r="61" spans="1:17">
      <c r="A61" s="1" t="s">
        <v>58</v>
      </c>
      <c r="C61" s="7">
        <v>226634</v>
      </c>
      <c r="D61" s="7"/>
      <c r="E61" s="7">
        <v>3093986819</v>
      </c>
      <c r="F61" s="7"/>
      <c r="G61" s="7">
        <v>3212677928</v>
      </c>
      <c r="H61" s="7"/>
      <c r="I61" s="7">
        <f t="shared" si="0"/>
        <v>-118691109</v>
      </c>
      <c r="J61" s="7"/>
      <c r="K61" s="7">
        <v>548514</v>
      </c>
      <c r="L61" s="7"/>
      <c r="M61" s="7">
        <v>8450257585</v>
      </c>
      <c r="N61" s="7"/>
      <c r="O61" s="7">
        <v>7780895443</v>
      </c>
      <c r="P61" s="7"/>
      <c r="Q61" s="7">
        <f t="shared" si="1"/>
        <v>669362142</v>
      </c>
    </row>
    <row r="62" spans="1:17">
      <c r="A62" s="1" t="s">
        <v>144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20000</v>
      </c>
      <c r="L62" s="7"/>
      <c r="M62" s="7">
        <v>604382408</v>
      </c>
      <c r="N62" s="7"/>
      <c r="O62" s="7">
        <v>600544790</v>
      </c>
      <c r="P62" s="7"/>
      <c r="Q62" s="7">
        <f t="shared" si="1"/>
        <v>3837618</v>
      </c>
    </row>
    <row r="63" spans="1:17">
      <c r="A63" s="1" t="s">
        <v>145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8909876</v>
      </c>
      <c r="L63" s="7"/>
      <c r="M63" s="7">
        <v>41502202408</v>
      </c>
      <c r="N63" s="7"/>
      <c r="O63" s="7">
        <v>41502202408</v>
      </c>
      <c r="P63" s="7"/>
      <c r="Q63" s="7">
        <f t="shared" si="1"/>
        <v>0</v>
      </c>
    </row>
    <row r="64" spans="1:17">
      <c r="A64" s="1" t="s">
        <v>146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493499</v>
      </c>
      <c r="L64" s="7"/>
      <c r="M64" s="7">
        <v>5832171182</v>
      </c>
      <c r="N64" s="7"/>
      <c r="O64" s="7">
        <v>5832171182</v>
      </c>
      <c r="P64" s="7"/>
      <c r="Q64" s="7">
        <f t="shared" si="1"/>
        <v>0</v>
      </c>
    </row>
    <row r="65" spans="1:17">
      <c r="A65" s="1" t="s">
        <v>147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2368456</v>
      </c>
      <c r="L65" s="7"/>
      <c r="M65" s="7">
        <v>44825379331</v>
      </c>
      <c r="N65" s="7"/>
      <c r="O65" s="7">
        <v>44825379331</v>
      </c>
      <c r="P65" s="7"/>
      <c r="Q65" s="7">
        <f t="shared" si="1"/>
        <v>0</v>
      </c>
    </row>
    <row r="66" spans="1:17">
      <c r="A66" s="1" t="s">
        <v>148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298080</v>
      </c>
      <c r="L66" s="7"/>
      <c r="M66" s="7">
        <v>1860639753</v>
      </c>
      <c r="N66" s="7"/>
      <c r="O66" s="7">
        <v>1827008865</v>
      </c>
      <c r="P66" s="7"/>
      <c r="Q66" s="7">
        <f t="shared" si="1"/>
        <v>33630888</v>
      </c>
    </row>
    <row r="67" spans="1:17">
      <c r="A67" s="1" t="s">
        <v>40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1731052</v>
      </c>
      <c r="L67" s="7"/>
      <c r="M67" s="7">
        <v>17073365876</v>
      </c>
      <c r="N67" s="7"/>
      <c r="O67" s="7">
        <v>17073365876</v>
      </c>
      <c r="P67" s="7"/>
      <c r="Q67" s="7">
        <f t="shared" si="1"/>
        <v>0</v>
      </c>
    </row>
    <row r="68" spans="1:17">
      <c r="A68" s="1" t="s">
        <v>104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2458500</v>
      </c>
      <c r="L68" s="7"/>
      <c r="M68" s="7">
        <v>2428444576123</v>
      </c>
      <c r="N68" s="7"/>
      <c r="O68" s="7">
        <v>2421637139576</v>
      </c>
      <c r="P68" s="7"/>
      <c r="Q68" s="7">
        <f t="shared" si="1"/>
        <v>6807436547</v>
      </c>
    </row>
    <row r="69" spans="1:17" ht="24.75" thickBot="1">
      <c r="C69" s="7"/>
      <c r="D69" s="7"/>
      <c r="E69" s="8">
        <f>SUM(E8:E68)</f>
        <v>266481470351</v>
      </c>
      <c r="F69" s="7"/>
      <c r="G69" s="8">
        <f>SUM(G8:G68)</f>
        <v>325755048849</v>
      </c>
      <c r="H69" s="7"/>
      <c r="I69" s="8">
        <f>SUM(I8:I68)</f>
        <v>-59273578498</v>
      </c>
      <c r="J69" s="7"/>
      <c r="K69" s="7"/>
      <c r="L69" s="7"/>
      <c r="M69" s="8">
        <f>SUM(M8:M68)</f>
        <v>3643285866124</v>
      </c>
      <c r="N69" s="7"/>
      <c r="O69" s="8">
        <f>SUM(O8:O68)</f>
        <v>3731144362373</v>
      </c>
      <c r="P69" s="7"/>
      <c r="Q69" s="8">
        <f>SUM(Q8:Q68)</f>
        <v>-87858496249</v>
      </c>
    </row>
    <row r="70" spans="1:17" ht="24.75" thickTop="1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I73" s="7"/>
      <c r="J73" s="7"/>
      <c r="K73" s="7"/>
      <c r="L73" s="7"/>
      <c r="M73" s="7"/>
      <c r="N73" s="7"/>
      <c r="O73" s="7"/>
      <c r="P73" s="7"/>
      <c r="Q7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0"/>
  <sheetViews>
    <sheetView rightToLeft="1" topLeftCell="A58" workbookViewId="0">
      <selection activeCell="S69" sqref="S69"/>
    </sheetView>
  </sheetViews>
  <sheetFormatPr defaultRowHeight="24"/>
  <cols>
    <col min="1" max="1" width="38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H6" s="18" t="s">
        <v>97</v>
      </c>
      <c r="I6" s="18" t="s">
        <v>97</v>
      </c>
      <c r="J6" s="18" t="s">
        <v>97</v>
      </c>
      <c r="K6" s="18" t="s">
        <v>97</v>
      </c>
      <c r="M6" s="18" t="s">
        <v>98</v>
      </c>
      <c r="N6" s="18" t="s">
        <v>98</v>
      </c>
      <c r="O6" s="18" t="s">
        <v>98</v>
      </c>
      <c r="P6" s="18" t="s">
        <v>98</v>
      </c>
      <c r="Q6" s="18" t="s">
        <v>98</v>
      </c>
      <c r="R6" s="18" t="s">
        <v>98</v>
      </c>
      <c r="S6" s="18" t="s">
        <v>98</v>
      </c>
      <c r="T6" s="18" t="s">
        <v>98</v>
      </c>
      <c r="U6" s="18" t="s">
        <v>98</v>
      </c>
    </row>
    <row r="7" spans="1:21" ht="24.75">
      <c r="A7" s="18" t="s">
        <v>3</v>
      </c>
      <c r="C7" s="18" t="s">
        <v>149</v>
      </c>
      <c r="E7" s="18" t="s">
        <v>150</v>
      </c>
      <c r="G7" s="18" t="s">
        <v>151</v>
      </c>
      <c r="I7" s="18" t="s">
        <v>82</v>
      </c>
      <c r="K7" s="18" t="s">
        <v>152</v>
      </c>
      <c r="M7" s="18" t="s">
        <v>149</v>
      </c>
      <c r="O7" s="18" t="s">
        <v>150</v>
      </c>
      <c r="Q7" s="18" t="s">
        <v>151</v>
      </c>
      <c r="S7" s="18" t="s">
        <v>82</v>
      </c>
      <c r="U7" s="18" t="s">
        <v>152</v>
      </c>
    </row>
    <row r="8" spans="1:21">
      <c r="A8" s="1" t="s">
        <v>38</v>
      </c>
      <c r="C8" s="7">
        <v>0</v>
      </c>
      <c r="D8" s="7"/>
      <c r="E8" s="7">
        <v>1364244171</v>
      </c>
      <c r="F8" s="7"/>
      <c r="G8" s="7">
        <v>-297333017</v>
      </c>
      <c r="H8" s="7"/>
      <c r="I8" s="7">
        <f>C8+E8+G8</f>
        <v>1066911154</v>
      </c>
      <c r="J8" s="7"/>
      <c r="K8" s="9">
        <f>I8/$I$69</f>
        <v>4.6599940866301343E-3</v>
      </c>
      <c r="L8" s="7"/>
      <c r="M8" s="7">
        <v>3497247000</v>
      </c>
      <c r="N8" s="7"/>
      <c r="O8" s="7">
        <v>-6225794080</v>
      </c>
      <c r="P8" s="7"/>
      <c r="Q8" s="7">
        <v>-5525396765</v>
      </c>
      <c r="R8" s="7"/>
      <c r="S8" s="7">
        <f>M8+O8+Q8</f>
        <v>-8253943845</v>
      </c>
      <c r="T8" s="7"/>
      <c r="U8" s="9">
        <f>S8/$S$69</f>
        <v>-2.7960461971927184E-2</v>
      </c>
    </row>
    <row r="9" spans="1:21">
      <c r="A9" s="1" t="s">
        <v>65</v>
      </c>
      <c r="C9" s="7">
        <v>0</v>
      </c>
      <c r="D9" s="7"/>
      <c r="E9" s="7">
        <v>12039603690</v>
      </c>
      <c r="F9" s="7"/>
      <c r="G9" s="7">
        <v>-2469140692</v>
      </c>
      <c r="H9" s="7"/>
      <c r="I9" s="7">
        <f t="shared" ref="I9:I68" si="0">C9+E9+G9</f>
        <v>9570462998</v>
      </c>
      <c r="J9" s="7"/>
      <c r="K9" s="9">
        <f t="shared" ref="K9:K68" si="1">I9/$I$69</f>
        <v>4.1801326014623809E-2</v>
      </c>
      <c r="L9" s="7"/>
      <c r="M9" s="7">
        <v>15272489010</v>
      </c>
      <c r="N9" s="7"/>
      <c r="O9" s="7">
        <v>-44095921023</v>
      </c>
      <c r="P9" s="7"/>
      <c r="Q9" s="7">
        <v>-5190100932</v>
      </c>
      <c r="R9" s="7"/>
      <c r="S9" s="7">
        <f t="shared" ref="S9:S68" si="2">M9+O9+Q9</f>
        <v>-34013532945</v>
      </c>
      <c r="T9" s="7"/>
      <c r="U9" s="9">
        <f t="shared" ref="U9:U68" si="3">S9/$S$69</f>
        <v>-0.1152217791032918</v>
      </c>
    </row>
    <row r="10" spans="1:21">
      <c r="A10" s="1" t="s">
        <v>64</v>
      </c>
      <c r="C10" s="7">
        <v>0</v>
      </c>
      <c r="D10" s="7"/>
      <c r="E10" s="7">
        <v>-2177921851</v>
      </c>
      <c r="F10" s="7"/>
      <c r="G10" s="7">
        <v>-2938831489</v>
      </c>
      <c r="H10" s="7"/>
      <c r="I10" s="7">
        <f t="shared" si="0"/>
        <v>-5116753340</v>
      </c>
      <c r="J10" s="7"/>
      <c r="K10" s="9">
        <f t="shared" si="1"/>
        <v>-2.2348665320209963E-2</v>
      </c>
      <c r="L10" s="7"/>
      <c r="M10" s="7">
        <v>15301305440</v>
      </c>
      <c r="N10" s="7"/>
      <c r="O10" s="7">
        <v>-63307045023</v>
      </c>
      <c r="P10" s="7"/>
      <c r="Q10" s="7">
        <v>-4898595185</v>
      </c>
      <c r="R10" s="7"/>
      <c r="S10" s="7">
        <f t="shared" si="2"/>
        <v>-52904334768</v>
      </c>
      <c r="T10" s="7"/>
      <c r="U10" s="9">
        <f t="shared" si="3"/>
        <v>-0.1792148902644696</v>
      </c>
    </row>
    <row r="11" spans="1:21">
      <c r="A11" s="1" t="s">
        <v>53</v>
      </c>
      <c r="C11" s="7">
        <v>0</v>
      </c>
      <c r="D11" s="7"/>
      <c r="E11" s="7">
        <v>134379648</v>
      </c>
      <c r="F11" s="7"/>
      <c r="G11" s="7">
        <v>-475840772</v>
      </c>
      <c r="H11" s="7"/>
      <c r="I11" s="7">
        <f t="shared" si="0"/>
        <v>-341461124</v>
      </c>
      <c r="J11" s="7"/>
      <c r="K11" s="9">
        <f t="shared" si="1"/>
        <v>-1.4914145500198597E-3</v>
      </c>
      <c r="L11" s="7"/>
      <c r="M11" s="7">
        <v>3426771600</v>
      </c>
      <c r="N11" s="7"/>
      <c r="O11" s="7">
        <v>-9525614210</v>
      </c>
      <c r="P11" s="7"/>
      <c r="Q11" s="7">
        <v>-1925036923</v>
      </c>
      <c r="R11" s="7"/>
      <c r="S11" s="7">
        <f t="shared" si="2"/>
        <v>-8023879533</v>
      </c>
      <c r="T11" s="7"/>
      <c r="U11" s="9">
        <f t="shared" si="3"/>
        <v>-2.7181112782306716E-2</v>
      </c>
    </row>
    <row r="12" spans="1:21">
      <c r="A12" s="1" t="s">
        <v>45</v>
      </c>
      <c r="C12" s="7">
        <v>0</v>
      </c>
      <c r="D12" s="7"/>
      <c r="E12" s="7">
        <v>9287943368</v>
      </c>
      <c r="F12" s="7"/>
      <c r="G12" s="7">
        <v>90208063</v>
      </c>
      <c r="H12" s="7"/>
      <c r="I12" s="7">
        <f t="shared" si="0"/>
        <v>9378151431</v>
      </c>
      <c r="J12" s="7"/>
      <c r="K12" s="9">
        <f t="shared" si="1"/>
        <v>4.0961358448767263E-2</v>
      </c>
      <c r="L12" s="7"/>
      <c r="M12" s="7">
        <v>8729272500</v>
      </c>
      <c r="N12" s="7"/>
      <c r="O12" s="7">
        <v>9770548716</v>
      </c>
      <c r="P12" s="7"/>
      <c r="Q12" s="7">
        <v>427469104</v>
      </c>
      <c r="R12" s="7"/>
      <c r="S12" s="7">
        <f t="shared" si="2"/>
        <v>18927290320</v>
      </c>
      <c r="T12" s="7"/>
      <c r="U12" s="9">
        <f t="shared" si="3"/>
        <v>6.4116716949142935E-2</v>
      </c>
    </row>
    <row r="13" spans="1:21">
      <c r="A13" s="1" t="s">
        <v>39</v>
      </c>
      <c r="C13" s="7">
        <v>0</v>
      </c>
      <c r="D13" s="7"/>
      <c r="E13" s="7">
        <v>7093204523</v>
      </c>
      <c r="F13" s="7"/>
      <c r="G13" s="7">
        <v>-576940991</v>
      </c>
      <c r="H13" s="7"/>
      <c r="I13" s="7">
        <f t="shared" si="0"/>
        <v>6516263532</v>
      </c>
      <c r="J13" s="7"/>
      <c r="K13" s="9">
        <f t="shared" si="1"/>
        <v>2.8461366639760143E-2</v>
      </c>
      <c r="L13" s="7"/>
      <c r="M13" s="7">
        <v>4399515144</v>
      </c>
      <c r="N13" s="7"/>
      <c r="O13" s="7">
        <v>-27092742651</v>
      </c>
      <c r="P13" s="7"/>
      <c r="Q13" s="7">
        <v>-4108194716</v>
      </c>
      <c r="R13" s="7"/>
      <c r="S13" s="7">
        <f t="shared" si="2"/>
        <v>-26801422223</v>
      </c>
      <c r="T13" s="7"/>
      <c r="U13" s="9">
        <f t="shared" si="3"/>
        <v>-9.079055551289078E-2</v>
      </c>
    </row>
    <row r="14" spans="1:21">
      <c r="A14" s="1" t="s">
        <v>24</v>
      </c>
      <c r="C14" s="7">
        <v>0</v>
      </c>
      <c r="D14" s="7"/>
      <c r="E14" s="7">
        <v>-3758376617</v>
      </c>
      <c r="F14" s="7"/>
      <c r="G14" s="7">
        <v>109197032</v>
      </c>
      <c r="H14" s="7"/>
      <c r="I14" s="7">
        <f t="shared" si="0"/>
        <v>-3649179585</v>
      </c>
      <c r="J14" s="7"/>
      <c r="K14" s="9">
        <f t="shared" si="1"/>
        <v>-1.593867982670974E-2</v>
      </c>
      <c r="L14" s="7"/>
      <c r="M14" s="7">
        <v>3681366430</v>
      </c>
      <c r="N14" s="7"/>
      <c r="O14" s="7">
        <v>4472064030</v>
      </c>
      <c r="P14" s="7"/>
      <c r="Q14" s="7">
        <v>-169043146</v>
      </c>
      <c r="R14" s="7"/>
      <c r="S14" s="7">
        <f t="shared" si="2"/>
        <v>7984387314</v>
      </c>
      <c r="T14" s="7"/>
      <c r="U14" s="9">
        <f t="shared" si="3"/>
        <v>2.7047331803386511E-2</v>
      </c>
    </row>
    <row r="15" spans="1:21">
      <c r="A15" s="1" t="s">
        <v>21</v>
      </c>
      <c r="C15" s="7">
        <v>0</v>
      </c>
      <c r="D15" s="7"/>
      <c r="E15" s="7">
        <v>-494736823</v>
      </c>
      <c r="F15" s="7"/>
      <c r="G15" s="7">
        <v>1725226789</v>
      </c>
      <c r="H15" s="7"/>
      <c r="I15" s="7">
        <f t="shared" si="0"/>
        <v>1230489966</v>
      </c>
      <c r="J15" s="7"/>
      <c r="K15" s="9">
        <f t="shared" si="1"/>
        <v>5.3744643532124096E-3</v>
      </c>
      <c r="L15" s="7"/>
      <c r="M15" s="7">
        <v>13764439000</v>
      </c>
      <c r="N15" s="7"/>
      <c r="O15" s="7">
        <v>28933193752</v>
      </c>
      <c r="P15" s="7"/>
      <c r="Q15" s="7">
        <v>6418910770</v>
      </c>
      <c r="R15" s="7"/>
      <c r="S15" s="7">
        <f t="shared" si="2"/>
        <v>49116543522</v>
      </c>
      <c r="T15" s="7"/>
      <c r="U15" s="9">
        <f t="shared" si="3"/>
        <v>0.16638364315639315</v>
      </c>
    </row>
    <row r="16" spans="1:21">
      <c r="A16" s="1" t="s">
        <v>23</v>
      </c>
      <c r="C16" s="7">
        <v>0</v>
      </c>
      <c r="D16" s="7"/>
      <c r="E16" s="7">
        <v>-921828423</v>
      </c>
      <c r="F16" s="7"/>
      <c r="G16" s="7">
        <v>77857761</v>
      </c>
      <c r="H16" s="7"/>
      <c r="I16" s="7">
        <f t="shared" si="0"/>
        <v>-843970662</v>
      </c>
      <c r="J16" s="7"/>
      <c r="K16" s="9">
        <f t="shared" si="1"/>
        <v>-3.6862472376114272E-3</v>
      </c>
      <c r="L16" s="7"/>
      <c r="M16" s="7">
        <v>5773944150</v>
      </c>
      <c r="N16" s="7"/>
      <c r="O16" s="7">
        <v>7961477281</v>
      </c>
      <c r="P16" s="7"/>
      <c r="Q16" s="7">
        <v>903059061</v>
      </c>
      <c r="R16" s="7"/>
      <c r="S16" s="7">
        <f t="shared" si="2"/>
        <v>14638480492</v>
      </c>
      <c r="T16" s="7"/>
      <c r="U16" s="9">
        <f t="shared" si="3"/>
        <v>4.9588255603568859E-2</v>
      </c>
    </row>
    <row r="17" spans="1:21">
      <c r="A17" s="1" t="s">
        <v>22</v>
      </c>
      <c r="C17" s="7">
        <v>0</v>
      </c>
      <c r="D17" s="7"/>
      <c r="E17" s="7">
        <v>-3289468579</v>
      </c>
      <c r="F17" s="7"/>
      <c r="G17" s="7">
        <v>2468400997</v>
      </c>
      <c r="H17" s="7"/>
      <c r="I17" s="7">
        <f t="shared" si="0"/>
        <v>-821067582</v>
      </c>
      <c r="J17" s="7"/>
      <c r="K17" s="9">
        <f t="shared" si="1"/>
        <v>-3.5862124624893585E-3</v>
      </c>
      <c r="L17" s="7"/>
      <c r="M17" s="7">
        <v>17176332150</v>
      </c>
      <c r="N17" s="7"/>
      <c r="O17" s="7">
        <v>13318399259</v>
      </c>
      <c r="P17" s="7"/>
      <c r="Q17" s="7">
        <v>4040024985</v>
      </c>
      <c r="R17" s="7"/>
      <c r="S17" s="7">
        <f t="shared" si="2"/>
        <v>34534756394</v>
      </c>
      <c r="T17" s="7"/>
      <c r="U17" s="9">
        <f t="shared" si="3"/>
        <v>0.11698743788390847</v>
      </c>
    </row>
    <row r="18" spans="1:21">
      <c r="A18" s="1" t="s">
        <v>67</v>
      </c>
      <c r="C18" s="7">
        <v>0</v>
      </c>
      <c r="D18" s="7"/>
      <c r="E18" s="7">
        <v>3391608141</v>
      </c>
      <c r="F18" s="7"/>
      <c r="G18" s="7">
        <v>-201959834</v>
      </c>
      <c r="H18" s="7"/>
      <c r="I18" s="7">
        <f t="shared" si="0"/>
        <v>3189648307</v>
      </c>
      <c r="J18" s="7"/>
      <c r="K18" s="9">
        <f t="shared" si="1"/>
        <v>1.393156514797278E-2</v>
      </c>
      <c r="L18" s="7"/>
      <c r="M18" s="7">
        <v>3544638057</v>
      </c>
      <c r="N18" s="7"/>
      <c r="O18" s="7">
        <v>-2125549690</v>
      </c>
      <c r="P18" s="7"/>
      <c r="Q18" s="7">
        <v>-313806686</v>
      </c>
      <c r="R18" s="7"/>
      <c r="S18" s="7">
        <f t="shared" si="2"/>
        <v>1105281681</v>
      </c>
      <c r="T18" s="7"/>
      <c r="U18" s="9">
        <f t="shared" si="3"/>
        <v>3.7441721182279565E-3</v>
      </c>
    </row>
    <row r="19" spans="1:21">
      <c r="A19" s="1" t="s">
        <v>66</v>
      </c>
      <c r="C19" s="7">
        <v>0</v>
      </c>
      <c r="D19" s="7"/>
      <c r="E19" s="7">
        <v>39150786765</v>
      </c>
      <c r="F19" s="7"/>
      <c r="G19" s="7">
        <v>-1724358948</v>
      </c>
      <c r="H19" s="7"/>
      <c r="I19" s="7">
        <f t="shared" si="0"/>
        <v>37426427817</v>
      </c>
      <c r="J19" s="7"/>
      <c r="K19" s="9">
        <f t="shared" si="1"/>
        <v>0.16346903081576517</v>
      </c>
      <c r="L19" s="7"/>
      <c r="M19" s="7">
        <v>28352576700</v>
      </c>
      <c r="N19" s="7"/>
      <c r="O19" s="7">
        <v>-11206886284</v>
      </c>
      <c r="P19" s="7"/>
      <c r="Q19" s="7">
        <v>-3658877140</v>
      </c>
      <c r="R19" s="7"/>
      <c r="S19" s="7">
        <f t="shared" si="2"/>
        <v>13486813276</v>
      </c>
      <c r="T19" s="7"/>
      <c r="U19" s="9">
        <f t="shared" si="3"/>
        <v>4.5686951208726172E-2</v>
      </c>
    </row>
    <row r="20" spans="1:21">
      <c r="A20" s="1" t="s">
        <v>69</v>
      </c>
      <c r="C20" s="7">
        <v>0</v>
      </c>
      <c r="D20" s="7"/>
      <c r="E20" s="7">
        <v>5353039919</v>
      </c>
      <c r="F20" s="7"/>
      <c r="G20" s="7">
        <v>-282507941</v>
      </c>
      <c r="H20" s="7"/>
      <c r="I20" s="7">
        <f t="shared" si="0"/>
        <v>5070531978</v>
      </c>
      <c r="J20" s="7"/>
      <c r="K20" s="9">
        <f t="shared" si="1"/>
        <v>2.2146782274195812E-2</v>
      </c>
      <c r="L20" s="7"/>
      <c r="M20" s="7">
        <v>6424649316</v>
      </c>
      <c r="N20" s="7"/>
      <c r="O20" s="7">
        <v>-3145828039</v>
      </c>
      <c r="P20" s="7"/>
      <c r="Q20" s="7">
        <v>-77221296</v>
      </c>
      <c r="R20" s="7"/>
      <c r="S20" s="7">
        <f t="shared" si="2"/>
        <v>3201599981</v>
      </c>
      <c r="T20" s="7"/>
      <c r="U20" s="9">
        <f t="shared" si="3"/>
        <v>1.0845508062464083E-2</v>
      </c>
    </row>
    <row r="21" spans="1:21">
      <c r="A21" s="1" t="s">
        <v>54</v>
      </c>
      <c r="C21" s="7">
        <v>0</v>
      </c>
      <c r="D21" s="7"/>
      <c r="E21" s="7">
        <v>6982488789</v>
      </c>
      <c r="F21" s="7"/>
      <c r="G21" s="7">
        <v>-1103655774</v>
      </c>
      <c r="H21" s="7"/>
      <c r="I21" s="7">
        <f t="shared" si="0"/>
        <v>5878833015</v>
      </c>
      <c r="J21" s="7"/>
      <c r="K21" s="9">
        <f t="shared" si="1"/>
        <v>2.5677233744794092E-2</v>
      </c>
      <c r="L21" s="7"/>
      <c r="M21" s="7">
        <v>9607540140</v>
      </c>
      <c r="N21" s="7"/>
      <c r="O21" s="7">
        <v>-18817567201</v>
      </c>
      <c r="P21" s="7"/>
      <c r="Q21" s="7">
        <v>-27283240475</v>
      </c>
      <c r="R21" s="7"/>
      <c r="S21" s="7">
        <f t="shared" si="2"/>
        <v>-36493267536</v>
      </c>
      <c r="T21" s="7"/>
      <c r="U21" s="9">
        <f t="shared" si="3"/>
        <v>-0.12362194828715761</v>
      </c>
    </row>
    <row r="22" spans="1:21">
      <c r="A22" s="1" t="s">
        <v>57</v>
      </c>
      <c r="C22" s="7">
        <v>0</v>
      </c>
      <c r="D22" s="7"/>
      <c r="E22" s="7">
        <v>28767908094</v>
      </c>
      <c r="F22" s="7"/>
      <c r="G22" s="7">
        <v>-2388852094</v>
      </c>
      <c r="H22" s="7"/>
      <c r="I22" s="7">
        <f t="shared" si="0"/>
        <v>26379056000</v>
      </c>
      <c r="J22" s="7"/>
      <c r="K22" s="9">
        <f t="shared" si="1"/>
        <v>0.11521694614403213</v>
      </c>
      <c r="L22" s="7"/>
      <c r="M22" s="7">
        <v>48610876100</v>
      </c>
      <c r="N22" s="7"/>
      <c r="O22" s="7">
        <v>-26212748690</v>
      </c>
      <c r="P22" s="7"/>
      <c r="Q22" s="7">
        <v>-4751337440</v>
      </c>
      <c r="R22" s="7"/>
      <c r="S22" s="7">
        <f t="shared" si="2"/>
        <v>17646789970</v>
      </c>
      <c r="T22" s="7"/>
      <c r="U22" s="9">
        <f t="shared" si="3"/>
        <v>5.9778986766631084E-2</v>
      </c>
    </row>
    <row r="23" spans="1:21">
      <c r="A23" s="1" t="s">
        <v>37</v>
      </c>
      <c r="C23" s="7">
        <v>0</v>
      </c>
      <c r="D23" s="7"/>
      <c r="E23" s="7">
        <v>0</v>
      </c>
      <c r="F23" s="7"/>
      <c r="G23" s="7">
        <v>-34340766920</v>
      </c>
      <c r="H23" s="7"/>
      <c r="I23" s="7">
        <f t="shared" si="0"/>
        <v>-34340766920</v>
      </c>
      <c r="J23" s="7"/>
      <c r="K23" s="9">
        <f t="shared" si="1"/>
        <v>-0.14999165598520281</v>
      </c>
      <c r="L23" s="7"/>
      <c r="M23" s="7">
        <v>1067988780</v>
      </c>
      <c r="N23" s="7"/>
      <c r="O23" s="7">
        <v>0</v>
      </c>
      <c r="P23" s="7"/>
      <c r="Q23" s="7">
        <v>-34988927443</v>
      </c>
      <c r="R23" s="7"/>
      <c r="S23" s="7">
        <f t="shared" si="2"/>
        <v>-33920938663</v>
      </c>
      <c r="T23" s="7"/>
      <c r="U23" s="9">
        <f t="shared" si="3"/>
        <v>-0.11490811342427858</v>
      </c>
    </row>
    <row r="24" spans="1:21">
      <c r="A24" s="1" t="s">
        <v>55</v>
      </c>
      <c r="C24" s="7">
        <v>0</v>
      </c>
      <c r="D24" s="7"/>
      <c r="E24" s="7">
        <v>2993603444</v>
      </c>
      <c r="F24" s="7"/>
      <c r="G24" s="7">
        <v>-69362098</v>
      </c>
      <c r="H24" s="7"/>
      <c r="I24" s="7">
        <f t="shared" si="0"/>
        <v>2924241346</v>
      </c>
      <c r="J24" s="7"/>
      <c r="K24" s="9">
        <f t="shared" si="1"/>
        <v>1.2772335661830886E-2</v>
      </c>
      <c r="L24" s="7"/>
      <c r="M24" s="7">
        <v>1220582500</v>
      </c>
      <c r="N24" s="7"/>
      <c r="O24" s="7">
        <v>-1487360149</v>
      </c>
      <c r="P24" s="7"/>
      <c r="Q24" s="7">
        <v>-447097098</v>
      </c>
      <c r="R24" s="7"/>
      <c r="S24" s="7">
        <f t="shared" si="2"/>
        <v>-713874747</v>
      </c>
      <c r="T24" s="7"/>
      <c r="U24" s="9">
        <f t="shared" si="3"/>
        <v>-2.4182703554863644E-3</v>
      </c>
    </row>
    <row r="25" spans="1:21">
      <c r="A25" s="1" t="s">
        <v>36</v>
      </c>
      <c r="C25" s="7">
        <v>0</v>
      </c>
      <c r="D25" s="7"/>
      <c r="E25" s="7">
        <v>8574091968</v>
      </c>
      <c r="F25" s="7"/>
      <c r="G25" s="7">
        <v>383271844</v>
      </c>
      <c r="H25" s="7"/>
      <c r="I25" s="7">
        <f t="shared" si="0"/>
        <v>8957363812</v>
      </c>
      <c r="J25" s="7"/>
      <c r="K25" s="9">
        <f t="shared" si="1"/>
        <v>3.9123466128572086E-2</v>
      </c>
      <c r="L25" s="7"/>
      <c r="M25" s="7">
        <v>1050000000</v>
      </c>
      <c r="N25" s="7"/>
      <c r="O25" s="7">
        <v>10222291928</v>
      </c>
      <c r="P25" s="7"/>
      <c r="Q25" s="7">
        <v>437248917</v>
      </c>
      <c r="R25" s="7"/>
      <c r="S25" s="7">
        <f t="shared" si="2"/>
        <v>11709540845</v>
      </c>
      <c r="T25" s="7"/>
      <c r="U25" s="9">
        <f t="shared" si="3"/>
        <v>3.9666391927742829E-2</v>
      </c>
    </row>
    <row r="26" spans="1:21">
      <c r="A26" s="1" t="s">
        <v>15</v>
      </c>
      <c r="C26" s="7">
        <v>0</v>
      </c>
      <c r="D26" s="7"/>
      <c r="E26" s="7">
        <v>2803902229</v>
      </c>
      <c r="F26" s="7"/>
      <c r="G26" s="7">
        <v>758927766</v>
      </c>
      <c r="H26" s="7"/>
      <c r="I26" s="7">
        <f t="shared" si="0"/>
        <v>3562829995</v>
      </c>
      <c r="J26" s="7"/>
      <c r="K26" s="9">
        <f t="shared" si="1"/>
        <v>1.5561526980126099E-2</v>
      </c>
      <c r="L26" s="7"/>
      <c r="M26" s="7">
        <v>0</v>
      </c>
      <c r="N26" s="7"/>
      <c r="O26" s="7">
        <v>4248705089</v>
      </c>
      <c r="P26" s="7"/>
      <c r="Q26" s="7">
        <v>677917756</v>
      </c>
      <c r="R26" s="7"/>
      <c r="S26" s="7">
        <f t="shared" si="2"/>
        <v>4926622845</v>
      </c>
      <c r="T26" s="7"/>
      <c r="U26" s="9">
        <f t="shared" si="3"/>
        <v>1.6689070497020109E-2</v>
      </c>
    </row>
    <row r="27" spans="1:21">
      <c r="A27" s="1" t="s">
        <v>42</v>
      </c>
      <c r="C27" s="7">
        <v>0</v>
      </c>
      <c r="D27" s="7"/>
      <c r="E27" s="7">
        <v>3422400467</v>
      </c>
      <c r="F27" s="7"/>
      <c r="G27" s="7">
        <v>741223491</v>
      </c>
      <c r="H27" s="7"/>
      <c r="I27" s="7">
        <f t="shared" si="0"/>
        <v>4163623958</v>
      </c>
      <c r="J27" s="7"/>
      <c r="K27" s="9">
        <f t="shared" si="1"/>
        <v>1.8185640810379565E-2</v>
      </c>
      <c r="L27" s="7"/>
      <c r="M27" s="7">
        <v>0</v>
      </c>
      <c r="N27" s="7"/>
      <c r="O27" s="7">
        <v>4365497442</v>
      </c>
      <c r="P27" s="7"/>
      <c r="Q27" s="7">
        <v>1127028832</v>
      </c>
      <c r="R27" s="7"/>
      <c r="S27" s="7">
        <f t="shared" si="2"/>
        <v>5492526274</v>
      </c>
      <c r="T27" s="7"/>
      <c r="U27" s="9">
        <f t="shared" si="3"/>
        <v>1.860608393974213E-2</v>
      </c>
    </row>
    <row r="28" spans="1:21">
      <c r="A28" s="1" t="s">
        <v>60</v>
      </c>
      <c r="C28" s="7">
        <v>0</v>
      </c>
      <c r="D28" s="7"/>
      <c r="E28" s="7">
        <v>926847770</v>
      </c>
      <c r="F28" s="7"/>
      <c r="G28" s="7">
        <v>-133030835</v>
      </c>
      <c r="H28" s="7"/>
      <c r="I28" s="7">
        <f t="shared" si="0"/>
        <v>793816935</v>
      </c>
      <c r="J28" s="7"/>
      <c r="K28" s="9">
        <f t="shared" si="1"/>
        <v>3.4671886305603829E-3</v>
      </c>
      <c r="L28" s="7"/>
      <c r="M28" s="7">
        <v>92665300</v>
      </c>
      <c r="N28" s="7"/>
      <c r="O28" s="7">
        <v>-889699835</v>
      </c>
      <c r="P28" s="7"/>
      <c r="Q28" s="7">
        <v>-273835075</v>
      </c>
      <c r="R28" s="7"/>
      <c r="S28" s="7">
        <f t="shared" si="2"/>
        <v>-1070869610</v>
      </c>
      <c r="T28" s="7"/>
      <c r="U28" s="9">
        <f t="shared" si="3"/>
        <v>-3.6276002804932453E-3</v>
      </c>
    </row>
    <row r="29" spans="1:21">
      <c r="A29" s="1" t="s">
        <v>46</v>
      </c>
      <c r="C29" s="7">
        <v>0</v>
      </c>
      <c r="D29" s="7"/>
      <c r="E29" s="7">
        <v>8028166888</v>
      </c>
      <c r="F29" s="7"/>
      <c r="G29" s="7">
        <v>334437216</v>
      </c>
      <c r="H29" s="7"/>
      <c r="I29" s="7">
        <f t="shared" si="0"/>
        <v>8362604104</v>
      </c>
      <c r="J29" s="7"/>
      <c r="K29" s="9">
        <f t="shared" si="1"/>
        <v>3.6525708375403199E-2</v>
      </c>
      <c r="L29" s="7"/>
      <c r="M29" s="7">
        <v>3773481120</v>
      </c>
      <c r="N29" s="7"/>
      <c r="O29" s="7">
        <v>10788843002</v>
      </c>
      <c r="P29" s="7"/>
      <c r="Q29" s="7">
        <v>732451943</v>
      </c>
      <c r="R29" s="7"/>
      <c r="S29" s="7">
        <f t="shared" si="2"/>
        <v>15294776065</v>
      </c>
      <c r="T29" s="7"/>
      <c r="U29" s="9">
        <f t="shared" si="3"/>
        <v>5.1811474922213337E-2</v>
      </c>
    </row>
    <row r="30" spans="1:21">
      <c r="A30" s="1" t="s">
        <v>48</v>
      </c>
      <c r="C30" s="7">
        <v>0</v>
      </c>
      <c r="D30" s="7"/>
      <c r="E30" s="7">
        <v>13336526045</v>
      </c>
      <c r="F30" s="7"/>
      <c r="G30" s="7">
        <v>1127712842</v>
      </c>
      <c r="H30" s="7"/>
      <c r="I30" s="7">
        <f t="shared" si="0"/>
        <v>14464238887</v>
      </c>
      <c r="J30" s="7"/>
      <c r="K30" s="9">
        <f t="shared" si="1"/>
        <v>6.3176083058388982E-2</v>
      </c>
      <c r="L30" s="7"/>
      <c r="M30" s="7">
        <v>0</v>
      </c>
      <c r="N30" s="7"/>
      <c r="O30" s="7">
        <v>38376059246</v>
      </c>
      <c r="P30" s="7"/>
      <c r="Q30" s="7">
        <v>2826304861</v>
      </c>
      <c r="R30" s="7"/>
      <c r="S30" s="7">
        <f t="shared" si="2"/>
        <v>41202364107</v>
      </c>
      <c r="T30" s="7"/>
      <c r="U30" s="9">
        <f t="shared" si="3"/>
        <v>0.13957414254340267</v>
      </c>
    </row>
    <row r="31" spans="1:21">
      <c r="A31" s="1" t="s">
        <v>43</v>
      </c>
      <c r="C31" s="7">
        <v>0</v>
      </c>
      <c r="D31" s="7"/>
      <c r="E31" s="7">
        <v>11112685144</v>
      </c>
      <c r="F31" s="7"/>
      <c r="G31" s="7">
        <v>-533930744</v>
      </c>
      <c r="H31" s="7"/>
      <c r="I31" s="7">
        <f t="shared" si="0"/>
        <v>10578754400</v>
      </c>
      <c r="J31" s="7"/>
      <c r="K31" s="9">
        <f t="shared" si="1"/>
        <v>4.6205284069897837E-2</v>
      </c>
      <c r="L31" s="7"/>
      <c r="M31" s="7">
        <v>18917427420</v>
      </c>
      <c r="N31" s="7"/>
      <c r="O31" s="7">
        <v>-2429492592</v>
      </c>
      <c r="P31" s="7"/>
      <c r="Q31" s="7">
        <v>415647598</v>
      </c>
      <c r="R31" s="7"/>
      <c r="S31" s="7">
        <f t="shared" si="2"/>
        <v>16903582426</v>
      </c>
      <c r="T31" s="7"/>
      <c r="U31" s="9">
        <f t="shared" si="3"/>
        <v>5.7261350753896441E-2</v>
      </c>
    </row>
    <row r="32" spans="1:21">
      <c r="A32" s="1" t="s">
        <v>47</v>
      </c>
      <c r="C32" s="7">
        <v>0</v>
      </c>
      <c r="D32" s="7"/>
      <c r="E32" s="7">
        <v>5004097097</v>
      </c>
      <c r="F32" s="7"/>
      <c r="G32" s="7">
        <v>38710347</v>
      </c>
      <c r="H32" s="7"/>
      <c r="I32" s="7">
        <f t="shared" si="0"/>
        <v>5042807444</v>
      </c>
      <c r="J32" s="7"/>
      <c r="K32" s="9">
        <f t="shared" si="1"/>
        <v>2.2025688625478951E-2</v>
      </c>
      <c r="L32" s="7"/>
      <c r="M32" s="7">
        <v>12926409600</v>
      </c>
      <c r="N32" s="7"/>
      <c r="O32" s="7">
        <v>5621257776</v>
      </c>
      <c r="P32" s="7"/>
      <c r="Q32" s="7">
        <v>834721191</v>
      </c>
      <c r="R32" s="7"/>
      <c r="S32" s="7">
        <f t="shared" si="2"/>
        <v>19382388567</v>
      </c>
      <c r="T32" s="7"/>
      <c r="U32" s="9">
        <f t="shared" si="3"/>
        <v>6.5658374787830862E-2</v>
      </c>
    </row>
    <row r="33" spans="1:21">
      <c r="A33" s="1" t="s">
        <v>59</v>
      </c>
      <c r="C33" s="7">
        <v>0</v>
      </c>
      <c r="D33" s="7"/>
      <c r="E33" s="7">
        <v>2263686497</v>
      </c>
      <c r="F33" s="7"/>
      <c r="G33" s="7">
        <v>-382895316</v>
      </c>
      <c r="H33" s="7"/>
      <c r="I33" s="7">
        <f t="shared" si="0"/>
        <v>1880791181</v>
      </c>
      <c r="J33" s="7"/>
      <c r="K33" s="9">
        <f t="shared" si="1"/>
        <v>8.2148131536415696E-3</v>
      </c>
      <c r="L33" s="7"/>
      <c r="M33" s="7">
        <v>7672561670</v>
      </c>
      <c r="N33" s="7"/>
      <c r="O33" s="7">
        <v>-7677309465</v>
      </c>
      <c r="P33" s="7"/>
      <c r="Q33" s="7">
        <v>-598208561</v>
      </c>
      <c r="R33" s="7"/>
      <c r="S33" s="7">
        <f t="shared" si="2"/>
        <v>-602956356</v>
      </c>
      <c r="T33" s="7"/>
      <c r="U33" s="9">
        <f t="shared" si="3"/>
        <v>-2.0425312528485938E-3</v>
      </c>
    </row>
    <row r="34" spans="1:21">
      <c r="A34" s="1" t="s">
        <v>52</v>
      </c>
      <c r="C34" s="7">
        <v>0</v>
      </c>
      <c r="D34" s="7"/>
      <c r="E34" s="7">
        <v>2163259477</v>
      </c>
      <c r="F34" s="7"/>
      <c r="G34" s="7">
        <v>379590100</v>
      </c>
      <c r="H34" s="7"/>
      <c r="I34" s="7">
        <f t="shared" si="0"/>
        <v>2542849577</v>
      </c>
      <c r="J34" s="7"/>
      <c r="K34" s="9">
        <f t="shared" si="1"/>
        <v>1.1106514303073767E-2</v>
      </c>
      <c r="L34" s="7"/>
      <c r="M34" s="7">
        <v>10455590400</v>
      </c>
      <c r="N34" s="7"/>
      <c r="O34" s="7">
        <v>11150498326</v>
      </c>
      <c r="P34" s="7"/>
      <c r="Q34" s="7">
        <v>476434709</v>
      </c>
      <c r="R34" s="7"/>
      <c r="S34" s="7">
        <f t="shared" si="2"/>
        <v>22082523435</v>
      </c>
      <c r="T34" s="7"/>
      <c r="U34" s="9">
        <f t="shared" si="3"/>
        <v>7.480515597674367E-2</v>
      </c>
    </row>
    <row r="35" spans="1:21">
      <c r="A35" s="1" t="s">
        <v>62</v>
      </c>
      <c r="C35" s="7">
        <v>0</v>
      </c>
      <c r="D35" s="7"/>
      <c r="E35" s="7">
        <v>3369573929</v>
      </c>
      <c r="F35" s="7"/>
      <c r="G35" s="7">
        <v>527545050</v>
      </c>
      <c r="H35" s="7"/>
      <c r="I35" s="7">
        <f t="shared" si="0"/>
        <v>3897118979</v>
      </c>
      <c r="J35" s="7"/>
      <c r="K35" s="9">
        <f t="shared" si="1"/>
        <v>1.7021615463431613E-2</v>
      </c>
      <c r="L35" s="7"/>
      <c r="M35" s="7">
        <v>12009731500</v>
      </c>
      <c r="N35" s="7"/>
      <c r="O35" s="7">
        <v>14363482194</v>
      </c>
      <c r="P35" s="7"/>
      <c r="Q35" s="7">
        <v>1599585474</v>
      </c>
      <c r="R35" s="7"/>
      <c r="S35" s="7">
        <f t="shared" si="2"/>
        <v>27972799168</v>
      </c>
      <c r="T35" s="7"/>
      <c r="U35" s="9">
        <f t="shared" si="3"/>
        <v>9.4758627157248421E-2</v>
      </c>
    </row>
    <row r="36" spans="1:21">
      <c r="A36" s="1" t="s">
        <v>68</v>
      </c>
      <c r="C36" s="7">
        <v>0</v>
      </c>
      <c r="D36" s="7"/>
      <c r="E36" s="7">
        <v>1226619193</v>
      </c>
      <c r="F36" s="7"/>
      <c r="G36" s="7">
        <v>-6022531</v>
      </c>
      <c r="H36" s="7"/>
      <c r="I36" s="7">
        <f t="shared" si="0"/>
        <v>1220596662</v>
      </c>
      <c r="J36" s="7"/>
      <c r="K36" s="9">
        <f t="shared" si="1"/>
        <v>5.3312529405616102E-3</v>
      </c>
      <c r="L36" s="7"/>
      <c r="M36" s="7">
        <v>0</v>
      </c>
      <c r="N36" s="7"/>
      <c r="O36" s="7">
        <v>1191925721</v>
      </c>
      <c r="P36" s="7"/>
      <c r="Q36" s="7">
        <v>-6022531</v>
      </c>
      <c r="R36" s="7"/>
      <c r="S36" s="7">
        <f t="shared" si="2"/>
        <v>1185903190</v>
      </c>
      <c r="T36" s="7"/>
      <c r="U36" s="9">
        <f t="shared" si="3"/>
        <v>4.0172796991426755E-3</v>
      </c>
    </row>
    <row r="37" spans="1:21">
      <c r="A37" s="1" t="s">
        <v>32</v>
      </c>
      <c r="C37" s="7">
        <v>0</v>
      </c>
      <c r="D37" s="7"/>
      <c r="E37" s="7">
        <v>3739075907</v>
      </c>
      <c r="F37" s="7"/>
      <c r="G37" s="7">
        <v>-177317041</v>
      </c>
      <c r="H37" s="7"/>
      <c r="I37" s="7">
        <f t="shared" si="0"/>
        <v>3561758866</v>
      </c>
      <c r="J37" s="7"/>
      <c r="K37" s="9">
        <f t="shared" si="1"/>
        <v>1.5556848563570695E-2</v>
      </c>
      <c r="L37" s="7"/>
      <c r="M37" s="7">
        <v>10565240000</v>
      </c>
      <c r="N37" s="7"/>
      <c r="O37" s="7">
        <v>-857037443</v>
      </c>
      <c r="P37" s="7"/>
      <c r="Q37" s="7">
        <v>649470445</v>
      </c>
      <c r="R37" s="7"/>
      <c r="S37" s="7">
        <f t="shared" si="2"/>
        <v>10357673002</v>
      </c>
      <c r="T37" s="7"/>
      <c r="U37" s="9">
        <f t="shared" si="3"/>
        <v>3.5086902398241103E-2</v>
      </c>
    </row>
    <row r="38" spans="1:21">
      <c r="A38" s="1" t="s">
        <v>26</v>
      </c>
      <c r="C38" s="7">
        <v>0</v>
      </c>
      <c r="D38" s="7"/>
      <c r="E38" s="7">
        <v>1722525487</v>
      </c>
      <c r="F38" s="7"/>
      <c r="G38" s="7">
        <v>-970759302</v>
      </c>
      <c r="H38" s="7"/>
      <c r="I38" s="7">
        <f t="shared" si="0"/>
        <v>751766185</v>
      </c>
      <c r="J38" s="7"/>
      <c r="K38" s="9">
        <f t="shared" si="1"/>
        <v>3.2835217473305145E-3</v>
      </c>
      <c r="L38" s="7"/>
      <c r="M38" s="7">
        <v>8910000000</v>
      </c>
      <c r="N38" s="7"/>
      <c r="O38" s="7">
        <v>-15854258685</v>
      </c>
      <c r="P38" s="7"/>
      <c r="Q38" s="7">
        <v>-2206197777</v>
      </c>
      <c r="R38" s="7"/>
      <c r="S38" s="7">
        <f t="shared" si="2"/>
        <v>-9150456462</v>
      </c>
      <c r="T38" s="7"/>
      <c r="U38" s="9">
        <f t="shared" si="3"/>
        <v>-3.0997423139304914E-2</v>
      </c>
    </row>
    <row r="39" spans="1:21">
      <c r="A39" s="1" t="s">
        <v>29</v>
      </c>
      <c r="C39" s="7">
        <v>0</v>
      </c>
      <c r="D39" s="7"/>
      <c r="E39" s="7">
        <v>1287810213</v>
      </c>
      <c r="F39" s="7"/>
      <c r="G39" s="7">
        <v>-672061566</v>
      </c>
      <c r="H39" s="7"/>
      <c r="I39" s="7">
        <f t="shared" si="0"/>
        <v>615748647</v>
      </c>
      <c r="J39" s="7"/>
      <c r="K39" s="9">
        <f t="shared" si="1"/>
        <v>2.6894320516875074E-3</v>
      </c>
      <c r="L39" s="7"/>
      <c r="M39" s="7">
        <v>8365098000</v>
      </c>
      <c r="N39" s="7"/>
      <c r="O39" s="7">
        <v>-12822863334</v>
      </c>
      <c r="P39" s="7"/>
      <c r="Q39" s="7">
        <v>-380544294</v>
      </c>
      <c r="R39" s="7"/>
      <c r="S39" s="7">
        <f t="shared" si="2"/>
        <v>-4838309628</v>
      </c>
      <c r="T39" s="7"/>
      <c r="U39" s="9">
        <f t="shared" si="3"/>
        <v>-1.6389907043534432E-2</v>
      </c>
    </row>
    <row r="40" spans="1:21">
      <c r="A40" s="1" t="s">
        <v>30</v>
      </c>
      <c r="C40" s="7">
        <v>0</v>
      </c>
      <c r="D40" s="7"/>
      <c r="E40" s="7">
        <v>734328930</v>
      </c>
      <c r="F40" s="7"/>
      <c r="G40" s="7">
        <v>-332901663</v>
      </c>
      <c r="H40" s="7"/>
      <c r="I40" s="7">
        <f t="shared" si="0"/>
        <v>401427267</v>
      </c>
      <c r="J40" s="7"/>
      <c r="K40" s="9">
        <f t="shared" si="1"/>
        <v>1.7533312716984644E-3</v>
      </c>
      <c r="L40" s="7"/>
      <c r="M40" s="7">
        <v>5382427800</v>
      </c>
      <c r="N40" s="7"/>
      <c r="O40" s="7">
        <v>-6519931579</v>
      </c>
      <c r="P40" s="7"/>
      <c r="Q40" s="7">
        <v>-2023284673</v>
      </c>
      <c r="R40" s="7"/>
      <c r="S40" s="7">
        <f t="shared" si="2"/>
        <v>-3160788452</v>
      </c>
      <c r="T40" s="7"/>
      <c r="U40" s="9">
        <f t="shared" si="3"/>
        <v>-1.070725788460372E-2</v>
      </c>
    </row>
    <row r="41" spans="1:21">
      <c r="A41" s="1" t="s">
        <v>33</v>
      </c>
      <c r="C41" s="7">
        <v>0</v>
      </c>
      <c r="D41" s="7"/>
      <c r="E41" s="7">
        <v>-276954023</v>
      </c>
      <c r="F41" s="7"/>
      <c r="G41" s="7">
        <v>-225988033</v>
      </c>
      <c r="H41" s="7"/>
      <c r="I41" s="7">
        <f t="shared" si="0"/>
        <v>-502942056</v>
      </c>
      <c r="J41" s="7"/>
      <c r="K41" s="9">
        <f t="shared" si="1"/>
        <v>-2.1967218152052445E-3</v>
      </c>
      <c r="L41" s="7"/>
      <c r="M41" s="7">
        <v>2501775000</v>
      </c>
      <c r="N41" s="7"/>
      <c r="O41" s="7">
        <v>-4845171777</v>
      </c>
      <c r="P41" s="7"/>
      <c r="Q41" s="7">
        <v>-1029782431</v>
      </c>
      <c r="R41" s="7"/>
      <c r="S41" s="7">
        <f t="shared" si="2"/>
        <v>-3373179208</v>
      </c>
      <c r="T41" s="7"/>
      <c r="U41" s="9">
        <f t="shared" si="3"/>
        <v>-1.1426737416794173E-2</v>
      </c>
    </row>
    <row r="42" spans="1:21">
      <c r="A42" s="1" t="s">
        <v>25</v>
      </c>
      <c r="C42" s="7">
        <v>0</v>
      </c>
      <c r="D42" s="7"/>
      <c r="E42" s="7">
        <v>8891103089</v>
      </c>
      <c r="F42" s="7"/>
      <c r="G42" s="7">
        <v>420046812</v>
      </c>
      <c r="H42" s="7"/>
      <c r="I42" s="7">
        <f t="shared" si="0"/>
        <v>9311149901</v>
      </c>
      <c r="J42" s="7"/>
      <c r="K42" s="9">
        <f t="shared" si="1"/>
        <v>4.0668712962379214E-2</v>
      </c>
      <c r="L42" s="7"/>
      <c r="M42" s="7">
        <v>4369140000</v>
      </c>
      <c r="N42" s="7"/>
      <c r="O42" s="7">
        <v>13956038636</v>
      </c>
      <c r="P42" s="7"/>
      <c r="Q42" s="7">
        <v>3115937324</v>
      </c>
      <c r="R42" s="7"/>
      <c r="S42" s="7">
        <f t="shared" si="2"/>
        <v>21441115960</v>
      </c>
      <c r="T42" s="7"/>
      <c r="U42" s="9">
        <f t="shared" si="3"/>
        <v>7.2632370499882054E-2</v>
      </c>
    </row>
    <row r="43" spans="1:21">
      <c r="A43" s="1" t="s">
        <v>27</v>
      </c>
      <c r="C43" s="7">
        <v>0</v>
      </c>
      <c r="D43" s="7"/>
      <c r="E43" s="7">
        <v>-2221812690</v>
      </c>
      <c r="F43" s="7"/>
      <c r="G43" s="7">
        <v>442569480</v>
      </c>
      <c r="H43" s="7"/>
      <c r="I43" s="7">
        <f t="shared" si="0"/>
        <v>-1779243210</v>
      </c>
      <c r="J43" s="7"/>
      <c r="K43" s="9">
        <f t="shared" si="1"/>
        <v>-7.7712776796753022E-3</v>
      </c>
      <c r="L43" s="7"/>
      <c r="M43" s="7">
        <v>0</v>
      </c>
      <c r="N43" s="7"/>
      <c r="O43" s="7">
        <v>17092732172</v>
      </c>
      <c r="P43" s="7"/>
      <c r="Q43" s="7">
        <v>3842968980</v>
      </c>
      <c r="R43" s="7"/>
      <c r="S43" s="7">
        <f t="shared" si="2"/>
        <v>20935701152</v>
      </c>
      <c r="T43" s="7"/>
      <c r="U43" s="9">
        <f t="shared" si="3"/>
        <v>7.0920263925799476E-2</v>
      </c>
    </row>
    <row r="44" spans="1:21">
      <c r="A44" s="1" t="s">
        <v>61</v>
      </c>
      <c r="C44" s="7">
        <v>0</v>
      </c>
      <c r="D44" s="7"/>
      <c r="E44" s="7">
        <v>-1372457541</v>
      </c>
      <c r="F44" s="7"/>
      <c r="G44" s="7">
        <v>5004762749</v>
      </c>
      <c r="H44" s="7"/>
      <c r="I44" s="7">
        <f t="shared" si="0"/>
        <v>3632305208</v>
      </c>
      <c r="J44" s="7"/>
      <c r="K44" s="9">
        <f t="shared" si="1"/>
        <v>1.5864976878961226E-2</v>
      </c>
      <c r="L44" s="7"/>
      <c r="M44" s="7">
        <v>0</v>
      </c>
      <c r="N44" s="7"/>
      <c r="O44" s="7">
        <v>37674243779</v>
      </c>
      <c r="P44" s="7"/>
      <c r="Q44" s="7">
        <v>7655144644</v>
      </c>
      <c r="R44" s="7"/>
      <c r="S44" s="7">
        <f t="shared" si="2"/>
        <v>45329388423</v>
      </c>
      <c r="T44" s="7"/>
      <c r="U44" s="9">
        <f t="shared" si="3"/>
        <v>0.15355455101378968</v>
      </c>
    </row>
    <row r="45" spans="1:21">
      <c r="A45" s="1" t="s">
        <v>34</v>
      </c>
      <c r="C45" s="7">
        <v>0</v>
      </c>
      <c r="D45" s="7"/>
      <c r="E45" s="7">
        <v>-775618862</v>
      </c>
      <c r="F45" s="7"/>
      <c r="G45" s="7">
        <v>94177843</v>
      </c>
      <c r="H45" s="7"/>
      <c r="I45" s="7">
        <f t="shared" si="0"/>
        <v>-681441019</v>
      </c>
      <c r="J45" s="7"/>
      <c r="K45" s="9">
        <f t="shared" si="1"/>
        <v>-2.976359471940822E-3</v>
      </c>
      <c r="L45" s="7"/>
      <c r="M45" s="7">
        <v>3486382500</v>
      </c>
      <c r="N45" s="7"/>
      <c r="O45" s="7">
        <v>2738264482</v>
      </c>
      <c r="P45" s="7"/>
      <c r="Q45" s="7">
        <v>-300620651</v>
      </c>
      <c r="R45" s="7"/>
      <c r="S45" s="7">
        <f t="shared" si="2"/>
        <v>5924026331</v>
      </c>
      <c r="T45" s="7"/>
      <c r="U45" s="9">
        <f t="shared" si="3"/>
        <v>2.0067802260244336E-2</v>
      </c>
    </row>
    <row r="46" spans="1:21">
      <c r="A46" s="1" t="s">
        <v>51</v>
      </c>
      <c r="C46" s="7">
        <v>0</v>
      </c>
      <c r="D46" s="7"/>
      <c r="E46" s="7">
        <v>68669745264</v>
      </c>
      <c r="F46" s="7"/>
      <c r="G46" s="7">
        <v>-31356833</v>
      </c>
      <c r="H46" s="7"/>
      <c r="I46" s="7">
        <f t="shared" si="0"/>
        <v>68638388431</v>
      </c>
      <c r="J46" s="7"/>
      <c r="K46" s="9">
        <f t="shared" si="1"/>
        <v>0.29979486389761956</v>
      </c>
      <c r="L46" s="7"/>
      <c r="M46" s="7">
        <v>19266765318</v>
      </c>
      <c r="N46" s="7"/>
      <c r="O46" s="7">
        <v>48385939558</v>
      </c>
      <c r="P46" s="7"/>
      <c r="Q46" s="7">
        <v>53471838</v>
      </c>
      <c r="R46" s="7"/>
      <c r="S46" s="7">
        <f t="shared" si="2"/>
        <v>67706176714</v>
      </c>
      <c r="T46" s="7"/>
      <c r="U46" s="9">
        <f t="shared" si="3"/>
        <v>0.22935653729012967</v>
      </c>
    </row>
    <row r="47" spans="1:21">
      <c r="A47" s="1" t="s">
        <v>41</v>
      </c>
      <c r="C47" s="7">
        <v>0</v>
      </c>
      <c r="D47" s="7"/>
      <c r="E47" s="7">
        <v>6448927681</v>
      </c>
      <c r="F47" s="7"/>
      <c r="G47" s="7">
        <v>150423878</v>
      </c>
      <c r="H47" s="7"/>
      <c r="I47" s="7">
        <f t="shared" si="0"/>
        <v>6599351559</v>
      </c>
      <c r="J47" s="7"/>
      <c r="K47" s="9">
        <f t="shared" si="1"/>
        <v>2.8824273816274452E-2</v>
      </c>
      <c r="L47" s="7"/>
      <c r="M47" s="7">
        <v>14982796222</v>
      </c>
      <c r="N47" s="7"/>
      <c r="O47" s="7">
        <v>10323328987</v>
      </c>
      <c r="P47" s="7"/>
      <c r="Q47" s="7">
        <v>1235390326</v>
      </c>
      <c r="R47" s="7"/>
      <c r="S47" s="7">
        <f t="shared" si="2"/>
        <v>26541515535</v>
      </c>
      <c r="T47" s="7"/>
      <c r="U47" s="9">
        <f t="shared" si="3"/>
        <v>8.9910114453132933E-2</v>
      </c>
    </row>
    <row r="48" spans="1:21">
      <c r="A48" s="1" t="s">
        <v>31</v>
      </c>
      <c r="C48" s="7">
        <v>0</v>
      </c>
      <c r="D48" s="7"/>
      <c r="E48" s="7">
        <v>-137105681</v>
      </c>
      <c r="F48" s="7"/>
      <c r="G48" s="7">
        <v>-417761784</v>
      </c>
      <c r="H48" s="7"/>
      <c r="I48" s="7">
        <f t="shared" si="0"/>
        <v>-554867465</v>
      </c>
      <c r="J48" s="7"/>
      <c r="K48" s="9">
        <f t="shared" si="1"/>
        <v>-2.4235186745113482E-3</v>
      </c>
      <c r="L48" s="7"/>
      <c r="M48" s="7">
        <v>999492520</v>
      </c>
      <c r="N48" s="7"/>
      <c r="O48" s="7">
        <v>-8849930392</v>
      </c>
      <c r="P48" s="7"/>
      <c r="Q48" s="7">
        <v>-1782405062</v>
      </c>
      <c r="R48" s="7"/>
      <c r="S48" s="7">
        <f t="shared" si="2"/>
        <v>-9632842934</v>
      </c>
      <c r="T48" s="7"/>
      <c r="U48" s="9">
        <f t="shared" si="3"/>
        <v>-3.2631520591312489E-2</v>
      </c>
    </row>
    <row r="49" spans="1:21">
      <c r="A49" s="1" t="s">
        <v>28</v>
      </c>
      <c r="C49" s="7">
        <v>0</v>
      </c>
      <c r="D49" s="7"/>
      <c r="E49" s="7">
        <v>2916851434</v>
      </c>
      <c r="F49" s="7"/>
      <c r="G49" s="7">
        <v>9362115</v>
      </c>
      <c r="H49" s="7"/>
      <c r="I49" s="7">
        <f t="shared" si="0"/>
        <v>2926213549</v>
      </c>
      <c r="J49" s="7"/>
      <c r="K49" s="9">
        <f t="shared" si="1"/>
        <v>1.278094973834811E-2</v>
      </c>
      <c r="L49" s="7"/>
      <c r="M49" s="7">
        <v>0</v>
      </c>
      <c r="N49" s="7"/>
      <c r="O49" s="7">
        <v>2841353494</v>
      </c>
      <c r="P49" s="7"/>
      <c r="Q49" s="7">
        <v>13014302</v>
      </c>
      <c r="R49" s="7"/>
      <c r="S49" s="7">
        <f t="shared" si="2"/>
        <v>2854367796</v>
      </c>
      <c r="T49" s="7"/>
      <c r="U49" s="9">
        <f t="shared" si="3"/>
        <v>9.6692494779084138E-3</v>
      </c>
    </row>
    <row r="50" spans="1:21">
      <c r="A50" s="1" t="s">
        <v>35</v>
      </c>
      <c r="C50" s="7">
        <v>0</v>
      </c>
      <c r="D50" s="7"/>
      <c r="E50" s="7">
        <v>2078620690</v>
      </c>
      <c r="F50" s="7"/>
      <c r="G50" s="7">
        <v>-65856786</v>
      </c>
      <c r="H50" s="7"/>
      <c r="I50" s="7">
        <f t="shared" si="0"/>
        <v>2012763904</v>
      </c>
      <c r="J50" s="7"/>
      <c r="K50" s="9">
        <f t="shared" si="1"/>
        <v>8.7912361355091655E-3</v>
      </c>
      <c r="L50" s="7"/>
      <c r="M50" s="7">
        <v>6065631000</v>
      </c>
      <c r="N50" s="7"/>
      <c r="O50" s="7">
        <v>671978418</v>
      </c>
      <c r="P50" s="7"/>
      <c r="Q50" s="7">
        <v>-1527738826</v>
      </c>
      <c r="R50" s="7"/>
      <c r="S50" s="7">
        <f t="shared" si="2"/>
        <v>5209870592</v>
      </c>
      <c r="T50" s="7"/>
      <c r="U50" s="9">
        <f t="shared" si="3"/>
        <v>1.7648580036623424E-2</v>
      </c>
    </row>
    <row r="51" spans="1:21">
      <c r="A51" s="1" t="s">
        <v>49</v>
      </c>
      <c r="C51" s="7">
        <v>0</v>
      </c>
      <c r="D51" s="7"/>
      <c r="E51" s="7">
        <v>4099166578</v>
      </c>
      <c r="F51" s="7"/>
      <c r="G51" s="7">
        <v>19435654</v>
      </c>
      <c r="H51" s="7"/>
      <c r="I51" s="7">
        <f t="shared" si="0"/>
        <v>4118602232</v>
      </c>
      <c r="J51" s="7"/>
      <c r="K51" s="9">
        <f t="shared" si="1"/>
        <v>1.7988997466514136E-2</v>
      </c>
      <c r="L51" s="7"/>
      <c r="M51" s="7">
        <v>8649196800</v>
      </c>
      <c r="N51" s="7"/>
      <c r="O51" s="7">
        <v>4561179779</v>
      </c>
      <c r="P51" s="7"/>
      <c r="Q51" s="7">
        <v>489325233</v>
      </c>
      <c r="R51" s="7"/>
      <c r="S51" s="7">
        <f t="shared" si="2"/>
        <v>13699701812</v>
      </c>
      <c r="T51" s="7"/>
      <c r="U51" s="9">
        <f t="shared" si="3"/>
        <v>4.6408116984368454E-2</v>
      </c>
    </row>
    <row r="52" spans="1:21">
      <c r="A52" s="1" t="s">
        <v>44</v>
      </c>
      <c r="C52" s="7">
        <v>0</v>
      </c>
      <c r="D52" s="7"/>
      <c r="E52" s="7">
        <v>2773964890</v>
      </c>
      <c r="F52" s="7"/>
      <c r="G52" s="7">
        <v>-482771604</v>
      </c>
      <c r="H52" s="7"/>
      <c r="I52" s="7">
        <f t="shared" si="0"/>
        <v>2291193286</v>
      </c>
      <c r="J52" s="7"/>
      <c r="K52" s="9">
        <f t="shared" si="1"/>
        <v>1.0007344214236855E-2</v>
      </c>
      <c r="L52" s="7"/>
      <c r="M52" s="7">
        <v>4550289660</v>
      </c>
      <c r="N52" s="7"/>
      <c r="O52" s="7">
        <v>-7788766916</v>
      </c>
      <c r="P52" s="7"/>
      <c r="Q52" s="7">
        <v>-696296671</v>
      </c>
      <c r="R52" s="7"/>
      <c r="S52" s="7">
        <f t="shared" si="2"/>
        <v>-3934773927</v>
      </c>
      <c r="T52" s="7"/>
      <c r="U52" s="9">
        <f t="shared" si="3"/>
        <v>-1.3329154985790201E-2</v>
      </c>
    </row>
    <row r="53" spans="1:21">
      <c r="A53" s="1" t="s">
        <v>19</v>
      </c>
      <c r="C53" s="7">
        <v>0</v>
      </c>
      <c r="D53" s="7"/>
      <c r="E53" s="7">
        <v>5602704683</v>
      </c>
      <c r="F53" s="7"/>
      <c r="G53" s="7">
        <v>-228108605</v>
      </c>
      <c r="H53" s="7"/>
      <c r="I53" s="7">
        <f t="shared" si="0"/>
        <v>5374596078</v>
      </c>
      <c r="J53" s="7"/>
      <c r="K53" s="9">
        <f t="shared" si="1"/>
        <v>2.3474856221725762E-2</v>
      </c>
      <c r="L53" s="7"/>
      <c r="M53" s="7">
        <v>2478154800</v>
      </c>
      <c r="N53" s="7"/>
      <c r="O53" s="7">
        <v>839721002</v>
      </c>
      <c r="P53" s="7"/>
      <c r="Q53" s="7">
        <v>-2225261332</v>
      </c>
      <c r="R53" s="7"/>
      <c r="S53" s="7">
        <f t="shared" si="2"/>
        <v>1092614470</v>
      </c>
      <c r="T53" s="7"/>
      <c r="U53" s="9">
        <f t="shared" si="3"/>
        <v>3.7012615922894466E-3</v>
      </c>
    </row>
    <row r="54" spans="1:21">
      <c r="A54" s="1" t="s">
        <v>17</v>
      </c>
      <c r="C54" s="7">
        <v>0</v>
      </c>
      <c r="D54" s="7"/>
      <c r="E54" s="7">
        <v>2825749454</v>
      </c>
      <c r="F54" s="7"/>
      <c r="G54" s="7">
        <v>-434661799</v>
      </c>
      <c r="H54" s="7"/>
      <c r="I54" s="7">
        <f t="shared" si="0"/>
        <v>2391087655</v>
      </c>
      <c r="J54" s="7"/>
      <c r="K54" s="9">
        <f t="shared" si="1"/>
        <v>1.0443657179081581E-2</v>
      </c>
      <c r="L54" s="7"/>
      <c r="M54" s="7">
        <v>512842580</v>
      </c>
      <c r="N54" s="7"/>
      <c r="O54" s="7">
        <v>-7203947820</v>
      </c>
      <c r="P54" s="7"/>
      <c r="Q54" s="7">
        <v>-3605615426</v>
      </c>
      <c r="R54" s="7"/>
      <c r="S54" s="7">
        <f t="shared" si="2"/>
        <v>-10296720666</v>
      </c>
      <c r="T54" s="7"/>
      <c r="U54" s="9">
        <f t="shared" si="3"/>
        <v>-3.4880424682274994E-2</v>
      </c>
    </row>
    <row r="55" spans="1:21">
      <c r="A55" s="1" t="s">
        <v>16</v>
      </c>
      <c r="C55" s="7">
        <v>0</v>
      </c>
      <c r="D55" s="7"/>
      <c r="E55" s="7">
        <v>0</v>
      </c>
      <c r="F55" s="7"/>
      <c r="G55" s="7">
        <v>-21986827968</v>
      </c>
      <c r="H55" s="7"/>
      <c r="I55" s="7">
        <f t="shared" si="0"/>
        <v>-21986827968</v>
      </c>
      <c r="J55" s="7"/>
      <c r="K55" s="9">
        <f t="shared" si="1"/>
        <v>-9.6032821412076128E-2</v>
      </c>
      <c r="L55" s="7"/>
      <c r="M55" s="7">
        <v>847686240</v>
      </c>
      <c r="N55" s="7"/>
      <c r="O55" s="7">
        <v>0</v>
      </c>
      <c r="P55" s="7"/>
      <c r="Q55" s="7">
        <v>-21965428957</v>
      </c>
      <c r="R55" s="7"/>
      <c r="S55" s="7">
        <f t="shared" si="2"/>
        <v>-21117742717</v>
      </c>
      <c r="T55" s="7"/>
      <c r="U55" s="9">
        <f t="shared" si="3"/>
        <v>-7.153693473808953E-2</v>
      </c>
    </row>
    <row r="56" spans="1:21">
      <c r="A56" s="1" t="s">
        <v>18</v>
      </c>
      <c r="C56" s="7">
        <v>0</v>
      </c>
      <c r="D56" s="7"/>
      <c r="E56" s="7">
        <v>2978436569</v>
      </c>
      <c r="F56" s="7"/>
      <c r="G56" s="7">
        <v>-215987694</v>
      </c>
      <c r="H56" s="7"/>
      <c r="I56" s="7">
        <f t="shared" si="0"/>
        <v>2762448875</v>
      </c>
      <c r="J56" s="7"/>
      <c r="K56" s="9">
        <f t="shared" si="1"/>
        <v>1.2065667674253284E-2</v>
      </c>
      <c r="L56" s="7"/>
      <c r="M56" s="7">
        <v>42755688</v>
      </c>
      <c r="N56" s="7"/>
      <c r="O56" s="7">
        <v>-4850965639</v>
      </c>
      <c r="P56" s="7"/>
      <c r="Q56" s="7">
        <v>-3345512715</v>
      </c>
      <c r="R56" s="7"/>
      <c r="S56" s="7">
        <f t="shared" si="2"/>
        <v>-8153722666</v>
      </c>
      <c r="T56" s="7"/>
      <c r="U56" s="9">
        <f t="shared" si="3"/>
        <v>-2.7620959969389486E-2</v>
      </c>
    </row>
    <row r="57" spans="1:21">
      <c r="A57" s="1" t="s">
        <v>20</v>
      </c>
      <c r="C57" s="7">
        <v>0</v>
      </c>
      <c r="D57" s="7"/>
      <c r="E57" s="7">
        <v>2687218979</v>
      </c>
      <c r="F57" s="7"/>
      <c r="G57" s="7">
        <v>-117380104</v>
      </c>
      <c r="H57" s="7"/>
      <c r="I57" s="7">
        <f t="shared" si="0"/>
        <v>2569838875</v>
      </c>
      <c r="J57" s="7"/>
      <c r="K57" s="9">
        <f t="shared" si="1"/>
        <v>1.122439662964873E-2</v>
      </c>
      <c r="L57" s="7"/>
      <c r="M57" s="7">
        <v>0</v>
      </c>
      <c r="N57" s="7"/>
      <c r="O57" s="7">
        <v>-464196757</v>
      </c>
      <c r="P57" s="7"/>
      <c r="Q57" s="7">
        <v>222009267</v>
      </c>
      <c r="R57" s="7"/>
      <c r="S57" s="7">
        <f t="shared" si="2"/>
        <v>-242187490</v>
      </c>
      <c r="T57" s="7"/>
      <c r="U57" s="9">
        <f t="shared" si="3"/>
        <v>-8.2041678879649505E-4</v>
      </c>
    </row>
    <row r="58" spans="1:21">
      <c r="A58" s="1" t="s">
        <v>70</v>
      </c>
      <c r="C58" s="7">
        <v>0</v>
      </c>
      <c r="D58" s="7"/>
      <c r="E58" s="7">
        <v>732247013</v>
      </c>
      <c r="F58" s="7"/>
      <c r="G58" s="7">
        <v>623520028</v>
      </c>
      <c r="H58" s="7"/>
      <c r="I58" s="7">
        <f t="shared" si="0"/>
        <v>1355767041</v>
      </c>
      <c r="J58" s="7"/>
      <c r="K58" s="9">
        <f t="shared" si="1"/>
        <v>5.9216424631249424E-3</v>
      </c>
      <c r="L58" s="7"/>
      <c r="M58" s="7">
        <v>5334634100</v>
      </c>
      <c r="N58" s="7"/>
      <c r="O58" s="7">
        <v>14941720508</v>
      </c>
      <c r="P58" s="7"/>
      <c r="Q58" s="7">
        <v>1140937414</v>
      </c>
      <c r="R58" s="7"/>
      <c r="S58" s="7">
        <f t="shared" si="2"/>
        <v>21417292022</v>
      </c>
      <c r="T58" s="7"/>
      <c r="U58" s="9">
        <f t="shared" si="3"/>
        <v>7.2551666254132424E-2</v>
      </c>
    </row>
    <row r="59" spans="1:21">
      <c r="A59" s="1" t="s">
        <v>50</v>
      </c>
      <c r="C59" s="7">
        <v>0</v>
      </c>
      <c r="D59" s="7"/>
      <c r="E59" s="7">
        <v>428455403</v>
      </c>
      <c r="F59" s="7"/>
      <c r="G59" s="7">
        <v>-161843962</v>
      </c>
      <c r="H59" s="7"/>
      <c r="I59" s="7">
        <f t="shared" si="0"/>
        <v>266611441</v>
      </c>
      <c r="J59" s="7"/>
      <c r="K59" s="9">
        <f t="shared" si="1"/>
        <v>1.1644903456393511E-3</v>
      </c>
      <c r="L59" s="7"/>
      <c r="M59" s="7">
        <v>2501187590</v>
      </c>
      <c r="N59" s="7"/>
      <c r="O59" s="7">
        <v>-2437593718</v>
      </c>
      <c r="P59" s="7"/>
      <c r="Q59" s="7">
        <v>246188205</v>
      </c>
      <c r="R59" s="7"/>
      <c r="S59" s="7">
        <f t="shared" si="2"/>
        <v>309782077</v>
      </c>
      <c r="T59" s="7"/>
      <c r="U59" s="9">
        <f t="shared" si="3"/>
        <v>1.0493953128588457E-3</v>
      </c>
    </row>
    <row r="60" spans="1:21">
      <c r="A60" s="1" t="s">
        <v>63</v>
      </c>
      <c r="C60" s="7">
        <v>0</v>
      </c>
      <c r="D60" s="7"/>
      <c r="E60" s="7">
        <v>5352191531</v>
      </c>
      <c r="F60" s="7"/>
      <c r="G60" s="7">
        <v>-234480506</v>
      </c>
      <c r="H60" s="7"/>
      <c r="I60" s="7">
        <f t="shared" si="0"/>
        <v>5117711025</v>
      </c>
      <c r="J60" s="7"/>
      <c r="K60" s="9">
        <f t="shared" si="1"/>
        <v>2.2352848242489967E-2</v>
      </c>
      <c r="L60" s="7"/>
      <c r="M60" s="7">
        <f>428279243-650</f>
        <v>428278593</v>
      </c>
      <c r="N60" s="7"/>
      <c r="O60" s="7">
        <v>-512349765</v>
      </c>
      <c r="P60" s="7"/>
      <c r="Q60" s="7">
        <v>350203604</v>
      </c>
      <c r="R60" s="7"/>
      <c r="S60" s="7">
        <f t="shared" si="2"/>
        <v>266132432</v>
      </c>
      <c r="T60" s="7"/>
      <c r="U60" s="9">
        <f t="shared" si="3"/>
        <v>9.0153093892686854E-4</v>
      </c>
    </row>
    <row r="61" spans="1:21">
      <c r="A61" s="1" t="s">
        <v>58</v>
      </c>
      <c r="C61" s="7">
        <v>0</v>
      </c>
      <c r="D61" s="7"/>
      <c r="E61" s="7">
        <v>-21328973</v>
      </c>
      <c r="F61" s="7"/>
      <c r="G61" s="7">
        <v>-118691109</v>
      </c>
      <c r="H61" s="7"/>
      <c r="I61" s="7">
        <f t="shared" si="0"/>
        <v>-140020082</v>
      </c>
      <c r="J61" s="7"/>
      <c r="K61" s="9">
        <f t="shared" si="1"/>
        <v>-6.1157178053971922E-4</v>
      </c>
      <c r="L61" s="7"/>
      <c r="M61" s="7">
        <v>1180831954</v>
      </c>
      <c r="N61" s="7"/>
      <c r="O61" s="7">
        <v>-732938343</v>
      </c>
      <c r="P61" s="7"/>
      <c r="Q61" s="7">
        <v>669362142</v>
      </c>
      <c r="R61" s="7"/>
      <c r="S61" s="7">
        <f t="shared" si="2"/>
        <v>1117255753</v>
      </c>
      <c r="T61" s="7"/>
      <c r="U61" s="9">
        <f t="shared" si="3"/>
        <v>3.7847346167247122E-3</v>
      </c>
    </row>
    <row r="62" spans="1:21">
      <c r="A62" s="1" t="s">
        <v>144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9">
        <f t="shared" si="1"/>
        <v>0</v>
      </c>
      <c r="L62" s="7"/>
      <c r="M62" s="7">
        <v>0</v>
      </c>
      <c r="N62" s="7"/>
      <c r="O62" s="7">
        <v>0</v>
      </c>
      <c r="P62" s="7"/>
      <c r="Q62" s="7">
        <v>3837618</v>
      </c>
      <c r="R62" s="7"/>
      <c r="S62" s="7">
        <f t="shared" si="2"/>
        <v>3837618</v>
      </c>
      <c r="T62" s="7"/>
      <c r="U62" s="9">
        <f t="shared" si="3"/>
        <v>1.3000036608776233E-5</v>
      </c>
    </row>
    <row r="63" spans="1:21">
      <c r="A63" s="1" t="s">
        <v>148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9">
        <f t="shared" si="1"/>
        <v>0</v>
      </c>
      <c r="L63" s="7"/>
      <c r="M63" s="7">
        <v>0</v>
      </c>
      <c r="N63" s="7"/>
      <c r="O63" s="7">
        <v>0</v>
      </c>
      <c r="P63" s="7"/>
      <c r="Q63" s="7">
        <v>33630888</v>
      </c>
      <c r="R63" s="7"/>
      <c r="S63" s="7">
        <f t="shared" si="2"/>
        <v>33630888</v>
      </c>
      <c r="T63" s="7"/>
      <c r="U63" s="9">
        <f t="shared" si="3"/>
        <v>1.1392555881946908E-4</v>
      </c>
    </row>
    <row r="64" spans="1:21">
      <c r="A64" s="1" t="s">
        <v>40</v>
      </c>
      <c r="C64" s="7">
        <v>0</v>
      </c>
      <c r="D64" s="7"/>
      <c r="E64" s="7">
        <v>39233105</v>
      </c>
      <c r="F64" s="7"/>
      <c r="G64" s="7">
        <v>0</v>
      </c>
      <c r="H64" s="7"/>
      <c r="I64" s="7">
        <f t="shared" si="0"/>
        <v>39233105</v>
      </c>
      <c r="J64" s="7"/>
      <c r="K64" s="9">
        <f t="shared" si="1"/>
        <v>1.7136013304828489E-4</v>
      </c>
      <c r="L64" s="7"/>
      <c r="M64" s="7">
        <v>0</v>
      </c>
      <c r="N64" s="7"/>
      <c r="O64" s="7">
        <v>52766123</v>
      </c>
      <c r="P64" s="7"/>
      <c r="Q64" s="7">
        <v>0</v>
      </c>
      <c r="R64" s="7"/>
      <c r="S64" s="7">
        <f t="shared" si="2"/>
        <v>52766123</v>
      </c>
      <c r="T64" s="7"/>
      <c r="U64" s="9">
        <f t="shared" si="3"/>
        <v>1.7874669409597037E-4</v>
      </c>
    </row>
    <row r="65" spans="1:21">
      <c r="A65" s="1" t="s">
        <v>73</v>
      </c>
      <c r="C65" s="7">
        <v>0</v>
      </c>
      <c r="D65" s="7"/>
      <c r="E65" s="7">
        <v>-2513638163</v>
      </c>
      <c r="F65" s="7"/>
      <c r="G65" s="7">
        <v>0</v>
      </c>
      <c r="H65" s="7"/>
      <c r="I65" s="7">
        <f t="shared" si="0"/>
        <v>-2513638163</v>
      </c>
      <c r="J65" s="7"/>
      <c r="K65" s="9">
        <f t="shared" si="1"/>
        <v>-1.0978926344140398E-2</v>
      </c>
      <c r="L65" s="7"/>
      <c r="M65" s="7">
        <v>0</v>
      </c>
      <c r="N65" s="7"/>
      <c r="O65" s="7">
        <v>-2513638163</v>
      </c>
      <c r="P65" s="7"/>
      <c r="Q65" s="7">
        <v>0</v>
      </c>
      <c r="R65" s="7"/>
      <c r="S65" s="7">
        <f t="shared" si="2"/>
        <v>-2513638163</v>
      </c>
      <c r="T65" s="7"/>
      <c r="U65" s="9">
        <f t="shared" si="3"/>
        <v>-8.5150184672411477E-3</v>
      </c>
    </row>
    <row r="66" spans="1:21">
      <c r="A66" s="1" t="s">
        <v>72</v>
      </c>
      <c r="C66" s="7">
        <v>0</v>
      </c>
      <c r="D66" s="7"/>
      <c r="E66" s="7">
        <v>1841609561</v>
      </c>
      <c r="F66" s="7"/>
      <c r="G66" s="7">
        <v>0</v>
      </c>
      <c r="H66" s="7"/>
      <c r="I66" s="7">
        <f>C66+E66+G66</f>
        <v>1841609561</v>
      </c>
      <c r="J66" s="7"/>
      <c r="K66" s="9">
        <f t="shared" si="1"/>
        <v>8.0436778938591143E-3</v>
      </c>
      <c r="L66" s="7"/>
      <c r="M66" s="7">
        <v>0</v>
      </c>
      <c r="N66" s="7"/>
      <c r="O66" s="7">
        <v>1841609573</v>
      </c>
      <c r="P66" s="7"/>
      <c r="Q66" s="7">
        <v>0</v>
      </c>
      <c r="R66" s="7"/>
      <c r="S66" s="7">
        <f>M66+O66+Q66</f>
        <v>1841609573</v>
      </c>
      <c r="T66" s="7"/>
      <c r="U66" s="9">
        <f t="shared" si="3"/>
        <v>6.2385031204441836E-3</v>
      </c>
    </row>
    <row r="67" spans="1:21">
      <c r="A67" s="1" t="s">
        <v>71</v>
      </c>
      <c r="C67" s="7">
        <v>0</v>
      </c>
      <c r="D67" s="7"/>
      <c r="E67" s="7">
        <v>1545374954</v>
      </c>
      <c r="F67" s="7"/>
      <c r="G67" s="7">
        <v>0</v>
      </c>
      <c r="H67" s="7"/>
      <c r="I67" s="7">
        <f>C67+E67+G67</f>
        <v>1545374954</v>
      </c>
      <c r="J67" s="7"/>
      <c r="K67" s="9">
        <f t="shared" si="1"/>
        <v>6.7498011622309046E-3</v>
      </c>
      <c r="L67" s="7"/>
      <c r="M67" s="7">
        <v>0</v>
      </c>
      <c r="N67" s="7"/>
      <c r="O67" s="7">
        <v>1545374954</v>
      </c>
      <c r="P67" s="7"/>
      <c r="Q67" s="7">
        <v>0</v>
      </c>
      <c r="R67" s="7"/>
      <c r="S67" s="7">
        <f>M67+O67+Q67</f>
        <v>1545374954</v>
      </c>
      <c r="T67" s="7"/>
      <c r="U67" s="9">
        <f t="shared" si="3"/>
        <v>5.2350001944659122E-3</v>
      </c>
    </row>
    <row r="68" spans="1:21">
      <c r="A68" s="1" t="s">
        <v>56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9">
        <f t="shared" si="1"/>
        <v>0</v>
      </c>
      <c r="L68" s="7"/>
      <c r="M68" s="7">
        <v>0</v>
      </c>
      <c r="N68" s="7"/>
      <c r="O68" s="7">
        <v>-60867247</v>
      </c>
      <c r="P68" s="7"/>
      <c r="Q68" s="7">
        <v>0</v>
      </c>
      <c r="R68" s="7"/>
      <c r="S68" s="7">
        <f t="shared" si="2"/>
        <v>-60867247</v>
      </c>
      <c r="T68" s="7"/>
      <c r="U68" s="9">
        <f t="shared" si="3"/>
        <v>-2.0618947463646076E-4</v>
      </c>
    </row>
    <row r="69" spans="1:21" ht="24.75" thickBot="1">
      <c r="C69" s="8">
        <f>SUM(C8:C68)</f>
        <v>0</v>
      </c>
      <c r="D69" s="4"/>
      <c r="E69" s="8">
        <f>SUM(E8:E68)</f>
        <v>288224760445</v>
      </c>
      <c r="F69" s="4"/>
      <c r="G69" s="8">
        <f>SUM(G8:G68)</f>
        <v>-59273578498</v>
      </c>
      <c r="H69" s="4"/>
      <c r="I69" s="8">
        <f>SUM(I8:I68)</f>
        <v>228951181947</v>
      </c>
      <c r="K69" s="10">
        <f>SUM(K8:K68)</f>
        <v>0.99999999999999978</v>
      </c>
      <c r="M69" s="14">
        <f>SUM(M8:M68)</f>
        <v>368170007392</v>
      </c>
      <c r="O69" s="14">
        <f>SUM(O8:O68)</f>
        <v>21696478717</v>
      </c>
      <c r="Q69" s="14">
        <f>SUM(Q8:Q68)</f>
        <v>-94665932796</v>
      </c>
      <c r="S69" s="14">
        <f>SUM(S8:S68)</f>
        <v>295200553313</v>
      </c>
      <c r="U69" s="15">
        <f>SUM(U8:U68)</f>
        <v>0.99999999999999989</v>
      </c>
    </row>
    <row r="70" spans="1:21" ht="24.75" thickTop="1">
      <c r="C70" s="4"/>
      <c r="D70" s="4"/>
      <c r="E70" s="7"/>
      <c r="F70" s="4"/>
      <c r="G70" s="7"/>
      <c r="H70" s="4"/>
      <c r="I70" s="4"/>
      <c r="M70" s="13"/>
      <c r="O70" s="13"/>
      <c r="Q70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2022-12-28T05:22:50Z</dcterms:created>
  <dcterms:modified xsi:type="dcterms:W3CDTF">2022-12-31T11:24:30Z</dcterms:modified>
</cp:coreProperties>
</file>