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2191B678-9C83-4F03-8D4E-04C8DEACC5F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4" i="11" l="1"/>
  <c r="U10" i="11"/>
  <c r="G9" i="15"/>
  <c r="E9" i="15"/>
  <c r="E8" i="15"/>
  <c r="E7" i="15"/>
  <c r="C9" i="15"/>
  <c r="C8" i="15"/>
  <c r="C7" i="15"/>
  <c r="E11" i="14"/>
  <c r="C11" i="14"/>
  <c r="K11" i="13"/>
  <c r="G11" i="13"/>
  <c r="I11" i="13"/>
  <c r="E11" i="13"/>
  <c r="Q9" i="12"/>
  <c r="Q8" i="12"/>
  <c r="O9" i="12"/>
  <c r="M9" i="12"/>
  <c r="I9" i="12"/>
  <c r="G9" i="12"/>
  <c r="E9" i="12"/>
  <c r="C9" i="12"/>
  <c r="K9" i="12"/>
  <c r="I65" i="11"/>
  <c r="S65" i="11"/>
  <c r="S66" i="11"/>
  <c r="M66" i="11"/>
  <c r="O66" i="11"/>
  <c r="Q6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8" i="11"/>
  <c r="I14" i="11"/>
  <c r="I12" i="11"/>
  <c r="I9" i="11"/>
  <c r="I10" i="11"/>
  <c r="I11" i="11"/>
  <c r="I13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G66" i="11"/>
  <c r="E66" i="11"/>
  <c r="C66" i="11"/>
  <c r="Q68" i="10"/>
  <c r="O68" i="10"/>
  <c r="M68" i="10"/>
  <c r="I68" i="10"/>
  <c r="G68" i="10"/>
  <c r="E6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8" i="10"/>
  <c r="Q6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8" i="9"/>
  <c r="I6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8" i="9"/>
  <c r="E64" i="9"/>
  <c r="G64" i="9"/>
  <c r="M64" i="9"/>
  <c r="O64" i="9"/>
  <c r="O54" i="8"/>
  <c r="Q5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54" i="8" s="1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8" i="8"/>
  <c r="K54" i="8"/>
  <c r="I54" i="8"/>
  <c r="S12" i="7"/>
  <c r="Q12" i="7"/>
  <c r="O12" i="7"/>
  <c r="M12" i="7"/>
  <c r="K12" i="7"/>
  <c r="I12" i="7"/>
  <c r="S11" i="6"/>
  <c r="Q11" i="6"/>
  <c r="O11" i="6"/>
  <c r="K11" i="6"/>
  <c r="M11" i="6"/>
  <c r="Y65" i="1"/>
  <c r="W65" i="1"/>
  <c r="U65" i="1"/>
  <c r="O65" i="1"/>
  <c r="K65" i="1"/>
  <c r="G65" i="1"/>
  <c r="E65" i="1"/>
  <c r="U24" i="11" l="1"/>
  <c r="I66" i="11"/>
  <c r="S54" i="8"/>
  <c r="U42" i="11" l="1"/>
  <c r="U17" i="11"/>
  <c r="U49" i="11"/>
  <c r="U15" i="11"/>
  <c r="U33" i="11"/>
  <c r="U14" i="11"/>
  <c r="U37" i="11"/>
  <c r="U21" i="11"/>
  <c r="U57" i="11"/>
  <c r="U47" i="11"/>
  <c r="U46" i="11"/>
  <c r="U51" i="11"/>
  <c r="U25" i="11"/>
  <c r="U41" i="11"/>
  <c r="U61" i="11"/>
  <c r="U26" i="11"/>
  <c r="U58" i="11"/>
  <c r="U31" i="11"/>
  <c r="U63" i="11"/>
  <c r="U18" i="11"/>
  <c r="U19" i="11"/>
  <c r="U13" i="11"/>
  <c r="U29" i="11"/>
  <c r="U45" i="11"/>
  <c r="U30" i="11"/>
  <c r="U62" i="11"/>
  <c r="U35" i="11"/>
  <c r="U12" i="11"/>
  <c r="U9" i="11"/>
  <c r="U28" i="11"/>
  <c r="U44" i="11"/>
  <c r="U48" i="11"/>
  <c r="U32" i="11"/>
  <c r="U36" i="11"/>
  <c r="U52" i="11"/>
  <c r="U40" i="11"/>
  <c r="U56" i="11"/>
  <c r="U34" i="11"/>
  <c r="U50" i="11"/>
  <c r="U8" i="11"/>
  <c r="U23" i="11"/>
  <c r="U39" i="11"/>
  <c r="U55" i="11"/>
  <c r="U16" i="11"/>
  <c r="U53" i="11"/>
  <c r="U65" i="11"/>
  <c r="U22" i="11"/>
  <c r="U38" i="11"/>
  <c r="U54" i="11"/>
  <c r="U11" i="11"/>
  <c r="U27" i="11"/>
  <c r="U43" i="11"/>
  <c r="U59" i="11"/>
  <c r="U20" i="11"/>
  <c r="U60" i="11"/>
  <c r="K11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4" i="11"/>
  <c r="K10" i="11"/>
  <c r="K18" i="11"/>
  <c r="K30" i="11"/>
  <c r="K38" i="11"/>
  <c r="K46" i="11"/>
  <c r="K50" i="11"/>
  <c r="K58" i="11"/>
  <c r="K8" i="11"/>
  <c r="K59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14" i="11"/>
  <c r="K22" i="11"/>
  <c r="K26" i="11"/>
  <c r="K34" i="11"/>
  <c r="K42" i="11"/>
  <c r="K54" i="11"/>
  <c r="K62" i="11"/>
  <c r="K15" i="11"/>
  <c r="K19" i="11"/>
  <c r="K23" i="11"/>
  <c r="K27" i="11"/>
  <c r="K31" i="11"/>
  <c r="K35" i="11"/>
  <c r="K39" i="11"/>
  <c r="K43" i="11"/>
  <c r="K47" i="11"/>
  <c r="K51" i="11"/>
  <c r="K55" i="11"/>
  <c r="K63" i="11"/>
  <c r="K60" i="11"/>
  <c r="U66" i="11" l="1"/>
  <c r="K66" i="11"/>
</calcChain>
</file>

<file path=xl/sharedStrings.xml><?xml version="1.0" encoding="utf-8"?>
<sst xmlns="http://schemas.openxmlformats.org/spreadsheetml/2006/main" count="645" uniqueCount="164">
  <si>
    <t>صندوق سرمایه‌گذاری شاخصی آرام مفید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</si>
  <si>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</si>
  <si>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</si>
  <si>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</si>
  <si>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</si>
  <si>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</si>
  <si>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</si>
  <si>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</si>
  <si>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</si>
  <si>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</si>
  <si>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</si>
  <si>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</si>
  <si>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</si>
  <si>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</si>
  <si>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</si>
  <si>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</si>
  <si>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</si>
  <si>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</si>
  <si>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</si>
  <si>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</si>
  <si>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</si>
  <si>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</si>
  <si>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</si>
  <si>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</si>
  <si>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</si>
  <si>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</si>
  <si>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</si>
  <si>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</si>
  <si>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</si>
  <si>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</si>
  <si>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</si>
  <si>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</si>
  <si>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</si>
  <si>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</si>
  <si>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</si>
  <si>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</si>
  <si>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معادن وص.معدنی خاورمیانه</t>
  </si>
  <si>
    <t>توسعه معدنی و صنعتی صبانور</t>
  </si>
  <si>
    <t>توسعه‌معادن‌وفلزات‌</t>
  </si>
  <si>
    <t>ح . س.نفت وگازوپتروشیمی تأمین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</si>
  <si>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</si>
  <si>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</si>
  <si>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</si>
  <si>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</si>
  <si>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</si>
  <si>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</si>
  <si>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</si>
  <si>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</si>
  <si>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</si>
  <si>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</si>
  <si>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</si>
  <si>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</si>
  <si>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</si>
  <si>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</si>
  <si>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</si>
  <si>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</si>
  <si>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</si>
  <si>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</si>
  <si>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</si>
  <si>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</si>
  <si>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</si>
  <si>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</si>
  <si>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</si>
  <si>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</si>
  <si>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</si>
  <si>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</si>
  <si>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</si>
  <si>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</si>
  <si>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</si>
  <si>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کارخانجات‌داروپخش‌</t>
  </si>
  <si>
    <t>پتروشیمی تندگویان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</si>
  <si>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</si>
  <si>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</si>
  <si>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</si>
  <si>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</si>
  <si>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</si>
  <si>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</si>
  <si>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</si>
  <si>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</si>
  <si>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</si>
  <si>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</si>
  <si>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</si>
  <si>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</si>
  <si>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</si>
  <si>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</si>
  <si>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</si>
  <si>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</si>
  <si>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</si>
  <si>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</si>
  <si>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</si>
  <si>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</si>
  <si>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</si>
  <si>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</si>
  <si>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</si>
  <si>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</si>
  <si>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</si>
  <si>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</si>
  <si>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</si>
  <si>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</si>
  <si>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</si>
  <si>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</si>
  <si>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</si>
  <si>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</si>
  <si>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</si>
  <si>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</si>
  <si>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</si>
  <si>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</si>
  <si>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</si>
  <si>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</si>
  <si>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</si>
  <si>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</si>
  <si>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1401/04/29</t>
  </si>
  <si>
    <t>1401/04/22</t>
  </si>
  <si>
    <t>1401/04/28</t>
  </si>
  <si>
    <t>1401/02/29</t>
  </si>
  <si>
    <t>1401/07/10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</si>
  <si>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</si>
  <si>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</si>
  <si>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</si>
  <si>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</si>
  <si>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</si>
  <si>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</si>
  <si>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</si>
  <si>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</si>
  <si>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</si>
  <si>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1401/07/27</t>
  </si>
  <si>
    <t>1401/05/30</t>
  </si>
  <si>
    <t>1401/04/20</t>
  </si>
  <si>
    <t>1401/03/22</t>
  </si>
  <si>
    <t>1401/03/17</t>
  </si>
  <si>
    <t>1401/08/14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</si>
  <si>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</si>
  <si>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</si>
  <si>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</si>
  <si>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</si>
  <si>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</si>
  <si>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</si>
  <si>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</si>
  <si>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</si>
  <si>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</si>
  <si>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</si>
  <si>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 . توسعه‌معادن‌وفلزات‌</t>
  </si>
  <si>
    <t>ح. پالایش نفت تبریز</t>
  </si>
  <si>
    <t>ح.توسعه م وص.معدنی خاورمیانه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</si>
  <si>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</si>
  <si>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</si>
  <si>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</si>
  <si>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</si>
  <si>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</si>
  <si>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</si>
  <si>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</si>
  <si>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</si>
  <si>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</si>
  <si>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</si>
  <si>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</si>
  <si>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</si>
  <si>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</si>
  <si>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</si>
  <si>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</si>
  <si>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</si>
  <si>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1401/08/01</t>
  </si>
  <si>
    <t>-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</si>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</sst>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2" xfId="0" applyNumberFormat="1" applyFont="1" applyBorder="1"/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9B39EE3-7441-8932-81CB-FDE6AA0C9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73AC-1F3D-4E2C-949A-B7A89C1276D1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K21" sqref="K21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96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24.75" x14ac:dyDescent="0.55000000000000004">
      <c r="A7" s="16" t="s">
        <v>96</v>
      </c>
      <c r="C7" s="16" t="s">
        <v>149</v>
      </c>
      <c r="E7" s="16" t="s">
        <v>146</v>
      </c>
      <c r="G7" s="16" t="s">
        <v>147</v>
      </c>
      <c r="I7" s="16" t="s">
        <v>150</v>
      </c>
      <c r="K7" s="16" t="s">
        <v>149</v>
      </c>
      <c r="M7" s="16" t="s">
        <v>146</v>
      </c>
      <c r="O7" s="16" t="s">
        <v>147</v>
      </c>
      <c r="Q7" s="16" t="s">
        <v>150</v>
      </c>
    </row>
    <row r="8" spans="1:17" x14ac:dyDescent="0.55000000000000004">
      <c r="A8" s="1" t="s">
        <v>101</v>
      </c>
      <c r="C8" s="5">
        <v>0</v>
      </c>
      <c r="D8" s="3"/>
      <c r="E8" s="5">
        <v>0</v>
      </c>
      <c r="F8" s="3"/>
      <c r="G8" s="5">
        <v>0</v>
      </c>
      <c r="H8" s="3"/>
      <c r="I8" s="5">
        <v>0</v>
      </c>
      <c r="J8" s="3"/>
      <c r="K8" s="5">
        <v>19086551816</v>
      </c>
      <c r="L8" s="3"/>
      <c r="M8" s="5">
        <v>0</v>
      </c>
      <c r="N8" s="3"/>
      <c r="O8" s="5">
        <v>6807436547</v>
      </c>
      <c r="P8" s="3"/>
      <c r="Q8" s="5">
        <f>K8+M8+O8</f>
        <v>25893988363</v>
      </c>
    </row>
    <row r="9" spans="1:17" ht="24.75" thickBot="1" x14ac:dyDescent="0.6">
      <c r="C9" s="11">
        <f>SUM(C8)</f>
        <v>0</v>
      </c>
      <c r="D9" s="3"/>
      <c r="E9" s="11">
        <f>SUM(E8)</f>
        <v>0</v>
      </c>
      <c r="F9" s="3"/>
      <c r="G9" s="11">
        <f>SUM(G8)</f>
        <v>0</v>
      </c>
      <c r="H9" s="3"/>
      <c r="I9" s="11">
        <f>SUM(I8)</f>
        <v>0</v>
      </c>
      <c r="J9" s="3"/>
      <c r="K9" s="11">
        <f>SUM(K8)</f>
        <v>19086551816</v>
      </c>
      <c r="L9" s="3"/>
      <c r="M9" s="11">
        <f>SUM(M8)</f>
        <v>0</v>
      </c>
      <c r="N9" s="3"/>
      <c r="O9" s="11">
        <f>SUM(O8)</f>
        <v>6807436547</v>
      </c>
      <c r="P9" s="3"/>
      <c r="Q9" s="11">
        <f>SUM(Q8)</f>
        <v>25893988363</v>
      </c>
    </row>
    <row r="10" spans="1:17" ht="24.75" thickTop="1" x14ac:dyDescent="0.55000000000000004">
      <c r="K10" s="2"/>
      <c r="Q10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5"/>
  <sheetViews>
    <sheetView rightToLeft="1" workbookViewId="0">
      <selection activeCell="K11" sqref="K11"/>
    </sheetView>
  </sheetViews>
  <sheetFormatPr defaultRowHeight="24" x14ac:dyDescent="0.55000000000000004"/>
  <cols>
    <col min="1" max="1" width="26.8554687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3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3" ht="24.75" x14ac:dyDescent="0.55000000000000004">
      <c r="A6" s="16" t="s">
        <v>151</v>
      </c>
      <c r="B6" s="16" t="s">
        <v>151</v>
      </c>
      <c r="C6" s="16" t="s">
        <v>151</v>
      </c>
      <c r="E6" s="16" t="s">
        <v>94</v>
      </c>
      <c r="F6" s="16" t="s">
        <v>94</v>
      </c>
      <c r="G6" s="16" t="s">
        <v>94</v>
      </c>
      <c r="I6" s="16" t="s">
        <v>95</v>
      </c>
      <c r="J6" s="16" t="s">
        <v>95</v>
      </c>
      <c r="K6" s="16" t="s">
        <v>95</v>
      </c>
    </row>
    <row r="7" spans="1:13" ht="24.75" x14ac:dyDescent="0.55000000000000004">
      <c r="A7" s="16" t="s">
        <v>152</v>
      </c>
      <c r="C7" s="16" t="s">
        <v>76</v>
      </c>
      <c r="E7" s="16" t="s">
        <v>153</v>
      </c>
      <c r="G7" s="16" t="s">
        <v>154</v>
      </c>
      <c r="I7" s="16" t="s">
        <v>153</v>
      </c>
      <c r="K7" s="16" t="s">
        <v>154</v>
      </c>
    </row>
    <row r="8" spans="1:13" x14ac:dyDescent="0.55000000000000004">
      <c r="A8" s="1" t="s">
        <v>82</v>
      </c>
      <c r="C8" s="3" t="s">
        <v>83</v>
      </c>
      <c r="D8" s="3"/>
      <c r="E8" s="5">
        <v>2528296</v>
      </c>
      <c r="F8" s="3"/>
      <c r="G8" s="3">
        <v>0</v>
      </c>
      <c r="H8" s="3"/>
      <c r="I8" s="5">
        <v>2002369504</v>
      </c>
      <c r="J8" s="3"/>
      <c r="K8" s="3">
        <v>0</v>
      </c>
      <c r="L8" s="3"/>
      <c r="M8" s="3"/>
    </row>
    <row r="9" spans="1:13" x14ac:dyDescent="0.55000000000000004">
      <c r="A9" s="1" t="s">
        <v>86</v>
      </c>
      <c r="C9" s="3" t="s">
        <v>87</v>
      </c>
      <c r="D9" s="3"/>
      <c r="E9" s="5">
        <v>0</v>
      </c>
      <c r="F9" s="3"/>
      <c r="G9" s="3">
        <v>0</v>
      </c>
      <c r="H9" s="3"/>
      <c r="I9" s="5">
        <v>250000</v>
      </c>
      <c r="J9" s="3"/>
      <c r="K9" s="3">
        <v>0</v>
      </c>
      <c r="L9" s="3"/>
      <c r="M9" s="3"/>
    </row>
    <row r="10" spans="1:13" x14ac:dyDescent="0.55000000000000004">
      <c r="A10" s="1" t="s">
        <v>89</v>
      </c>
      <c r="C10" s="3" t="s">
        <v>90</v>
      </c>
      <c r="D10" s="3"/>
      <c r="E10" s="5">
        <v>201368725</v>
      </c>
      <c r="F10" s="3"/>
      <c r="G10" s="3">
        <v>0</v>
      </c>
      <c r="H10" s="3"/>
      <c r="I10" s="5">
        <v>201368725</v>
      </c>
      <c r="J10" s="3"/>
      <c r="K10" s="3">
        <v>0</v>
      </c>
      <c r="L10" s="3"/>
      <c r="M10" s="3"/>
    </row>
    <row r="11" spans="1:13" ht="24.75" thickBot="1" x14ac:dyDescent="0.6">
      <c r="C11" s="3"/>
      <c r="D11" s="3"/>
      <c r="E11" s="11">
        <f>SUM(E8:E10)</f>
        <v>203897021</v>
      </c>
      <c r="F11" s="3"/>
      <c r="G11" s="11">
        <f>SUM(G8:G10)</f>
        <v>0</v>
      </c>
      <c r="H11" s="3"/>
      <c r="I11" s="11">
        <f>SUM(I8:I10)</f>
        <v>2203988229</v>
      </c>
      <c r="J11" s="3"/>
      <c r="K11" s="11">
        <f>SUM(K8:K10)</f>
        <v>0</v>
      </c>
      <c r="L11" s="3"/>
      <c r="M11" s="3"/>
    </row>
    <row r="12" spans="1:13" ht="24.75" thickTop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55000000000000004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55000000000000004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55000000000000004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8" sqref="C8:C11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5" t="s">
        <v>0</v>
      </c>
      <c r="B2" s="15"/>
      <c r="C2" s="15"/>
      <c r="D2" s="15"/>
      <c r="E2" s="15"/>
    </row>
    <row r="3" spans="1:5" ht="24.75" x14ac:dyDescent="0.55000000000000004">
      <c r="A3" s="15" t="s">
        <v>92</v>
      </c>
      <c r="B3" s="15"/>
      <c r="C3" s="15"/>
      <c r="D3" s="15"/>
      <c r="E3" s="15"/>
    </row>
    <row r="4" spans="1:5" ht="24.75" x14ac:dyDescent="0.55000000000000004">
      <c r="A4" s="15" t="s">
        <v>2</v>
      </c>
      <c r="B4" s="15"/>
      <c r="C4" s="15"/>
      <c r="D4" s="15"/>
      <c r="E4" s="15"/>
    </row>
    <row r="5" spans="1:5" x14ac:dyDescent="0.55000000000000004">
      <c r="C5" s="15" t="s">
        <v>94</v>
      </c>
      <c r="E5" s="1" t="s">
        <v>162</v>
      </c>
    </row>
    <row r="6" spans="1:5" ht="24.75" x14ac:dyDescent="0.55000000000000004">
      <c r="A6" s="15" t="s">
        <v>155</v>
      </c>
      <c r="C6" s="16"/>
      <c r="E6" s="4" t="s">
        <v>163</v>
      </c>
    </row>
    <row r="7" spans="1:5" ht="24.75" x14ac:dyDescent="0.55000000000000004">
      <c r="A7" s="16" t="s">
        <v>155</v>
      </c>
      <c r="C7" s="16" t="s">
        <v>79</v>
      </c>
      <c r="E7" s="16" t="s">
        <v>79</v>
      </c>
    </row>
    <row r="8" spans="1:5" x14ac:dyDescent="0.55000000000000004">
      <c r="A8" s="1" t="s">
        <v>155</v>
      </c>
      <c r="C8" s="5">
        <v>0</v>
      </c>
      <c r="D8" s="3"/>
      <c r="E8" s="5">
        <v>86000</v>
      </c>
    </row>
    <row r="9" spans="1:5" x14ac:dyDescent="0.55000000000000004">
      <c r="A9" s="1" t="s">
        <v>156</v>
      </c>
      <c r="C9" s="5">
        <v>0</v>
      </c>
      <c r="D9" s="3"/>
      <c r="E9" s="5">
        <v>13561912438</v>
      </c>
    </row>
    <row r="10" spans="1:5" x14ac:dyDescent="0.55000000000000004">
      <c r="A10" s="1" t="s">
        <v>157</v>
      </c>
      <c r="C10" s="5">
        <v>0</v>
      </c>
      <c r="D10" s="3"/>
      <c r="E10" s="5">
        <v>2378258988</v>
      </c>
    </row>
    <row r="11" spans="1:5" ht="24.75" thickBot="1" x14ac:dyDescent="0.6">
      <c r="A11" s="1" t="s">
        <v>102</v>
      </c>
      <c r="C11" s="11">
        <f>SUM(C8:C10)</f>
        <v>0</v>
      </c>
      <c r="E11" s="12">
        <f>SUM(E8:E10)</f>
        <v>15940257426</v>
      </c>
    </row>
    <row r="12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workbookViewId="0">
      <selection activeCell="Y68" sqref="Y68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 x14ac:dyDescent="0.55000000000000004">
      <c r="A6" s="15" t="s">
        <v>3</v>
      </c>
      <c r="C6" s="16" t="s">
        <v>160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 x14ac:dyDescent="0.5500000000000000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55000000000000004">
      <c r="A9" s="1" t="s">
        <v>15</v>
      </c>
      <c r="C9" s="6">
        <v>25857358</v>
      </c>
      <c r="D9" s="6"/>
      <c r="E9" s="6">
        <v>59149512685</v>
      </c>
      <c r="F9" s="6"/>
      <c r="G9" s="6">
        <v>48296889126.692101</v>
      </c>
      <c r="H9" s="6"/>
      <c r="I9" s="6">
        <v>517147</v>
      </c>
      <c r="J9" s="6"/>
      <c r="K9" s="6">
        <v>1118591747</v>
      </c>
      <c r="L9" s="6"/>
      <c r="M9" s="6">
        <v>-527491</v>
      </c>
      <c r="N9" s="6"/>
      <c r="O9" s="6">
        <v>1248246854</v>
      </c>
      <c r="P9" s="6"/>
      <c r="Q9" s="6">
        <v>25847014</v>
      </c>
      <c r="R9" s="6"/>
      <c r="S9" s="6">
        <v>2355</v>
      </c>
      <c r="T9" s="6"/>
      <c r="U9" s="6">
        <v>59062740288</v>
      </c>
      <c r="V9" s="6"/>
      <c r="W9" s="6">
        <v>60507543148.078499</v>
      </c>
      <c r="X9" s="3"/>
      <c r="Y9" s="9">
        <v>1.6503332057600188E-2</v>
      </c>
    </row>
    <row r="10" spans="1:25" x14ac:dyDescent="0.55000000000000004">
      <c r="A10" s="1" t="s">
        <v>16</v>
      </c>
      <c r="C10" s="6">
        <v>7064052</v>
      </c>
      <c r="D10" s="6"/>
      <c r="E10" s="6">
        <v>59063549310</v>
      </c>
      <c r="F10" s="6"/>
      <c r="G10" s="6">
        <v>44168511401.874001</v>
      </c>
      <c r="H10" s="6"/>
      <c r="I10" s="6">
        <v>141281</v>
      </c>
      <c r="J10" s="6"/>
      <c r="K10" s="6">
        <v>878169191</v>
      </c>
      <c r="L10" s="6"/>
      <c r="M10" s="6">
        <v>-144107</v>
      </c>
      <c r="N10" s="6"/>
      <c r="O10" s="6">
        <v>899607279</v>
      </c>
      <c r="P10" s="6"/>
      <c r="Q10" s="6">
        <v>7061226</v>
      </c>
      <c r="R10" s="6"/>
      <c r="S10" s="6">
        <v>6290</v>
      </c>
      <c r="T10" s="6"/>
      <c r="U10" s="6">
        <v>58742881304</v>
      </c>
      <c r="V10" s="6"/>
      <c r="W10" s="6">
        <v>44150841626.336998</v>
      </c>
      <c r="X10" s="3"/>
      <c r="Y10" s="9">
        <v>1.2042068840884592E-2</v>
      </c>
    </row>
    <row r="11" spans="1:25" x14ac:dyDescent="0.55000000000000004">
      <c r="A11" s="1" t="s">
        <v>17</v>
      </c>
      <c r="C11" s="6">
        <v>19228135</v>
      </c>
      <c r="D11" s="6"/>
      <c r="E11" s="6">
        <v>36982589956</v>
      </c>
      <c r="F11" s="6"/>
      <c r="G11" s="6">
        <v>25440371431.2743</v>
      </c>
      <c r="H11" s="6"/>
      <c r="I11" s="6">
        <v>384562</v>
      </c>
      <c r="J11" s="6"/>
      <c r="K11" s="6">
        <v>573914034</v>
      </c>
      <c r="L11" s="6"/>
      <c r="M11" s="6">
        <v>-480514</v>
      </c>
      <c r="N11" s="6"/>
      <c r="O11" s="6">
        <v>666184310</v>
      </c>
      <c r="P11" s="6"/>
      <c r="Q11" s="6">
        <v>19132183</v>
      </c>
      <c r="R11" s="6"/>
      <c r="S11" s="6">
        <v>1399</v>
      </c>
      <c r="T11" s="6"/>
      <c r="U11" s="6">
        <v>36636364044</v>
      </c>
      <c r="V11" s="6"/>
      <c r="W11" s="6">
        <v>26606666769.0989</v>
      </c>
      <c r="X11" s="3"/>
      <c r="Y11" s="9">
        <v>7.2569242410282795E-3</v>
      </c>
    </row>
    <row r="12" spans="1:25" x14ac:dyDescent="0.55000000000000004">
      <c r="A12" s="1" t="s">
        <v>18</v>
      </c>
      <c r="C12" s="6">
        <v>14894680</v>
      </c>
      <c r="D12" s="6"/>
      <c r="E12" s="6">
        <v>28688053348</v>
      </c>
      <c r="F12" s="6"/>
      <c r="G12" s="6">
        <v>19618025066.549999</v>
      </c>
      <c r="H12" s="6"/>
      <c r="I12" s="6">
        <v>0</v>
      </c>
      <c r="J12" s="6"/>
      <c r="K12" s="6">
        <v>0</v>
      </c>
      <c r="L12" s="6"/>
      <c r="M12" s="6">
        <v>-297894</v>
      </c>
      <c r="N12" s="6"/>
      <c r="O12" s="6">
        <v>415156331</v>
      </c>
      <c r="P12" s="6"/>
      <c r="Q12" s="6">
        <v>14596786</v>
      </c>
      <c r="R12" s="6"/>
      <c r="S12" s="6">
        <v>1398</v>
      </c>
      <c r="T12" s="6"/>
      <c r="U12" s="6">
        <v>28114291511</v>
      </c>
      <c r="V12" s="6"/>
      <c r="W12" s="6">
        <v>20284889302.373402</v>
      </c>
      <c r="X12" s="3"/>
      <c r="Y12" s="9">
        <v>5.5326699200041983E-3</v>
      </c>
    </row>
    <row r="13" spans="1:25" x14ac:dyDescent="0.55000000000000004">
      <c r="A13" s="1" t="s">
        <v>19</v>
      </c>
      <c r="C13" s="6">
        <v>24367888</v>
      </c>
      <c r="D13" s="6"/>
      <c r="E13" s="6">
        <v>70770476689</v>
      </c>
      <c r="F13" s="6"/>
      <c r="G13" s="6">
        <v>62131736105.316002</v>
      </c>
      <c r="H13" s="6"/>
      <c r="I13" s="6">
        <v>487357</v>
      </c>
      <c r="J13" s="6"/>
      <c r="K13" s="6">
        <v>1441964183</v>
      </c>
      <c r="L13" s="6"/>
      <c r="M13" s="6">
        <v>-497106</v>
      </c>
      <c r="N13" s="6"/>
      <c r="O13" s="6">
        <v>1358614759</v>
      </c>
      <c r="P13" s="6"/>
      <c r="Q13" s="6">
        <v>24358139</v>
      </c>
      <c r="R13" s="6"/>
      <c r="S13" s="6">
        <v>2726</v>
      </c>
      <c r="T13" s="6"/>
      <c r="U13" s="6">
        <v>70768188859</v>
      </c>
      <c r="V13" s="6"/>
      <c r="W13" s="6">
        <v>66005205206.861702</v>
      </c>
      <c r="X13" s="3"/>
      <c r="Y13" s="9">
        <v>1.8002810267689275E-2</v>
      </c>
    </row>
    <row r="14" spans="1:25" x14ac:dyDescent="0.55000000000000004">
      <c r="A14" s="1" t="s">
        <v>20</v>
      </c>
      <c r="C14" s="6">
        <v>12049750</v>
      </c>
      <c r="D14" s="6"/>
      <c r="E14" s="6">
        <v>21319339535</v>
      </c>
      <c r="F14" s="6"/>
      <c r="G14" s="6">
        <v>19224776649.9375</v>
      </c>
      <c r="H14" s="6"/>
      <c r="I14" s="6">
        <v>240995</v>
      </c>
      <c r="J14" s="6"/>
      <c r="K14" s="6">
        <v>381366659</v>
      </c>
      <c r="L14" s="6"/>
      <c r="M14" s="6">
        <v>-425123</v>
      </c>
      <c r="N14" s="6"/>
      <c r="O14" s="6">
        <v>643061244</v>
      </c>
      <c r="P14" s="6"/>
      <c r="Q14" s="6">
        <v>11865622</v>
      </c>
      <c r="R14" s="6"/>
      <c r="S14" s="6">
        <v>1509</v>
      </c>
      <c r="T14" s="6"/>
      <c r="U14" s="6">
        <v>20950103254</v>
      </c>
      <c r="V14" s="6"/>
      <c r="W14" s="6">
        <v>17798687517.5919</v>
      </c>
      <c r="X14" s="3"/>
      <c r="Y14" s="9">
        <v>4.8545625059246969E-3</v>
      </c>
    </row>
    <row r="15" spans="1:25" x14ac:dyDescent="0.55000000000000004">
      <c r="A15" s="1" t="s">
        <v>21</v>
      </c>
      <c r="C15" s="6">
        <v>16287703</v>
      </c>
      <c r="D15" s="6"/>
      <c r="E15" s="6">
        <v>84764205137</v>
      </c>
      <c r="F15" s="6"/>
      <c r="G15" s="6">
        <v>100544813148.00101</v>
      </c>
      <c r="H15" s="6"/>
      <c r="I15" s="6">
        <v>0</v>
      </c>
      <c r="J15" s="6"/>
      <c r="K15" s="6">
        <v>0</v>
      </c>
      <c r="L15" s="6"/>
      <c r="M15" s="6">
        <v>-325756</v>
      </c>
      <c r="N15" s="6"/>
      <c r="O15" s="6">
        <v>2302345393</v>
      </c>
      <c r="P15" s="6"/>
      <c r="Q15" s="6">
        <v>15961947</v>
      </c>
      <c r="R15" s="6"/>
      <c r="S15" s="6">
        <v>7090</v>
      </c>
      <c r="T15" s="6"/>
      <c r="U15" s="6">
        <v>83068910938</v>
      </c>
      <c r="V15" s="6"/>
      <c r="W15" s="6">
        <v>112496841514.83099</v>
      </c>
      <c r="X15" s="3"/>
      <c r="Y15" s="9">
        <v>3.068332697638932E-2</v>
      </c>
    </row>
    <row r="16" spans="1:25" x14ac:dyDescent="0.55000000000000004">
      <c r="A16" s="1" t="s">
        <v>22</v>
      </c>
      <c r="C16" s="6">
        <v>12723209</v>
      </c>
      <c r="D16" s="6"/>
      <c r="E16" s="6">
        <v>97386648361</v>
      </c>
      <c r="F16" s="6"/>
      <c r="G16" s="6">
        <v>91062042526.440002</v>
      </c>
      <c r="H16" s="6"/>
      <c r="I16" s="6">
        <v>0</v>
      </c>
      <c r="J16" s="6"/>
      <c r="K16" s="6">
        <v>0</v>
      </c>
      <c r="L16" s="6"/>
      <c r="M16" s="6">
        <v>-254465</v>
      </c>
      <c r="N16" s="6"/>
      <c r="O16" s="6">
        <v>2289205961</v>
      </c>
      <c r="P16" s="6"/>
      <c r="Q16" s="6">
        <v>12468744</v>
      </c>
      <c r="R16" s="6"/>
      <c r="S16" s="6">
        <v>9040</v>
      </c>
      <c r="T16" s="6"/>
      <c r="U16" s="6">
        <v>95438909118</v>
      </c>
      <c r="V16" s="6"/>
      <c r="W16" s="6">
        <v>112046776957.728</v>
      </c>
      <c r="X16" s="3"/>
      <c r="Y16" s="9">
        <v>3.0560572614754603E-2</v>
      </c>
    </row>
    <row r="17" spans="1:25" x14ac:dyDescent="0.55000000000000004">
      <c r="A17" s="1" t="s">
        <v>23</v>
      </c>
      <c r="C17" s="6">
        <v>2561132</v>
      </c>
      <c r="D17" s="6"/>
      <c r="E17" s="6">
        <v>32829747620</v>
      </c>
      <c r="F17" s="6"/>
      <c r="G17" s="6">
        <v>36024389694.089996</v>
      </c>
      <c r="H17" s="6"/>
      <c r="I17" s="6">
        <v>11742</v>
      </c>
      <c r="J17" s="6"/>
      <c r="K17" s="6">
        <v>189469617</v>
      </c>
      <c r="L17" s="6"/>
      <c r="M17" s="6">
        <v>-11978</v>
      </c>
      <c r="N17" s="6"/>
      <c r="O17" s="6">
        <v>197178464</v>
      </c>
      <c r="P17" s="6"/>
      <c r="Q17" s="6">
        <v>2560896</v>
      </c>
      <c r="R17" s="6"/>
      <c r="S17" s="6">
        <v>16400</v>
      </c>
      <c r="T17" s="6"/>
      <c r="U17" s="6">
        <v>32865496463</v>
      </c>
      <c r="V17" s="6"/>
      <c r="W17" s="6">
        <v>41748802168.32</v>
      </c>
      <c r="X17" s="3"/>
      <c r="Y17" s="9">
        <v>1.1386916561868759E-2</v>
      </c>
    </row>
    <row r="18" spans="1:25" x14ac:dyDescent="0.55000000000000004">
      <c r="A18" s="1" t="s">
        <v>24</v>
      </c>
      <c r="C18" s="6">
        <v>14577002</v>
      </c>
      <c r="D18" s="6"/>
      <c r="E18" s="6">
        <v>76663413850</v>
      </c>
      <c r="F18" s="6"/>
      <c r="G18" s="6">
        <v>69553290422.880005</v>
      </c>
      <c r="H18" s="6"/>
      <c r="I18" s="6">
        <v>9294982</v>
      </c>
      <c r="J18" s="6"/>
      <c r="K18" s="6">
        <v>1023379577</v>
      </c>
      <c r="L18" s="6"/>
      <c r="M18" s="6">
        <v>-297371</v>
      </c>
      <c r="N18" s="6"/>
      <c r="O18" s="6">
        <v>1086510731</v>
      </c>
      <c r="P18" s="6"/>
      <c r="Q18" s="6">
        <v>23574613</v>
      </c>
      <c r="R18" s="6"/>
      <c r="S18" s="6">
        <v>3625</v>
      </c>
      <c r="T18" s="6"/>
      <c r="U18" s="6">
        <v>76719056542</v>
      </c>
      <c r="V18" s="6"/>
      <c r="W18" s="6">
        <v>84949497190.856201</v>
      </c>
      <c r="X18" s="3"/>
      <c r="Y18" s="9">
        <v>2.3169834492137945E-2</v>
      </c>
    </row>
    <row r="19" spans="1:25" x14ac:dyDescent="0.55000000000000004">
      <c r="A19" s="1" t="s">
        <v>25</v>
      </c>
      <c r="C19" s="6">
        <v>1230648</v>
      </c>
      <c r="D19" s="6"/>
      <c r="E19" s="6">
        <v>23125376486</v>
      </c>
      <c r="F19" s="6"/>
      <c r="G19" s="6">
        <v>28190316149.5536</v>
      </c>
      <c r="H19" s="6"/>
      <c r="I19" s="6">
        <v>0</v>
      </c>
      <c r="J19" s="6"/>
      <c r="K19" s="6">
        <v>0</v>
      </c>
      <c r="L19" s="6"/>
      <c r="M19" s="6">
        <v>-1</v>
      </c>
      <c r="N19" s="6"/>
      <c r="O19" s="6">
        <v>1</v>
      </c>
      <c r="P19" s="6"/>
      <c r="Q19" s="6">
        <v>1230647</v>
      </c>
      <c r="R19" s="6"/>
      <c r="S19" s="6">
        <v>23044</v>
      </c>
      <c r="T19" s="6"/>
      <c r="U19" s="6">
        <v>23125357695</v>
      </c>
      <c r="V19" s="6"/>
      <c r="W19" s="6">
        <v>28190293242.665401</v>
      </c>
      <c r="X19" s="3"/>
      <c r="Y19" s="9">
        <v>7.6888557356605209E-3</v>
      </c>
    </row>
    <row r="20" spans="1:25" x14ac:dyDescent="0.55000000000000004">
      <c r="A20" s="1" t="s">
        <v>26</v>
      </c>
      <c r="C20" s="6">
        <v>31909557</v>
      </c>
      <c r="D20" s="6"/>
      <c r="E20" s="6">
        <v>89801585377</v>
      </c>
      <c r="F20" s="6"/>
      <c r="G20" s="6">
        <v>68958617225.337906</v>
      </c>
      <c r="H20" s="6"/>
      <c r="I20" s="6">
        <v>638191</v>
      </c>
      <c r="J20" s="6"/>
      <c r="K20" s="6">
        <v>1463452398</v>
      </c>
      <c r="L20" s="6"/>
      <c r="M20" s="6">
        <v>-1018889</v>
      </c>
      <c r="N20" s="6"/>
      <c r="O20" s="6">
        <v>2289516544</v>
      </c>
      <c r="P20" s="6"/>
      <c r="Q20" s="6">
        <v>31528859</v>
      </c>
      <c r="R20" s="6"/>
      <c r="S20" s="6">
        <v>2260</v>
      </c>
      <c r="T20" s="6"/>
      <c r="U20" s="6">
        <v>88408036946</v>
      </c>
      <c r="V20" s="6"/>
      <c r="W20" s="6">
        <v>70831252773.026993</v>
      </c>
      <c r="X20" s="3"/>
      <c r="Y20" s="9">
        <v>1.9319106738614956E-2</v>
      </c>
    </row>
    <row r="21" spans="1:25" x14ac:dyDescent="0.55000000000000004">
      <c r="A21" s="1" t="s">
        <v>27</v>
      </c>
      <c r="C21" s="6">
        <v>587449</v>
      </c>
      <c r="D21" s="6"/>
      <c r="E21" s="6">
        <v>93488820645</v>
      </c>
      <c r="F21" s="6"/>
      <c r="G21" s="6">
        <v>108574507434.20799</v>
      </c>
      <c r="H21" s="6"/>
      <c r="I21" s="6">
        <v>11748</v>
      </c>
      <c r="J21" s="6"/>
      <c r="K21" s="6">
        <v>2337154043</v>
      </c>
      <c r="L21" s="6"/>
      <c r="M21" s="6">
        <v>-11984</v>
      </c>
      <c r="N21" s="6"/>
      <c r="O21" s="6">
        <v>2302012568</v>
      </c>
      <c r="P21" s="6"/>
      <c r="Q21" s="6">
        <v>587213</v>
      </c>
      <c r="R21" s="6"/>
      <c r="S21" s="6">
        <v>193970</v>
      </c>
      <c r="T21" s="6"/>
      <c r="U21" s="6">
        <v>93909445598</v>
      </c>
      <c r="V21" s="6"/>
      <c r="W21" s="6">
        <v>113223990461.62</v>
      </c>
      <c r="X21" s="3"/>
      <c r="Y21" s="9">
        <v>3.0881655645838432E-2</v>
      </c>
    </row>
    <row r="22" spans="1:25" x14ac:dyDescent="0.55000000000000004">
      <c r="A22" s="1" t="s">
        <v>28</v>
      </c>
      <c r="C22" s="6">
        <v>1394183</v>
      </c>
      <c r="D22" s="6"/>
      <c r="E22" s="6">
        <v>59423693950</v>
      </c>
      <c r="F22" s="6"/>
      <c r="G22" s="6">
        <v>51097676223.100502</v>
      </c>
      <c r="H22" s="6"/>
      <c r="I22" s="6">
        <v>27883</v>
      </c>
      <c r="J22" s="6"/>
      <c r="K22" s="6">
        <v>917112540</v>
      </c>
      <c r="L22" s="6"/>
      <c r="M22" s="6">
        <v>-28442</v>
      </c>
      <c r="N22" s="6"/>
      <c r="O22" s="6">
        <v>919557744</v>
      </c>
      <c r="P22" s="6"/>
      <c r="Q22" s="6">
        <v>1393624</v>
      </c>
      <c r="R22" s="6"/>
      <c r="S22" s="6">
        <v>32500</v>
      </c>
      <c r="T22" s="6"/>
      <c r="U22" s="6">
        <v>59133961507</v>
      </c>
      <c r="V22" s="6"/>
      <c r="W22" s="6">
        <v>45023287959</v>
      </c>
      <c r="X22" s="3"/>
      <c r="Y22" s="9">
        <v>1.2280027131392878E-2</v>
      </c>
    </row>
    <row r="23" spans="1:25" x14ac:dyDescent="0.55000000000000004">
      <c r="A23" s="1" t="s">
        <v>29</v>
      </c>
      <c r="C23" s="6">
        <v>620679</v>
      </c>
      <c r="D23" s="6"/>
      <c r="E23" s="6">
        <v>26190442408</v>
      </c>
      <c r="F23" s="6"/>
      <c r="G23" s="6">
        <v>17892592838.549999</v>
      </c>
      <c r="H23" s="6"/>
      <c r="I23" s="6">
        <v>12413</v>
      </c>
      <c r="J23" s="6"/>
      <c r="K23" s="6">
        <v>406281773</v>
      </c>
      <c r="L23" s="6"/>
      <c r="M23" s="6">
        <v>-12662</v>
      </c>
      <c r="N23" s="6"/>
      <c r="O23" s="6">
        <v>378566697</v>
      </c>
      <c r="P23" s="6"/>
      <c r="Q23" s="6">
        <v>620430</v>
      </c>
      <c r="R23" s="6"/>
      <c r="S23" s="6">
        <v>30500</v>
      </c>
      <c r="T23" s="6"/>
      <c r="U23" s="6">
        <v>26064782975</v>
      </c>
      <c r="V23" s="6"/>
      <c r="W23" s="6">
        <v>18810522465.75</v>
      </c>
      <c r="X23" s="3"/>
      <c r="Y23" s="9">
        <v>5.1305388101694693E-3</v>
      </c>
    </row>
    <row r="24" spans="1:25" x14ac:dyDescent="0.55000000000000004">
      <c r="A24" s="1" t="s">
        <v>30</v>
      </c>
      <c r="C24" s="6">
        <v>1670763</v>
      </c>
      <c r="D24" s="6"/>
      <c r="E24" s="6">
        <v>18819308459</v>
      </c>
      <c r="F24" s="6"/>
      <c r="G24" s="6">
        <v>9383644074.8474998</v>
      </c>
      <c r="H24" s="6"/>
      <c r="I24" s="6">
        <v>33415</v>
      </c>
      <c r="J24" s="6"/>
      <c r="K24" s="6">
        <v>201679425</v>
      </c>
      <c r="L24" s="6"/>
      <c r="M24" s="6">
        <v>-34084</v>
      </c>
      <c r="N24" s="6"/>
      <c r="O24" s="6">
        <v>205320081</v>
      </c>
      <c r="P24" s="6"/>
      <c r="Q24" s="6">
        <v>1670094</v>
      </c>
      <c r="R24" s="6"/>
      <c r="S24" s="6">
        <v>5980</v>
      </c>
      <c r="T24" s="6"/>
      <c r="U24" s="6">
        <v>18640563216</v>
      </c>
      <c r="V24" s="6"/>
      <c r="W24" s="6">
        <v>9927738505.3859997</v>
      </c>
      <c r="X24" s="3"/>
      <c r="Y24" s="9">
        <v>2.7077742147693122E-3</v>
      </c>
    </row>
    <row r="25" spans="1:25" x14ac:dyDescent="0.55000000000000004">
      <c r="A25" s="1" t="s">
        <v>31</v>
      </c>
      <c r="C25" s="6">
        <v>671999</v>
      </c>
      <c r="D25" s="6"/>
      <c r="E25" s="6">
        <v>65383907899</v>
      </c>
      <c r="F25" s="6"/>
      <c r="G25" s="6">
        <v>59492133965.906998</v>
      </c>
      <c r="H25" s="6"/>
      <c r="I25" s="6">
        <v>13439</v>
      </c>
      <c r="J25" s="6"/>
      <c r="K25" s="6">
        <v>1292516662</v>
      </c>
      <c r="L25" s="6"/>
      <c r="M25" s="6">
        <v>-16114</v>
      </c>
      <c r="N25" s="6"/>
      <c r="O25" s="6">
        <v>1459452297</v>
      </c>
      <c r="P25" s="6"/>
      <c r="Q25" s="6">
        <v>669324</v>
      </c>
      <c r="R25" s="6"/>
      <c r="S25" s="6">
        <v>90950</v>
      </c>
      <c r="T25" s="6"/>
      <c r="U25" s="6">
        <v>65108924795</v>
      </c>
      <c r="V25" s="6"/>
      <c r="W25" s="6">
        <v>60512811444.089996</v>
      </c>
      <c r="X25" s="3"/>
      <c r="Y25" s="9">
        <v>1.6504768976601223E-2</v>
      </c>
    </row>
    <row r="26" spans="1:25" x14ac:dyDescent="0.55000000000000004">
      <c r="A26" s="1" t="s">
        <v>32</v>
      </c>
      <c r="C26" s="6">
        <v>435392</v>
      </c>
      <c r="D26" s="6"/>
      <c r="E26" s="6">
        <v>21049196985</v>
      </c>
      <c r="F26" s="6"/>
      <c r="G26" s="6">
        <v>15572195005.247999</v>
      </c>
      <c r="H26" s="6"/>
      <c r="I26" s="6">
        <v>8707</v>
      </c>
      <c r="J26" s="6"/>
      <c r="K26" s="6">
        <v>316968075</v>
      </c>
      <c r="L26" s="6"/>
      <c r="M26" s="6">
        <v>-8882</v>
      </c>
      <c r="N26" s="6"/>
      <c r="O26" s="6">
        <v>334890360</v>
      </c>
      <c r="P26" s="6"/>
      <c r="Q26" s="6">
        <v>435217</v>
      </c>
      <c r="R26" s="6"/>
      <c r="S26" s="6">
        <v>37840</v>
      </c>
      <c r="T26" s="6"/>
      <c r="U26" s="6">
        <v>20938840796</v>
      </c>
      <c r="V26" s="6"/>
      <c r="W26" s="6">
        <v>16370623042.884001</v>
      </c>
      <c r="X26" s="3"/>
      <c r="Y26" s="9">
        <v>4.4650602885219848E-3</v>
      </c>
    </row>
    <row r="27" spans="1:25" x14ac:dyDescent="0.55000000000000004">
      <c r="A27" s="1" t="s">
        <v>33</v>
      </c>
      <c r="C27" s="6">
        <v>437307</v>
      </c>
      <c r="D27" s="6"/>
      <c r="E27" s="6">
        <v>29510942980</v>
      </c>
      <c r="F27" s="6"/>
      <c r="G27" s="6">
        <v>29559941587.799999</v>
      </c>
      <c r="H27" s="6"/>
      <c r="I27" s="6">
        <v>8746</v>
      </c>
      <c r="J27" s="6"/>
      <c r="K27" s="6">
        <v>686352327</v>
      </c>
      <c r="L27" s="6"/>
      <c r="M27" s="6">
        <v>-16844</v>
      </c>
      <c r="N27" s="6"/>
      <c r="O27" s="6">
        <v>1285749007</v>
      </c>
      <c r="P27" s="6"/>
      <c r="Q27" s="6">
        <v>429209</v>
      </c>
      <c r="R27" s="6"/>
      <c r="S27" s="6">
        <v>76340</v>
      </c>
      <c r="T27" s="6"/>
      <c r="U27" s="6">
        <v>29056975115</v>
      </c>
      <c r="V27" s="6"/>
      <c r="W27" s="6">
        <v>32570858460.393002</v>
      </c>
      <c r="X27" s="3"/>
      <c r="Y27" s="9">
        <v>8.8836476347665429E-3</v>
      </c>
    </row>
    <row r="28" spans="1:25" x14ac:dyDescent="0.55000000000000004">
      <c r="A28" s="1" t="s">
        <v>34</v>
      </c>
      <c r="C28" s="6">
        <v>141459</v>
      </c>
      <c r="D28" s="6"/>
      <c r="E28" s="6">
        <v>18452063424</v>
      </c>
      <c r="F28" s="6"/>
      <c r="G28" s="6">
        <v>14462491254.0075</v>
      </c>
      <c r="H28" s="6"/>
      <c r="I28" s="6">
        <v>2829</v>
      </c>
      <c r="J28" s="6"/>
      <c r="K28" s="6">
        <v>336821829</v>
      </c>
      <c r="L28" s="6"/>
      <c r="M28" s="6">
        <v>-2886</v>
      </c>
      <c r="N28" s="6"/>
      <c r="O28" s="6">
        <v>348207446</v>
      </c>
      <c r="P28" s="6"/>
      <c r="Q28" s="6">
        <v>141402</v>
      </c>
      <c r="R28" s="6"/>
      <c r="S28" s="6">
        <v>120990</v>
      </c>
      <c r="T28" s="6"/>
      <c r="U28" s="6">
        <v>18413076295</v>
      </c>
      <c r="V28" s="6"/>
      <c r="W28" s="6">
        <v>17006434023.518999</v>
      </c>
      <c r="X28" s="3"/>
      <c r="Y28" s="9">
        <v>4.6384766791628769E-3</v>
      </c>
    </row>
    <row r="29" spans="1:25" x14ac:dyDescent="0.55000000000000004">
      <c r="A29" s="1" t="s">
        <v>35</v>
      </c>
      <c r="C29" s="6">
        <v>1500000</v>
      </c>
      <c r="D29" s="6"/>
      <c r="E29" s="6">
        <v>27860292546</v>
      </c>
      <c r="F29" s="6"/>
      <c r="G29" s="6">
        <v>27077922000</v>
      </c>
      <c r="H29" s="6"/>
      <c r="I29" s="6">
        <v>443261</v>
      </c>
      <c r="J29" s="6"/>
      <c r="K29" s="6">
        <v>8312065911</v>
      </c>
      <c r="L29" s="6"/>
      <c r="M29" s="6">
        <v>-46868</v>
      </c>
      <c r="N29" s="6"/>
      <c r="O29" s="6">
        <v>926390042</v>
      </c>
      <c r="P29" s="6"/>
      <c r="Q29" s="6">
        <v>1896393</v>
      </c>
      <c r="R29" s="6"/>
      <c r="S29" s="6">
        <v>19600</v>
      </c>
      <c r="T29" s="6"/>
      <c r="U29" s="6">
        <v>35299945488</v>
      </c>
      <c r="V29" s="6"/>
      <c r="W29" s="6">
        <v>36948145448.339996</v>
      </c>
      <c r="X29" s="3"/>
      <c r="Y29" s="9">
        <v>1.0077545402135997E-2</v>
      </c>
    </row>
    <row r="30" spans="1:25" x14ac:dyDescent="0.55000000000000004">
      <c r="A30" s="1" t="s">
        <v>36</v>
      </c>
      <c r="C30" s="6">
        <v>4082693</v>
      </c>
      <c r="D30" s="6"/>
      <c r="E30" s="6">
        <v>81352107601</v>
      </c>
      <c r="F30" s="6"/>
      <c r="G30" s="6">
        <v>60104918464.186501</v>
      </c>
      <c r="H30" s="6"/>
      <c r="I30" s="6">
        <v>81653</v>
      </c>
      <c r="J30" s="6"/>
      <c r="K30" s="6">
        <v>1166921588</v>
      </c>
      <c r="L30" s="6"/>
      <c r="M30" s="6">
        <v>-83287</v>
      </c>
      <c r="N30" s="6"/>
      <c r="O30" s="6">
        <v>1179920114</v>
      </c>
      <c r="P30" s="6"/>
      <c r="Q30" s="6">
        <v>4081059</v>
      </c>
      <c r="R30" s="6"/>
      <c r="S30" s="6">
        <v>14260</v>
      </c>
      <c r="T30" s="6"/>
      <c r="U30" s="6">
        <v>80868647020</v>
      </c>
      <c r="V30" s="6"/>
      <c r="W30" s="6">
        <v>57849635727.027</v>
      </c>
      <c r="X30" s="3"/>
      <c r="Y30" s="9">
        <v>1.5778392215957227E-2</v>
      </c>
    </row>
    <row r="31" spans="1:25" x14ac:dyDescent="0.55000000000000004">
      <c r="A31" s="1" t="s">
        <v>37</v>
      </c>
      <c r="C31" s="6">
        <v>1095021</v>
      </c>
      <c r="D31" s="6"/>
      <c r="E31" s="6">
        <v>22497929817</v>
      </c>
      <c r="F31" s="6"/>
      <c r="G31" s="6">
        <v>15173768413.197001</v>
      </c>
      <c r="H31" s="6"/>
      <c r="I31" s="6">
        <v>21900</v>
      </c>
      <c r="J31" s="6"/>
      <c r="K31" s="6">
        <v>313447373</v>
      </c>
      <c r="L31" s="6"/>
      <c r="M31" s="6">
        <v>-22339</v>
      </c>
      <c r="N31" s="6"/>
      <c r="O31" s="6">
        <v>304512476</v>
      </c>
      <c r="P31" s="6"/>
      <c r="Q31" s="6">
        <v>1094582</v>
      </c>
      <c r="R31" s="6"/>
      <c r="S31" s="6">
        <v>13570</v>
      </c>
      <c r="T31" s="6"/>
      <c r="U31" s="6">
        <v>22355137799</v>
      </c>
      <c r="V31" s="6"/>
      <c r="W31" s="6">
        <v>14765099547.447001</v>
      </c>
      <c r="X31" s="3"/>
      <c r="Y31" s="9">
        <v>4.027156417485086E-3</v>
      </c>
    </row>
    <row r="32" spans="1:25" x14ac:dyDescent="0.55000000000000004">
      <c r="A32" s="1" t="s">
        <v>38</v>
      </c>
      <c r="C32" s="6">
        <v>23781759</v>
      </c>
      <c r="D32" s="6"/>
      <c r="E32" s="6">
        <v>134584372379</v>
      </c>
      <c r="F32" s="6"/>
      <c r="G32" s="6">
        <v>98910837522.046799</v>
      </c>
      <c r="H32" s="6"/>
      <c r="I32" s="6">
        <v>175740</v>
      </c>
      <c r="J32" s="6"/>
      <c r="K32" s="6">
        <v>763243477</v>
      </c>
      <c r="L32" s="6"/>
      <c r="M32" s="6">
        <v>-179257</v>
      </c>
      <c r="N32" s="6"/>
      <c r="O32" s="6">
        <v>762369624</v>
      </c>
      <c r="P32" s="6"/>
      <c r="Q32" s="6">
        <v>23778242</v>
      </c>
      <c r="R32" s="6"/>
      <c r="S32" s="6">
        <v>4237</v>
      </c>
      <c r="T32" s="6"/>
      <c r="U32" s="6">
        <v>134334905481</v>
      </c>
      <c r="V32" s="6"/>
      <c r="W32" s="6">
        <v>100148958306.444</v>
      </c>
      <c r="X32" s="3"/>
      <c r="Y32" s="9">
        <v>2.7315462307057635E-2</v>
      </c>
    </row>
    <row r="33" spans="1:25" x14ac:dyDescent="0.55000000000000004">
      <c r="A33" s="1" t="s">
        <v>39</v>
      </c>
      <c r="C33" s="6">
        <v>1731052</v>
      </c>
      <c r="D33" s="6"/>
      <c r="E33" s="6">
        <v>17073365876</v>
      </c>
      <c r="F33" s="6"/>
      <c r="G33" s="6">
        <v>14574771477.882</v>
      </c>
      <c r="H33" s="6"/>
      <c r="I33" s="6">
        <v>34621</v>
      </c>
      <c r="J33" s="6"/>
      <c r="K33" s="6">
        <v>334402683</v>
      </c>
      <c r="L33" s="6"/>
      <c r="M33" s="6">
        <v>-1731052</v>
      </c>
      <c r="N33" s="6"/>
      <c r="O33" s="6">
        <v>0</v>
      </c>
      <c r="P33" s="6"/>
      <c r="Q33" s="6">
        <v>34621</v>
      </c>
      <c r="R33" s="6"/>
      <c r="S33" s="6">
        <v>10110</v>
      </c>
      <c r="T33" s="6"/>
      <c r="U33" s="6">
        <v>334402683</v>
      </c>
      <c r="V33" s="6"/>
      <c r="W33" s="6">
        <v>347935701.05549997</v>
      </c>
      <c r="X33" s="3"/>
      <c r="Y33" s="9">
        <v>9.4898885501933916E-5</v>
      </c>
    </row>
    <row r="34" spans="1:25" x14ac:dyDescent="0.55000000000000004">
      <c r="A34" s="1" t="s">
        <v>40</v>
      </c>
      <c r="C34" s="6">
        <v>6500493</v>
      </c>
      <c r="D34" s="6"/>
      <c r="E34" s="6">
        <v>70616290130</v>
      </c>
      <c r="F34" s="6"/>
      <c r="G34" s="6">
        <v>63455023954.502998</v>
      </c>
      <c r="H34" s="6"/>
      <c r="I34" s="6">
        <v>1861061</v>
      </c>
      <c r="J34" s="6"/>
      <c r="K34" s="6">
        <v>1452246851</v>
      </c>
      <c r="L34" s="6"/>
      <c r="M34" s="6">
        <v>-190470</v>
      </c>
      <c r="N34" s="6"/>
      <c r="O34" s="6">
        <v>2170013831</v>
      </c>
      <c r="P34" s="6"/>
      <c r="Q34" s="6">
        <v>8171084</v>
      </c>
      <c r="R34" s="6"/>
      <c r="S34" s="6">
        <v>11410</v>
      </c>
      <c r="T34" s="6"/>
      <c r="U34" s="6">
        <v>88802936326</v>
      </c>
      <c r="V34" s="6"/>
      <c r="W34" s="6">
        <v>92677337632.781998</v>
      </c>
      <c r="X34" s="3"/>
      <c r="Y34" s="9">
        <v>2.5277590158057809E-2</v>
      </c>
    </row>
    <row r="35" spans="1:25" x14ac:dyDescent="0.55000000000000004">
      <c r="A35" s="1" t="s">
        <v>41</v>
      </c>
      <c r="C35" s="6">
        <v>16766338</v>
      </c>
      <c r="D35" s="6"/>
      <c r="E35" s="6">
        <v>30859702731</v>
      </c>
      <c r="F35" s="6"/>
      <c r="G35" s="6">
        <v>28049851260.2187</v>
      </c>
      <c r="H35" s="6"/>
      <c r="I35" s="6">
        <v>335326</v>
      </c>
      <c r="J35" s="6"/>
      <c r="K35" s="6">
        <v>647779754</v>
      </c>
      <c r="L35" s="6"/>
      <c r="M35" s="6">
        <v>-342034</v>
      </c>
      <c r="N35" s="6"/>
      <c r="O35" s="6">
        <v>657025808</v>
      </c>
      <c r="P35" s="6"/>
      <c r="Q35" s="6">
        <v>16759630</v>
      </c>
      <c r="R35" s="6"/>
      <c r="S35" s="6">
        <v>1910</v>
      </c>
      <c r="T35" s="6"/>
      <c r="U35" s="6">
        <v>30877331509</v>
      </c>
      <c r="V35" s="6"/>
      <c r="W35" s="6">
        <v>31820428484.865002</v>
      </c>
      <c r="X35" s="3"/>
      <c r="Y35" s="9">
        <v>8.6789691033344052E-3</v>
      </c>
    </row>
    <row r="36" spans="1:25" x14ac:dyDescent="0.55000000000000004">
      <c r="A36" s="1" t="s">
        <v>42</v>
      </c>
      <c r="C36" s="6">
        <v>140129092</v>
      </c>
      <c r="D36" s="6"/>
      <c r="E36" s="6">
        <v>130205636672</v>
      </c>
      <c r="F36" s="6"/>
      <c r="G36" s="6">
        <v>122440589710.38499</v>
      </c>
      <c r="H36" s="6"/>
      <c r="I36" s="6">
        <v>2802581</v>
      </c>
      <c r="J36" s="6"/>
      <c r="K36" s="6">
        <v>2392819990</v>
      </c>
      <c r="L36" s="6"/>
      <c r="M36" s="6">
        <v>-2858634</v>
      </c>
      <c r="N36" s="6"/>
      <c r="O36" s="6">
        <v>2377934318</v>
      </c>
      <c r="P36" s="6"/>
      <c r="Q36" s="6">
        <v>140073039</v>
      </c>
      <c r="R36" s="6"/>
      <c r="S36" s="6">
        <v>836</v>
      </c>
      <c r="T36" s="6"/>
      <c r="U36" s="6">
        <v>129946487030</v>
      </c>
      <c r="V36" s="6"/>
      <c r="W36" s="6">
        <v>116404309293.40601</v>
      </c>
      <c r="X36" s="3"/>
      <c r="Y36" s="9">
        <v>3.1749082333475648E-2</v>
      </c>
    </row>
    <row r="37" spans="1:25" x14ac:dyDescent="0.55000000000000004">
      <c r="A37" s="1" t="s">
        <v>43</v>
      </c>
      <c r="C37" s="6">
        <v>3611341</v>
      </c>
      <c r="D37" s="6"/>
      <c r="E37" s="6">
        <v>43624708889</v>
      </c>
      <c r="F37" s="6"/>
      <c r="G37" s="6">
        <v>29975276900.767502</v>
      </c>
      <c r="H37" s="6"/>
      <c r="I37" s="6">
        <v>72226</v>
      </c>
      <c r="J37" s="6"/>
      <c r="K37" s="6">
        <v>657686296</v>
      </c>
      <c r="L37" s="6"/>
      <c r="M37" s="6">
        <v>-73672</v>
      </c>
      <c r="N37" s="6"/>
      <c r="O37" s="6">
        <v>672130770</v>
      </c>
      <c r="P37" s="6"/>
      <c r="Q37" s="6">
        <v>3609895</v>
      </c>
      <c r="R37" s="6"/>
      <c r="S37" s="6">
        <v>9150</v>
      </c>
      <c r="T37" s="6"/>
      <c r="U37" s="6">
        <v>43396739348</v>
      </c>
      <c r="V37" s="6"/>
      <c r="W37" s="6">
        <v>32834007541.462502</v>
      </c>
      <c r="X37" s="3"/>
      <c r="Y37" s="9">
        <v>8.9554211102638743E-3</v>
      </c>
    </row>
    <row r="38" spans="1:25" x14ac:dyDescent="0.55000000000000004">
      <c r="A38" s="1" t="s">
        <v>44</v>
      </c>
      <c r="C38" s="6">
        <v>6714825</v>
      </c>
      <c r="D38" s="6"/>
      <c r="E38" s="6">
        <v>59655172580</v>
      </c>
      <c r="F38" s="6"/>
      <c r="G38" s="6">
        <v>53332225612.087502</v>
      </c>
      <c r="H38" s="6"/>
      <c r="I38" s="6">
        <v>134296</v>
      </c>
      <c r="J38" s="6"/>
      <c r="K38" s="6">
        <v>1195775197</v>
      </c>
      <c r="L38" s="6"/>
      <c r="M38" s="6">
        <v>-136983</v>
      </c>
      <c r="N38" s="6"/>
      <c r="O38" s="6">
        <v>1228734404</v>
      </c>
      <c r="P38" s="6"/>
      <c r="Q38" s="6">
        <v>6712138</v>
      </c>
      <c r="R38" s="6"/>
      <c r="S38" s="6">
        <v>9010</v>
      </c>
      <c r="T38" s="6"/>
      <c r="U38" s="6">
        <v>59633923669</v>
      </c>
      <c r="V38" s="6"/>
      <c r="W38" s="6">
        <v>60116529017.889</v>
      </c>
      <c r="X38" s="3"/>
      <c r="Y38" s="9">
        <v>1.6396683601986334E-2</v>
      </c>
    </row>
    <row r="39" spans="1:25" x14ac:dyDescent="0.55000000000000004">
      <c r="A39" s="1" t="s">
        <v>45</v>
      </c>
      <c r="C39" s="6">
        <v>2620473</v>
      </c>
      <c r="D39" s="6"/>
      <c r="E39" s="6">
        <v>21458219097</v>
      </c>
      <c r="F39" s="6"/>
      <c r="G39" s="6">
        <v>21802855523.890499</v>
      </c>
      <c r="H39" s="6"/>
      <c r="I39" s="6">
        <v>52409</v>
      </c>
      <c r="J39" s="6"/>
      <c r="K39" s="6">
        <v>491003463</v>
      </c>
      <c r="L39" s="6"/>
      <c r="M39" s="6">
        <v>0</v>
      </c>
      <c r="N39" s="6"/>
      <c r="O39" s="6">
        <v>0</v>
      </c>
      <c r="P39" s="6"/>
      <c r="Q39" s="6">
        <v>2672882</v>
      </c>
      <c r="R39" s="6"/>
      <c r="S39" s="6">
        <v>9300</v>
      </c>
      <c r="T39" s="6"/>
      <c r="U39" s="6">
        <v>21949222560</v>
      </c>
      <c r="V39" s="6"/>
      <c r="W39" s="6">
        <v>24709898674.529999</v>
      </c>
      <c r="X39" s="3"/>
      <c r="Y39" s="9">
        <v>6.7395838885316462E-3</v>
      </c>
    </row>
    <row r="40" spans="1:25" x14ac:dyDescent="0.55000000000000004">
      <c r="A40" s="1" t="s">
        <v>46</v>
      </c>
      <c r="C40" s="6">
        <v>5094459</v>
      </c>
      <c r="D40" s="6"/>
      <c r="E40" s="6">
        <v>60129558653</v>
      </c>
      <c r="F40" s="6"/>
      <c r="G40" s="6">
        <v>54287655507.143997</v>
      </c>
      <c r="H40" s="6"/>
      <c r="I40" s="6">
        <v>101889</v>
      </c>
      <c r="J40" s="6"/>
      <c r="K40" s="6">
        <v>1225842300</v>
      </c>
      <c r="L40" s="6"/>
      <c r="M40" s="6">
        <v>-103927</v>
      </c>
      <c r="N40" s="6"/>
      <c r="O40" s="6">
        <v>1239304391</v>
      </c>
      <c r="P40" s="6"/>
      <c r="Q40" s="6">
        <v>5092421</v>
      </c>
      <c r="R40" s="6"/>
      <c r="S40" s="6">
        <v>12000</v>
      </c>
      <c r="T40" s="6"/>
      <c r="U40" s="6">
        <v>60128292461</v>
      </c>
      <c r="V40" s="6"/>
      <c r="W40" s="6">
        <v>60745453140.599998</v>
      </c>
      <c r="X40" s="3"/>
      <c r="Y40" s="9">
        <v>1.6568221613548522E-2</v>
      </c>
    </row>
    <row r="41" spans="1:25" x14ac:dyDescent="0.55000000000000004">
      <c r="A41" s="1" t="s">
        <v>47</v>
      </c>
      <c r="C41" s="6">
        <v>8794336</v>
      </c>
      <c r="D41" s="6"/>
      <c r="E41" s="6">
        <v>113874016079</v>
      </c>
      <c r="F41" s="6"/>
      <c r="G41" s="6">
        <v>117929710863.79201</v>
      </c>
      <c r="H41" s="6"/>
      <c r="I41" s="6">
        <v>175886</v>
      </c>
      <c r="J41" s="6"/>
      <c r="K41" s="6">
        <v>2799182615</v>
      </c>
      <c r="L41" s="6"/>
      <c r="M41" s="6">
        <v>-179405</v>
      </c>
      <c r="N41" s="6"/>
      <c r="O41" s="6">
        <v>2843457660</v>
      </c>
      <c r="P41" s="6"/>
      <c r="Q41" s="6">
        <v>8790817</v>
      </c>
      <c r="R41" s="6"/>
      <c r="S41" s="6">
        <v>15950</v>
      </c>
      <c r="T41" s="6"/>
      <c r="U41" s="6">
        <v>114339727438</v>
      </c>
      <c r="V41" s="6"/>
      <c r="W41" s="6">
        <v>139379260639.65799</v>
      </c>
      <c r="X41" s="3"/>
      <c r="Y41" s="9">
        <v>3.8015462215178805E-2</v>
      </c>
    </row>
    <row r="42" spans="1:25" x14ac:dyDescent="0.55000000000000004">
      <c r="A42" s="1" t="s">
        <v>48</v>
      </c>
      <c r="C42" s="6">
        <v>3775291</v>
      </c>
      <c r="D42" s="6"/>
      <c r="E42" s="6">
        <v>67134007101</v>
      </c>
      <c r="F42" s="6"/>
      <c r="G42" s="6">
        <v>59482324094.017502</v>
      </c>
      <c r="H42" s="6"/>
      <c r="I42" s="6">
        <v>75505</v>
      </c>
      <c r="J42" s="6"/>
      <c r="K42" s="6">
        <v>1296112420</v>
      </c>
      <c r="L42" s="6"/>
      <c r="M42" s="6">
        <v>-79785</v>
      </c>
      <c r="N42" s="6"/>
      <c r="O42" s="6">
        <v>1423460988</v>
      </c>
      <c r="P42" s="6"/>
      <c r="Q42" s="6">
        <v>3771011</v>
      </c>
      <c r="R42" s="6"/>
      <c r="S42" s="6">
        <v>18000</v>
      </c>
      <c r="T42" s="6"/>
      <c r="U42" s="6">
        <v>67012309520</v>
      </c>
      <c r="V42" s="6"/>
      <c r="W42" s="6">
        <v>67474322721.900002</v>
      </c>
      <c r="X42" s="3"/>
      <c r="Y42" s="9">
        <v>1.8403509633766305E-2</v>
      </c>
    </row>
    <row r="43" spans="1:25" x14ac:dyDescent="0.55000000000000004">
      <c r="A43" s="1" t="s">
        <v>49</v>
      </c>
      <c r="C43" s="6">
        <v>4046044</v>
      </c>
      <c r="D43" s="6"/>
      <c r="E43" s="6">
        <v>32727337992</v>
      </c>
      <c r="F43" s="6"/>
      <c r="G43" s="6">
        <v>28555987271.220001</v>
      </c>
      <c r="H43" s="6"/>
      <c r="I43" s="6">
        <v>0</v>
      </c>
      <c r="J43" s="6"/>
      <c r="K43" s="6">
        <v>0</v>
      </c>
      <c r="L43" s="6"/>
      <c r="M43" s="6">
        <v>-80921</v>
      </c>
      <c r="N43" s="6"/>
      <c r="O43" s="6">
        <v>596512863</v>
      </c>
      <c r="P43" s="6"/>
      <c r="Q43" s="6">
        <v>3965123</v>
      </c>
      <c r="R43" s="6"/>
      <c r="S43" s="6">
        <v>7410</v>
      </c>
      <c r="T43" s="6"/>
      <c r="U43" s="6">
        <v>32072790261</v>
      </c>
      <c r="V43" s="6"/>
      <c r="W43" s="6">
        <v>29206741139.491501</v>
      </c>
      <c r="X43" s="3"/>
      <c r="Y43" s="9">
        <v>7.9660902140051126E-3</v>
      </c>
    </row>
    <row r="44" spans="1:25" x14ac:dyDescent="0.55000000000000004">
      <c r="A44" s="1" t="s">
        <v>50</v>
      </c>
      <c r="C44" s="6">
        <v>39404494</v>
      </c>
      <c r="D44" s="6"/>
      <c r="E44" s="6">
        <v>296102993054</v>
      </c>
      <c r="F44" s="6"/>
      <c r="G44" s="6">
        <v>254605242194.54999</v>
      </c>
      <c r="H44" s="6"/>
      <c r="I44" s="6">
        <v>788089</v>
      </c>
      <c r="J44" s="6"/>
      <c r="K44" s="6">
        <v>5521776589</v>
      </c>
      <c r="L44" s="6"/>
      <c r="M44" s="6">
        <v>-907003</v>
      </c>
      <c r="N44" s="6"/>
      <c r="O44" s="6">
        <v>6342611205</v>
      </c>
      <c r="P44" s="6"/>
      <c r="Q44" s="6">
        <v>39285580</v>
      </c>
      <c r="R44" s="6"/>
      <c r="S44" s="6">
        <v>7030</v>
      </c>
      <c r="T44" s="6"/>
      <c r="U44" s="6">
        <v>294818176222</v>
      </c>
      <c r="V44" s="6"/>
      <c r="W44" s="6">
        <v>274534370516.97</v>
      </c>
      <c r="X44" s="3"/>
      <c r="Y44" s="9">
        <v>7.4878794314584204E-2</v>
      </c>
    </row>
    <row r="45" spans="1:25" x14ac:dyDescent="0.55000000000000004">
      <c r="A45" s="1" t="s">
        <v>51</v>
      </c>
      <c r="C45" s="6">
        <v>2403584</v>
      </c>
      <c r="D45" s="6"/>
      <c r="E45" s="6">
        <v>33121829713</v>
      </c>
      <c r="F45" s="6"/>
      <c r="G45" s="6">
        <v>33211029185.279999</v>
      </c>
      <c r="H45" s="6"/>
      <c r="I45" s="6">
        <v>48071</v>
      </c>
      <c r="J45" s="6"/>
      <c r="K45" s="6">
        <v>783322126</v>
      </c>
      <c r="L45" s="6"/>
      <c r="M45" s="6">
        <v>0</v>
      </c>
      <c r="N45" s="6"/>
      <c r="O45" s="6">
        <v>0</v>
      </c>
      <c r="P45" s="6"/>
      <c r="Q45" s="6">
        <v>2451655</v>
      </c>
      <c r="R45" s="6"/>
      <c r="S45" s="6">
        <v>17600</v>
      </c>
      <c r="T45" s="6"/>
      <c r="U45" s="6">
        <v>33905151839</v>
      </c>
      <c r="V45" s="6"/>
      <c r="W45" s="6">
        <v>42892390688.400002</v>
      </c>
      <c r="X45" s="3"/>
      <c r="Y45" s="9">
        <v>1.1698828434376165E-2</v>
      </c>
    </row>
    <row r="46" spans="1:25" x14ac:dyDescent="0.55000000000000004">
      <c r="A46" s="1" t="s">
        <v>52</v>
      </c>
      <c r="C46" s="6">
        <v>1715432</v>
      </c>
      <c r="D46" s="6"/>
      <c r="E46" s="6">
        <v>38445535891</v>
      </c>
      <c r="F46" s="6"/>
      <c r="G46" s="6">
        <v>27761065923.888</v>
      </c>
      <c r="H46" s="6"/>
      <c r="I46" s="6">
        <v>34308</v>
      </c>
      <c r="J46" s="6"/>
      <c r="K46" s="6">
        <v>580149967</v>
      </c>
      <c r="L46" s="6"/>
      <c r="M46" s="6">
        <v>-34995</v>
      </c>
      <c r="N46" s="6"/>
      <c r="O46" s="6">
        <v>577698797</v>
      </c>
      <c r="P46" s="6"/>
      <c r="Q46" s="6">
        <v>1714745</v>
      </c>
      <c r="R46" s="6"/>
      <c r="S46" s="6">
        <v>16770</v>
      </c>
      <c r="T46" s="6"/>
      <c r="U46" s="6">
        <v>38245167680</v>
      </c>
      <c r="V46" s="6"/>
      <c r="W46" s="6">
        <v>28585173821.782501</v>
      </c>
      <c r="X46" s="3"/>
      <c r="Y46" s="9">
        <v>7.7965587588078745E-3</v>
      </c>
    </row>
    <row r="47" spans="1:25" x14ac:dyDescent="0.55000000000000004">
      <c r="A47" s="1" t="s">
        <v>53</v>
      </c>
      <c r="C47" s="6">
        <v>21059243</v>
      </c>
      <c r="D47" s="6"/>
      <c r="E47" s="6">
        <v>74016210829</v>
      </c>
      <c r="F47" s="6"/>
      <c r="G47" s="6">
        <v>45217311488.963997</v>
      </c>
      <c r="H47" s="6"/>
      <c r="I47" s="6">
        <v>421184</v>
      </c>
      <c r="J47" s="6"/>
      <c r="K47" s="6">
        <v>1002764993</v>
      </c>
      <c r="L47" s="6"/>
      <c r="M47" s="6">
        <v>-622368</v>
      </c>
      <c r="N47" s="6"/>
      <c r="O47" s="6">
        <v>1406342288</v>
      </c>
      <c r="P47" s="6"/>
      <c r="Q47" s="6">
        <v>20858059</v>
      </c>
      <c r="R47" s="6"/>
      <c r="S47" s="6">
        <v>2269</v>
      </c>
      <c r="T47" s="6"/>
      <c r="U47" s="6">
        <v>72845396593</v>
      </c>
      <c r="V47" s="6"/>
      <c r="W47" s="6">
        <v>47045340602.567596</v>
      </c>
      <c r="X47" s="3"/>
      <c r="Y47" s="9">
        <v>1.2831538636877034E-2</v>
      </c>
    </row>
    <row r="48" spans="1:25" x14ac:dyDescent="0.55000000000000004">
      <c r="A48" s="1" t="s">
        <v>54</v>
      </c>
      <c r="C48" s="6">
        <v>893013</v>
      </c>
      <c r="D48" s="6"/>
      <c r="E48" s="6">
        <v>19110796429</v>
      </c>
      <c r="F48" s="6"/>
      <c r="G48" s="6">
        <v>15002122777.785</v>
      </c>
      <c r="H48" s="6"/>
      <c r="I48" s="6">
        <v>17860</v>
      </c>
      <c r="J48" s="6"/>
      <c r="K48" s="6">
        <v>311052380</v>
      </c>
      <c r="L48" s="6"/>
      <c r="M48" s="6">
        <v>-18218</v>
      </c>
      <c r="N48" s="6"/>
      <c r="O48" s="6">
        <v>297494531</v>
      </c>
      <c r="P48" s="6"/>
      <c r="Q48" s="6">
        <v>892655</v>
      </c>
      <c r="R48" s="6"/>
      <c r="S48" s="6">
        <v>16400</v>
      </c>
      <c r="T48" s="6"/>
      <c r="U48" s="6">
        <v>19033400319</v>
      </c>
      <c r="V48" s="6"/>
      <c r="W48" s="6">
        <v>14552436725.1</v>
      </c>
      <c r="X48" s="3"/>
      <c r="Y48" s="9">
        <v>3.9691529853359752E-3</v>
      </c>
    </row>
    <row r="49" spans="1:25" x14ac:dyDescent="0.55000000000000004">
      <c r="A49" s="1" t="s">
        <v>55</v>
      </c>
      <c r="C49" s="6">
        <v>1687500</v>
      </c>
      <c r="D49" s="6"/>
      <c r="E49" s="6">
        <v>6435212872</v>
      </c>
      <c r="F49" s="6"/>
      <c r="G49" s="6">
        <v>6374345625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1687500</v>
      </c>
      <c r="R49" s="6"/>
      <c r="S49" s="6">
        <v>3800</v>
      </c>
      <c r="T49" s="6"/>
      <c r="U49" s="6">
        <v>6435212872</v>
      </c>
      <c r="V49" s="6"/>
      <c r="W49" s="6">
        <v>6374345625</v>
      </c>
      <c r="X49" s="3"/>
      <c r="Y49" s="9">
        <v>1.7385921990228205E-3</v>
      </c>
    </row>
    <row r="50" spans="1:25" x14ac:dyDescent="0.55000000000000004">
      <c r="A50" s="1" t="s">
        <v>56</v>
      </c>
      <c r="C50" s="6">
        <v>46995488</v>
      </c>
      <c r="D50" s="6"/>
      <c r="E50" s="6">
        <v>287122322479</v>
      </c>
      <c r="F50" s="6"/>
      <c r="G50" s="6">
        <v>227693125261.354</v>
      </c>
      <c r="H50" s="6"/>
      <c r="I50" s="6">
        <v>939909</v>
      </c>
      <c r="J50" s="6"/>
      <c r="K50" s="6">
        <v>4848786471</v>
      </c>
      <c r="L50" s="6"/>
      <c r="M50" s="6">
        <v>-958708</v>
      </c>
      <c r="N50" s="6"/>
      <c r="O50" s="6">
        <v>4750311924</v>
      </c>
      <c r="P50" s="6"/>
      <c r="Q50" s="6">
        <v>46976689</v>
      </c>
      <c r="R50" s="6"/>
      <c r="S50" s="6">
        <v>4950</v>
      </c>
      <c r="T50" s="6"/>
      <c r="U50" s="6">
        <v>286131686402</v>
      </c>
      <c r="V50" s="6"/>
      <c r="W50" s="6">
        <v>231151029617.228</v>
      </c>
      <c r="X50" s="3"/>
      <c r="Y50" s="9">
        <v>6.3046060024177855E-2</v>
      </c>
    </row>
    <row r="51" spans="1:25" x14ac:dyDescent="0.55000000000000004">
      <c r="A51" s="1" t="s">
        <v>57</v>
      </c>
      <c r="C51" s="6">
        <v>3500901</v>
      </c>
      <c r="D51" s="6"/>
      <c r="E51" s="6">
        <v>49685837163</v>
      </c>
      <c r="F51" s="6"/>
      <c r="G51" s="6">
        <v>49242999542.557503</v>
      </c>
      <c r="H51" s="6"/>
      <c r="I51" s="6">
        <v>70018</v>
      </c>
      <c r="J51" s="6"/>
      <c r="K51" s="6">
        <v>934160976</v>
      </c>
      <c r="L51" s="6"/>
      <c r="M51" s="6">
        <v>0</v>
      </c>
      <c r="N51" s="6"/>
      <c r="O51" s="6">
        <v>0</v>
      </c>
      <c r="P51" s="6"/>
      <c r="Q51" s="6">
        <v>3570919</v>
      </c>
      <c r="R51" s="6"/>
      <c r="S51" s="6">
        <v>14060</v>
      </c>
      <c r="T51" s="6"/>
      <c r="U51" s="6">
        <v>50619998139</v>
      </c>
      <c r="V51" s="6"/>
      <c r="W51" s="6">
        <v>49908388769.217003</v>
      </c>
      <c r="X51" s="3"/>
      <c r="Y51" s="9">
        <v>1.3612430276709201E-2</v>
      </c>
    </row>
    <row r="52" spans="1:25" x14ac:dyDescent="0.55000000000000004">
      <c r="A52" s="1" t="s">
        <v>58</v>
      </c>
      <c r="C52" s="6">
        <v>7109455</v>
      </c>
      <c r="D52" s="6"/>
      <c r="E52" s="6">
        <v>100219611642</v>
      </c>
      <c r="F52" s="6"/>
      <c r="G52" s="6">
        <v>78162720394.815002</v>
      </c>
      <c r="H52" s="6"/>
      <c r="I52" s="6">
        <v>142189</v>
      </c>
      <c r="J52" s="6"/>
      <c r="K52" s="6">
        <v>1760510150</v>
      </c>
      <c r="L52" s="6"/>
      <c r="M52" s="6">
        <v>-145033</v>
      </c>
      <c r="N52" s="6"/>
      <c r="O52" s="6">
        <v>1835300346</v>
      </c>
      <c r="P52" s="6"/>
      <c r="Q52" s="6">
        <v>7106611</v>
      </c>
      <c r="R52" s="6"/>
      <c r="S52" s="6">
        <v>12740</v>
      </c>
      <c r="T52" s="6"/>
      <c r="U52" s="6">
        <v>99940517669</v>
      </c>
      <c r="V52" s="6"/>
      <c r="W52" s="6">
        <v>89999521706.367004</v>
      </c>
      <c r="X52" s="3"/>
      <c r="Y52" s="9">
        <v>2.4547220304590039E-2</v>
      </c>
    </row>
    <row r="53" spans="1:25" x14ac:dyDescent="0.55000000000000004">
      <c r="A53" s="1" t="s">
        <v>59</v>
      </c>
      <c r="C53" s="6">
        <v>11548152</v>
      </c>
      <c r="D53" s="6"/>
      <c r="E53" s="6">
        <v>20895928126</v>
      </c>
      <c r="F53" s="6"/>
      <c r="G53" s="6">
        <v>16082696134.3356</v>
      </c>
      <c r="H53" s="6"/>
      <c r="I53" s="6">
        <v>230963</v>
      </c>
      <c r="J53" s="6"/>
      <c r="K53" s="6">
        <v>370346088</v>
      </c>
      <c r="L53" s="6"/>
      <c r="M53" s="6">
        <v>-156418</v>
      </c>
      <c r="N53" s="6"/>
      <c r="O53" s="6">
        <v>257953458</v>
      </c>
      <c r="P53" s="6"/>
      <c r="Q53" s="6">
        <v>11622697</v>
      </c>
      <c r="R53" s="6"/>
      <c r="S53" s="6">
        <v>1659</v>
      </c>
      <c r="T53" s="6"/>
      <c r="U53" s="6">
        <v>20983873705</v>
      </c>
      <c r="V53" s="6"/>
      <c r="W53" s="6">
        <v>19167326099.778099</v>
      </c>
      <c r="X53" s="3"/>
      <c r="Y53" s="9">
        <v>5.2278564096845167E-3</v>
      </c>
    </row>
    <row r="54" spans="1:25" x14ac:dyDescent="0.55000000000000004">
      <c r="A54" s="1" t="s">
        <v>60</v>
      </c>
      <c r="C54" s="6">
        <v>4833742</v>
      </c>
      <c r="D54" s="6"/>
      <c r="E54" s="6">
        <v>136282585702</v>
      </c>
      <c r="F54" s="6"/>
      <c r="G54" s="6">
        <v>148570019789.29199</v>
      </c>
      <c r="H54" s="6"/>
      <c r="I54" s="6">
        <v>96674</v>
      </c>
      <c r="J54" s="6"/>
      <c r="K54" s="6">
        <v>3431141185</v>
      </c>
      <c r="L54" s="6"/>
      <c r="M54" s="6">
        <v>-147865</v>
      </c>
      <c r="N54" s="6"/>
      <c r="O54" s="6">
        <v>5400229056</v>
      </c>
      <c r="P54" s="6"/>
      <c r="Q54" s="6">
        <v>4782551</v>
      </c>
      <c r="R54" s="6"/>
      <c r="S54" s="6">
        <v>36720</v>
      </c>
      <c r="T54" s="6"/>
      <c r="U54" s="6">
        <v>135523660526</v>
      </c>
      <c r="V54" s="6"/>
      <c r="W54" s="6">
        <v>174570361847.31601</v>
      </c>
      <c r="X54" s="3"/>
      <c r="Y54" s="9">
        <v>4.7613776714270126E-2</v>
      </c>
    </row>
    <row r="55" spans="1:25" x14ac:dyDescent="0.55000000000000004">
      <c r="A55" s="1" t="s">
        <v>61</v>
      </c>
      <c r="C55" s="6">
        <v>1734992</v>
      </c>
      <c r="D55" s="6"/>
      <c r="E55" s="6">
        <v>36158257978</v>
      </c>
      <c r="F55" s="6"/>
      <c r="G55" s="6">
        <v>40874650503.120003</v>
      </c>
      <c r="H55" s="6"/>
      <c r="I55" s="6">
        <v>34699</v>
      </c>
      <c r="J55" s="6"/>
      <c r="K55" s="6">
        <v>942604763</v>
      </c>
      <c r="L55" s="6"/>
      <c r="M55" s="6">
        <v>-70788</v>
      </c>
      <c r="N55" s="6"/>
      <c r="O55" s="6">
        <v>1925481805</v>
      </c>
      <c r="P55" s="6"/>
      <c r="Q55" s="6">
        <v>1698903</v>
      </c>
      <c r="R55" s="6"/>
      <c r="S55" s="6">
        <v>27600</v>
      </c>
      <c r="T55" s="6"/>
      <c r="U55" s="6">
        <v>35616820684</v>
      </c>
      <c r="V55" s="6"/>
      <c r="W55" s="6">
        <v>46610728949.339996</v>
      </c>
      <c r="X55" s="3"/>
      <c r="Y55" s="9">
        <v>1.2712999029149704E-2</v>
      </c>
    </row>
    <row r="56" spans="1:25" x14ac:dyDescent="0.55000000000000004">
      <c r="A56" s="1" t="s">
        <v>62</v>
      </c>
      <c r="C56" s="6">
        <v>5143557</v>
      </c>
      <c r="D56" s="6"/>
      <c r="E56" s="6">
        <v>35008372461</v>
      </c>
      <c r="F56" s="6"/>
      <c r="G56" s="6">
        <v>29143831164.345001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5143557</v>
      </c>
      <c r="R56" s="6"/>
      <c r="S56" s="6">
        <v>5700</v>
      </c>
      <c r="T56" s="6"/>
      <c r="U56" s="6">
        <v>35008372461</v>
      </c>
      <c r="V56" s="6"/>
      <c r="W56" s="6">
        <v>29143831164.345001</v>
      </c>
      <c r="X56" s="3"/>
      <c r="Y56" s="9">
        <v>7.9489316226037526E-3</v>
      </c>
    </row>
    <row r="57" spans="1:25" x14ac:dyDescent="0.55000000000000004">
      <c r="A57" s="1" t="s">
        <v>63</v>
      </c>
      <c r="C57" s="6">
        <v>11973920</v>
      </c>
      <c r="D57" s="6"/>
      <c r="E57" s="6">
        <v>156164595349</v>
      </c>
      <c r="F57" s="6"/>
      <c r="G57" s="6">
        <v>97125829436.160004</v>
      </c>
      <c r="H57" s="6"/>
      <c r="I57" s="6">
        <v>239478</v>
      </c>
      <c r="J57" s="6"/>
      <c r="K57" s="6">
        <v>2002407300</v>
      </c>
      <c r="L57" s="6"/>
      <c r="M57" s="6">
        <v>-244268</v>
      </c>
      <c r="N57" s="6"/>
      <c r="O57" s="6">
        <v>1905438299</v>
      </c>
      <c r="P57" s="6"/>
      <c r="Q57" s="6">
        <v>11969130</v>
      </c>
      <c r="R57" s="6"/>
      <c r="S57" s="6">
        <v>7890</v>
      </c>
      <c r="T57" s="6"/>
      <c r="U57" s="6">
        <v>155003662079</v>
      </c>
      <c r="V57" s="6"/>
      <c r="W57" s="6">
        <v>93874538907.585007</v>
      </c>
      <c r="X57" s="3"/>
      <c r="Y57" s="9">
        <v>2.5604124820513094E-2</v>
      </c>
    </row>
    <row r="58" spans="1:25" x14ac:dyDescent="0.55000000000000004">
      <c r="A58" s="1" t="s">
        <v>64</v>
      </c>
      <c r="C58" s="6">
        <v>9434324</v>
      </c>
      <c r="D58" s="6"/>
      <c r="E58" s="6">
        <v>152403377097</v>
      </c>
      <c r="F58" s="6"/>
      <c r="G58" s="6">
        <v>84403707949.800003</v>
      </c>
      <c r="H58" s="6"/>
      <c r="I58" s="6">
        <v>188686</v>
      </c>
      <c r="J58" s="6"/>
      <c r="K58" s="6">
        <v>1803105786</v>
      </c>
      <c r="L58" s="6"/>
      <c r="M58" s="6">
        <v>-227818</v>
      </c>
      <c r="N58" s="6"/>
      <c r="O58" s="6">
        <v>2280471138</v>
      </c>
      <c r="P58" s="6"/>
      <c r="Q58" s="6">
        <v>9395192</v>
      </c>
      <c r="R58" s="6"/>
      <c r="S58" s="6">
        <v>10110</v>
      </c>
      <c r="T58" s="6"/>
      <c r="U58" s="6">
        <v>150555752756</v>
      </c>
      <c r="V58" s="6"/>
      <c r="W58" s="6">
        <v>94420228042.835999</v>
      </c>
      <c r="X58" s="3"/>
      <c r="Y58" s="9">
        <v>2.5752960627269159E-2</v>
      </c>
    </row>
    <row r="59" spans="1:25" x14ac:dyDescent="0.55000000000000004">
      <c r="A59" s="1" t="s">
        <v>65</v>
      </c>
      <c r="C59" s="6">
        <v>39670855</v>
      </c>
      <c r="D59" s="6"/>
      <c r="E59" s="6">
        <v>287211845559</v>
      </c>
      <c r="F59" s="6"/>
      <c r="G59" s="6">
        <v>191101105798.186</v>
      </c>
      <c r="H59" s="6"/>
      <c r="I59" s="6">
        <v>793417</v>
      </c>
      <c r="J59" s="6"/>
      <c r="K59" s="6">
        <v>4710123125</v>
      </c>
      <c r="L59" s="6"/>
      <c r="M59" s="6">
        <v>-809286</v>
      </c>
      <c r="N59" s="6"/>
      <c r="O59" s="6">
        <v>4832175632</v>
      </c>
      <c r="P59" s="6"/>
      <c r="Q59" s="6">
        <v>39654986</v>
      </c>
      <c r="R59" s="6"/>
      <c r="S59" s="6">
        <v>5980</v>
      </c>
      <c r="T59" s="6"/>
      <c r="U59" s="6">
        <v>286083525273</v>
      </c>
      <c r="V59" s="6"/>
      <c r="W59" s="6">
        <v>235725852222</v>
      </c>
      <c r="X59" s="3"/>
      <c r="Y59" s="9">
        <v>6.4293835303784144E-2</v>
      </c>
    </row>
    <row r="60" spans="1:25" x14ac:dyDescent="0.55000000000000004">
      <c r="A60" s="1" t="s">
        <v>66</v>
      </c>
      <c r="C60" s="6">
        <v>1699484</v>
      </c>
      <c r="D60" s="6"/>
      <c r="E60" s="6">
        <v>30828883476</v>
      </c>
      <c r="F60" s="6"/>
      <c r="G60" s="6">
        <v>22333498744</v>
      </c>
      <c r="H60" s="6"/>
      <c r="I60" s="6">
        <v>33989</v>
      </c>
      <c r="J60" s="6"/>
      <c r="K60" s="6">
        <v>475937855</v>
      </c>
      <c r="L60" s="6"/>
      <c r="M60" s="6">
        <v>-34670</v>
      </c>
      <c r="N60" s="6"/>
      <c r="O60" s="6">
        <v>514259327</v>
      </c>
      <c r="P60" s="6"/>
      <c r="Q60" s="6">
        <v>1698803</v>
      </c>
      <c r="R60" s="6"/>
      <c r="S60" s="6">
        <v>14900</v>
      </c>
      <c r="T60" s="6"/>
      <c r="U60" s="6">
        <v>30678715152</v>
      </c>
      <c r="V60" s="6"/>
      <c r="W60" s="6">
        <v>25161557320.035</v>
      </c>
      <c r="X60" s="3"/>
      <c r="Y60" s="9">
        <v>6.8627730351346295E-3</v>
      </c>
    </row>
    <row r="61" spans="1:25" x14ac:dyDescent="0.55000000000000004">
      <c r="A61" s="1" t="s">
        <v>67</v>
      </c>
      <c r="C61" s="6">
        <v>3344338</v>
      </c>
      <c r="D61" s="6"/>
      <c r="E61" s="6">
        <v>66285076416</v>
      </c>
      <c r="F61" s="6"/>
      <c r="G61" s="6">
        <v>53423737765.623001</v>
      </c>
      <c r="H61" s="6"/>
      <c r="I61" s="6">
        <v>66886</v>
      </c>
      <c r="J61" s="6"/>
      <c r="K61" s="6">
        <v>1195965402</v>
      </c>
      <c r="L61" s="6"/>
      <c r="M61" s="6">
        <v>-197603</v>
      </c>
      <c r="N61" s="6"/>
      <c r="O61" s="6">
        <v>3548970739</v>
      </c>
      <c r="P61" s="6"/>
      <c r="Q61" s="6">
        <v>3213621</v>
      </c>
      <c r="R61" s="6"/>
      <c r="S61" s="6">
        <v>17240</v>
      </c>
      <c r="T61" s="6"/>
      <c r="U61" s="6">
        <v>63572047184</v>
      </c>
      <c r="V61" s="6"/>
      <c r="W61" s="6">
        <v>55073179200</v>
      </c>
      <c r="X61" s="3"/>
      <c r="Y61" s="9">
        <v>1.5021118309077954E-2</v>
      </c>
    </row>
    <row r="62" spans="1:25" x14ac:dyDescent="0.55000000000000004">
      <c r="A62" s="1" t="s">
        <v>68</v>
      </c>
      <c r="C62" s="6">
        <v>1839529</v>
      </c>
      <c r="D62" s="6"/>
      <c r="E62" s="6">
        <v>27842592101</v>
      </c>
      <c r="F62" s="6"/>
      <c r="G62" s="6">
        <v>34048230401.618999</v>
      </c>
      <c r="H62" s="6"/>
      <c r="I62" s="6">
        <v>36790</v>
      </c>
      <c r="J62" s="6"/>
      <c r="K62" s="6">
        <v>836276239</v>
      </c>
      <c r="L62" s="6"/>
      <c r="M62" s="6">
        <v>-37527</v>
      </c>
      <c r="N62" s="6"/>
      <c r="O62" s="6">
        <v>872533881</v>
      </c>
      <c r="P62" s="6"/>
      <c r="Q62" s="6">
        <v>1838792</v>
      </c>
      <c r="R62" s="6"/>
      <c r="S62" s="6">
        <v>23150</v>
      </c>
      <c r="T62" s="6"/>
      <c r="U62" s="6">
        <v>28105281497</v>
      </c>
      <c r="V62" s="6"/>
      <c r="W62" s="6">
        <v>42314754992.940002</v>
      </c>
      <c r="X62" s="3"/>
      <c r="Y62" s="9">
        <v>1.1541279256298161E-2</v>
      </c>
    </row>
    <row r="63" spans="1:25" x14ac:dyDescent="0.55000000000000004">
      <c r="A63" s="1" t="s">
        <v>69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209447</v>
      </c>
      <c r="J63" s="6"/>
      <c r="K63" s="6">
        <v>3195181469</v>
      </c>
      <c r="L63" s="6"/>
      <c r="M63" s="6">
        <v>0</v>
      </c>
      <c r="N63" s="6"/>
      <c r="O63" s="6">
        <v>0</v>
      </c>
      <c r="P63" s="6"/>
      <c r="Q63" s="6">
        <v>209447</v>
      </c>
      <c r="R63" s="6"/>
      <c r="S63" s="6">
        <v>15180</v>
      </c>
      <c r="T63" s="6"/>
      <c r="U63" s="6">
        <v>3195181469</v>
      </c>
      <c r="V63" s="6"/>
      <c r="W63" s="6">
        <v>3160487997.513</v>
      </c>
      <c r="X63" s="3"/>
      <c r="Y63" s="9">
        <v>8.6201786047353799E-4</v>
      </c>
    </row>
    <row r="64" spans="1:25" x14ac:dyDescent="0.55000000000000004">
      <c r="A64" s="1" t="s">
        <v>70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3681840</v>
      </c>
      <c r="J64" s="6"/>
      <c r="K64" s="6">
        <v>34883002043</v>
      </c>
      <c r="L64" s="6"/>
      <c r="M64" s="6">
        <v>-73637</v>
      </c>
      <c r="N64" s="6"/>
      <c r="O64" s="6">
        <v>701314123</v>
      </c>
      <c r="P64" s="6"/>
      <c r="Q64" s="6">
        <v>3608203</v>
      </c>
      <c r="R64" s="6"/>
      <c r="S64" s="6">
        <v>9510</v>
      </c>
      <c r="T64" s="6"/>
      <c r="U64" s="6">
        <v>34185340107</v>
      </c>
      <c r="V64" s="6"/>
      <c r="W64" s="6">
        <v>34109842167.3465</v>
      </c>
      <c r="X64" s="3"/>
      <c r="Y64" s="9">
        <v>9.303402888833516E-3</v>
      </c>
    </row>
    <row r="65" spans="3:25" ht="24.75" thickBot="1" x14ac:dyDescent="0.6">
      <c r="C65" s="6"/>
      <c r="D65" s="6"/>
      <c r="E65" s="8">
        <f>SUM(E9:E64)</f>
        <v>3779857457584</v>
      </c>
      <c r="F65" s="6"/>
      <c r="G65" s="8">
        <f>SUM(G9:G64)</f>
        <v>3168779949987.6279</v>
      </c>
      <c r="H65" s="6"/>
      <c r="I65" s="6"/>
      <c r="J65" s="6"/>
      <c r="K65" s="8">
        <f>SUM(K9:K64)</f>
        <v>106202338905</v>
      </c>
      <c r="L65" s="6"/>
      <c r="M65" s="6"/>
      <c r="N65" s="6"/>
      <c r="O65" s="8">
        <f>SUM(O9:O64)</f>
        <v>74459737909</v>
      </c>
      <c r="P65" s="6"/>
      <c r="Q65" s="6"/>
      <c r="R65" s="6"/>
      <c r="S65" s="6"/>
      <c r="T65" s="6"/>
      <c r="U65" s="8">
        <f>SUM(U9:U64)</f>
        <v>3807006646480</v>
      </c>
      <c r="V65" s="6"/>
      <c r="W65" s="8">
        <f>SUM(W9:W64)</f>
        <v>3502867313780.9751</v>
      </c>
      <c r="X65" s="3"/>
      <c r="Y65" s="10">
        <f>SUM(Y9:Y64)</f>
        <v>0.95540125124564002</v>
      </c>
    </row>
    <row r="66" spans="3:25" ht="24.75" thickTop="1" x14ac:dyDescent="0.55000000000000004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6"/>
    </row>
    <row r="67" spans="3:25" x14ac:dyDescent="0.55000000000000004">
      <c r="G67" s="7"/>
      <c r="W67" s="6"/>
      <c r="Y67" s="2"/>
    </row>
    <row r="68" spans="3:25" x14ac:dyDescent="0.55000000000000004">
      <c r="Y68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0" sqref="S10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5" t="s">
        <v>74</v>
      </c>
      <c r="C6" s="16" t="s">
        <v>75</v>
      </c>
      <c r="D6" s="16" t="s">
        <v>75</v>
      </c>
      <c r="E6" s="16" t="s">
        <v>75</v>
      </c>
      <c r="F6" s="16" t="s">
        <v>75</v>
      </c>
      <c r="G6" s="16" t="s">
        <v>75</v>
      </c>
      <c r="H6" s="16" t="s">
        <v>75</v>
      </c>
      <c r="I6" s="16" t="s">
        <v>75</v>
      </c>
      <c r="K6" s="16" t="s">
        <v>160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 x14ac:dyDescent="0.55000000000000004">
      <c r="A7" s="16" t="s">
        <v>74</v>
      </c>
      <c r="C7" s="16" t="s">
        <v>76</v>
      </c>
      <c r="E7" s="16" t="s">
        <v>77</v>
      </c>
      <c r="G7" s="16" t="s">
        <v>78</v>
      </c>
      <c r="I7" s="16" t="s">
        <v>72</v>
      </c>
      <c r="K7" s="16" t="s">
        <v>79</v>
      </c>
      <c r="M7" s="16" t="s">
        <v>80</v>
      </c>
      <c r="O7" s="16" t="s">
        <v>81</v>
      </c>
      <c r="Q7" s="16" t="s">
        <v>79</v>
      </c>
      <c r="S7" s="16" t="s">
        <v>73</v>
      </c>
    </row>
    <row r="8" spans="1:19" x14ac:dyDescent="0.55000000000000004">
      <c r="A8" s="1" t="s">
        <v>82</v>
      </c>
      <c r="C8" s="3" t="s">
        <v>83</v>
      </c>
      <c r="D8" s="3"/>
      <c r="E8" s="3" t="s">
        <v>84</v>
      </c>
      <c r="F8" s="3"/>
      <c r="G8" s="3" t="s">
        <v>85</v>
      </c>
      <c r="H8" s="3"/>
      <c r="I8" s="5">
        <v>8</v>
      </c>
      <c r="J8" s="3"/>
      <c r="K8" s="5">
        <v>47058348504</v>
      </c>
      <c r="L8" s="3"/>
      <c r="M8" s="5">
        <v>28328941566</v>
      </c>
      <c r="N8" s="3"/>
      <c r="O8" s="5">
        <v>75000250000</v>
      </c>
      <c r="P8" s="3"/>
      <c r="Q8" s="5">
        <v>387040070</v>
      </c>
      <c r="R8" s="3"/>
      <c r="S8" s="9">
        <v>1.0556453728711116E-4</v>
      </c>
    </row>
    <row r="9" spans="1:19" x14ac:dyDescent="0.55000000000000004">
      <c r="A9" s="1" t="s">
        <v>86</v>
      </c>
      <c r="C9" s="3" t="s">
        <v>87</v>
      </c>
      <c r="D9" s="3"/>
      <c r="E9" s="3" t="s">
        <v>84</v>
      </c>
      <c r="F9" s="3"/>
      <c r="G9" s="3" t="s">
        <v>88</v>
      </c>
      <c r="H9" s="3"/>
      <c r="I9" s="5">
        <v>8</v>
      </c>
      <c r="J9" s="3"/>
      <c r="K9" s="5">
        <v>250000</v>
      </c>
      <c r="L9" s="3"/>
      <c r="M9" s="5">
        <v>0</v>
      </c>
      <c r="N9" s="3"/>
      <c r="O9" s="5">
        <v>0</v>
      </c>
      <c r="P9" s="3"/>
      <c r="Q9" s="5">
        <v>250000</v>
      </c>
      <c r="R9" s="3"/>
      <c r="S9" s="9">
        <v>6.8187085439959201E-8</v>
      </c>
    </row>
    <row r="10" spans="1:19" x14ac:dyDescent="0.55000000000000004">
      <c r="A10" s="1" t="s">
        <v>89</v>
      </c>
      <c r="C10" s="3" t="s">
        <v>90</v>
      </c>
      <c r="D10" s="3"/>
      <c r="E10" s="3" t="s">
        <v>84</v>
      </c>
      <c r="F10" s="3"/>
      <c r="G10" s="3" t="s">
        <v>91</v>
      </c>
      <c r="H10" s="3"/>
      <c r="I10" s="5">
        <v>8</v>
      </c>
      <c r="J10" s="3"/>
      <c r="K10" s="5">
        <v>132277076000</v>
      </c>
      <c r="L10" s="3"/>
      <c r="M10" s="5">
        <v>136666214485</v>
      </c>
      <c r="N10" s="3"/>
      <c r="O10" s="5">
        <v>238117094806</v>
      </c>
      <c r="P10" s="3"/>
      <c r="Q10" s="5">
        <v>30826195679</v>
      </c>
      <c r="R10" s="3"/>
      <c r="S10" s="9">
        <v>8.4077937542114973E-3</v>
      </c>
    </row>
    <row r="11" spans="1:19" ht="24.75" thickBot="1" x14ac:dyDescent="0.6">
      <c r="C11" s="3"/>
      <c r="D11" s="3"/>
      <c r="E11" s="3"/>
      <c r="F11" s="3"/>
      <c r="G11" s="3"/>
      <c r="H11" s="3"/>
      <c r="I11" s="3"/>
      <c r="J11" s="3"/>
      <c r="K11" s="11">
        <f>SUM(K8:K10)</f>
        <v>179335674504</v>
      </c>
      <c r="L11" s="3"/>
      <c r="M11" s="11">
        <f>SUM(M8:M10)</f>
        <v>164995156051</v>
      </c>
      <c r="N11" s="3"/>
      <c r="O11" s="11">
        <f>SUM(O8:O10)</f>
        <v>313117344806</v>
      </c>
      <c r="P11" s="3"/>
      <c r="Q11" s="11">
        <f>SUM(Q8:Q10)</f>
        <v>31213485749</v>
      </c>
      <c r="R11" s="3"/>
      <c r="S11" s="10">
        <f>SUM(S8:S10)</f>
        <v>8.5134264785840484E-3</v>
      </c>
    </row>
    <row r="12" spans="1:19" ht="24.75" thickTop="1" x14ac:dyDescent="0.55000000000000004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0"/>
  <sheetViews>
    <sheetView rightToLeft="1" workbookViewId="0">
      <selection activeCell="E12" sqref="E1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15" t="s">
        <v>0</v>
      </c>
      <c r="B2" s="15"/>
      <c r="C2" s="15"/>
      <c r="D2" s="15"/>
      <c r="E2" s="15"/>
      <c r="F2" s="15"/>
      <c r="G2" s="15"/>
    </row>
    <row r="3" spans="1:9" ht="24.75" x14ac:dyDescent="0.55000000000000004">
      <c r="A3" s="15" t="s">
        <v>92</v>
      </c>
      <c r="B3" s="15"/>
      <c r="C3" s="15"/>
      <c r="D3" s="15"/>
      <c r="E3" s="15"/>
      <c r="F3" s="15"/>
      <c r="G3" s="15"/>
    </row>
    <row r="4" spans="1:9" ht="24.75" x14ac:dyDescent="0.55000000000000004">
      <c r="A4" s="15" t="s">
        <v>2</v>
      </c>
      <c r="B4" s="15"/>
      <c r="C4" s="15"/>
      <c r="D4" s="15"/>
      <c r="E4" s="15"/>
      <c r="F4" s="15"/>
      <c r="G4" s="15"/>
    </row>
    <row r="6" spans="1:9" ht="24.75" x14ac:dyDescent="0.55000000000000004">
      <c r="A6" s="16" t="s">
        <v>96</v>
      </c>
      <c r="C6" s="16" t="s">
        <v>79</v>
      </c>
      <c r="E6" s="16" t="s">
        <v>148</v>
      </c>
      <c r="G6" s="16" t="s">
        <v>13</v>
      </c>
    </row>
    <row r="7" spans="1:9" x14ac:dyDescent="0.55000000000000004">
      <c r="A7" s="1" t="s">
        <v>158</v>
      </c>
      <c r="C7" s="5">
        <f>'سرمایه‌گذاری در سهام'!I66</f>
        <v>327896236217</v>
      </c>
      <c r="D7" s="3"/>
      <c r="E7" s="9">
        <f>C7/$C$9</f>
        <v>0.99937855245900775</v>
      </c>
      <c r="F7" s="3"/>
      <c r="G7" s="9">
        <v>8.9433154697478492E-2</v>
      </c>
      <c r="H7" s="3"/>
      <c r="I7" s="3"/>
    </row>
    <row r="8" spans="1:9" x14ac:dyDescent="0.55000000000000004">
      <c r="A8" s="1" t="s">
        <v>159</v>
      </c>
      <c r="C8" s="5">
        <f>'درآمد سپرده بانکی'!E11</f>
        <v>203897021</v>
      </c>
      <c r="D8" s="3"/>
      <c r="E8" s="9">
        <f>C8/$C$9</f>
        <v>6.2144754099229666E-4</v>
      </c>
      <c r="F8" s="3"/>
      <c r="G8" s="9">
        <v>5.5612574367520622E-5</v>
      </c>
      <c r="H8" s="3"/>
      <c r="I8" s="3"/>
    </row>
    <row r="9" spans="1:9" ht="24.75" thickBot="1" x14ac:dyDescent="0.6">
      <c r="C9" s="12">
        <f>SUM(C7:C8)</f>
        <v>328100133238</v>
      </c>
      <c r="E9" s="10">
        <f>SUM(E7:E8)</f>
        <v>1</v>
      </c>
      <c r="G9" s="10">
        <f>SUM(G7:G8)</f>
        <v>8.9488767271846015E-2</v>
      </c>
    </row>
    <row r="10" spans="1:9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I19" sqref="I19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6" t="s">
        <v>93</v>
      </c>
      <c r="B6" s="16" t="s">
        <v>93</v>
      </c>
      <c r="C6" s="16" t="s">
        <v>93</v>
      </c>
      <c r="D6" s="16" t="s">
        <v>93</v>
      </c>
      <c r="E6" s="16" t="s">
        <v>93</v>
      </c>
      <c r="F6" s="16" t="s">
        <v>93</v>
      </c>
      <c r="G6" s="16" t="s">
        <v>93</v>
      </c>
      <c r="I6" s="16" t="s">
        <v>94</v>
      </c>
      <c r="J6" s="16" t="s">
        <v>94</v>
      </c>
      <c r="K6" s="16" t="s">
        <v>94</v>
      </c>
      <c r="L6" s="16" t="s">
        <v>94</v>
      </c>
      <c r="M6" s="16" t="s">
        <v>94</v>
      </c>
      <c r="O6" s="16" t="s">
        <v>95</v>
      </c>
      <c r="P6" s="16" t="s">
        <v>95</v>
      </c>
      <c r="Q6" s="16" t="s">
        <v>95</v>
      </c>
      <c r="R6" s="16" t="s">
        <v>95</v>
      </c>
      <c r="S6" s="16" t="s">
        <v>95</v>
      </c>
    </row>
    <row r="7" spans="1:19" ht="24.75" x14ac:dyDescent="0.55000000000000004">
      <c r="A7" s="16" t="s">
        <v>96</v>
      </c>
      <c r="C7" s="16" t="s">
        <v>97</v>
      </c>
      <c r="E7" s="16" t="s">
        <v>71</v>
      </c>
      <c r="G7" s="16" t="s">
        <v>72</v>
      </c>
      <c r="I7" s="16" t="s">
        <v>98</v>
      </c>
      <c r="K7" s="16" t="s">
        <v>99</v>
      </c>
      <c r="M7" s="16" t="s">
        <v>100</v>
      </c>
      <c r="O7" s="16" t="s">
        <v>98</v>
      </c>
      <c r="Q7" s="16" t="s">
        <v>99</v>
      </c>
      <c r="S7" s="16" t="s">
        <v>100</v>
      </c>
    </row>
    <row r="8" spans="1:19" x14ac:dyDescent="0.55000000000000004">
      <c r="A8" s="1" t="s">
        <v>101</v>
      </c>
      <c r="C8" s="3" t="s">
        <v>161</v>
      </c>
      <c r="E8" s="3" t="s">
        <v>103</v>
      </c>
      <c r="F8" s="3"/>
      <c r="G8" s="5">
        <v>15</v>
      </c>
      <c r="H8" s="3"/>
      <c r="I8" s="5">
        <v>0</v>
      </c>
      <c r="J8" s="3"/>
      <c r="K8" s="5">
        <v>0</v>
      </c>
      <c r="L8" s="3"/>
      <c r="M8" s="5">
        <v>0</v>
      </c>
      <c r="N8" s="3"/>
      <c r="O8" s="5">
        <v>19086551816</v>
      </c>
      <c r="P8" s="3"/>
      <c r="Q8" s="5">
        <v>0</v>
      </c>
      <c r="R8" s="3"/>
      <c r="S8" s="5">
        <v>19086551816</v>
      </c>
    </row>
    <row r="9" spans="1:19" x14ac:dyDescent="0.55000000000000004">
      <c r="A9" s="1" t="s">
        <v>82</v>
      </c>
      <c r="C9" s="5">
        <v>2</v>
      </c>
      <c r="E9" s="3" t="s">
        <v>161</v>
      </c>
      <c r="F9" s="3"/>
      <c r="G9" s="5">
        <v>8</v>
      </c>
      <c r="H9" s="3"/>
      <c r="I9" s="5">
        <v>2528296</v>
      </c>
      <c r="J9" s="3"/>
      <c r="K9" s="5">
        <v>0</v>
      </c>
      <c r="L9" s="3"/>
      <c r="M9" s="5">
        <v>2528296</v>
      </c>
      <c r="N9" s="3"/>
      <c r="O9" s="5">
        <v>2002369504</v>
      </c>
      <c r="P9" s="3"/>
      <c r="Q9" s="5">
        <v>0</v>
      </c>
      <c r="R9" s="3"/>
      <c r="S9" s="5">
        <v>2002369504</v>
      </c>
    </row>
    <row r="10" spans="1:19" x14ac:dyDescent="0.55000000000000004">
      <c r="A10" s="1" t="s">
        <v>86</v>
      </c>
      <c r="C10" s="5">
        <v>30</v>
      </c>
      <c r="E10" s="3" t="s">
        <v>161</v>
      </c>
      <c r="F10" s="3"/>
      <c r="G10" s="5">
        <v>8</v>
      </c>
      <c r="H10" s="3"/>
      <c r="I10" s="5">
        <v>0</v>
      </c>
      <c r="J10" s="3"/>
      <c r="K10" s="5">
        <v>0</v>
      </c>
      <c r="L10" s="3"/>
      <c r="M10" s="5">
        <v>0</v>
      </c>
      <c r="N10" s="3"/>
      <c r="O10" s="5">
        <v>250000</v>
      </c>
      <c r="P10" s="3"/>
      <c r="Q10" s="5">
        <v>0</v>
      </c>
      <c r="R10" s="3"/>
      <c r="S10" s="5">
        <v>250000</v>
      </c>
    </row>
    <row r="11" spans="1:19" x14ac:dyDescent="0.55000000000000004">
      <c r="A11" s="1" t="s">
        <v>89</v>
      </c>
      <c r="C11" s="5">
        <v>1</v>
      </c>
      <c r="E11" s="3" t="s">
        <v>161</v>
      </c>
      <c r="F11" s="3"/>
      <c r="G11" s="5">
        <v>8</v>
      </c>
      <c r="H11" s="3"/>
      <c r="I11" s="5">
        <v>201368725</v>
      </c>
      <c r="J11" s="3"/>
      <c r="K11" s="5">
        <v>0</v>
      </c>
      <c r="L11" s="3"/>
      <c r="M11" s="5">
        <v>201368725</v>
      </c>
      <c r="N11" s="3"/>
      <c r="O11" s="5">
        <v>201368725</v>
      </c>
      <c r="P11" s="3"/>
      <c r="Q11" s="5">
        <v>0</v>
      </c>
      <c r="R11" s="3"/>
      <c r="S11" s="5">
        <v>201368725</v>
      </c>
    </row>
    <row r="12" spans="1:19" ht="24.75" thickBot="1" x14ac:dyDescent="0.6">
      <c r="E12" s="3"/>
      <c r="F12" s="3"/>
      <c r="G12" s="3"/>
      <c r="H12" s="3"/>
      <c r="I12" s="11">
        <f>SUM(I8:I11)</f>
        <v>203897021</v>
      </c>
      <c r="J12" s="3"/>
      <c r="K12" s="11">
        <f>SUM(K8:K11)</f>
        <v>0</v>
      </c>
      <c r="L12" s="3"/>
      <c r="M12" s="11">
        <f>SUM(M8:M11)</f>
        <v>203897021</v>
      </c>
      <c r="N12" s="3"/>
      <c r="O12" s="11">
        <f>SUM(O8:O11)</f>
        <v>21290540045</v>
      </c>
      <c r="P12" s="3"/>
      <c r="Q12" s="11">
        <f>SUM(Q8:Q11)</f>
        <v>0</v>
      </c>
      <c r="R12" s="3"/>
      <c r="S12" s="11">
        <f>SUM(S8:S11)</f>
        <v>21290540045</v>
      </c>
    </row>
    <row r="13" spans="1:19" ht="24.75" thickTop="1" x14ac:dyDescent="0.55000000000000004">
      <c r="E13" s="3"/>
      <c r="F13" s="3"/>
      <c r="G13" s="3"/>
      <c r="H13" s="3"/>
      <c r="I13" s="3"/>
      <c r="J13" s="3"/>
      <c r="K13" s="3"/>
      <c r="L13" s="3"/>
      <c r="M13" s="5"/>
      <c r="N13" s="5"/>
      <c r="O13" s="5"/>
      <c r="P13" s="5"/>
      <c r="Q13" s="5"/>
      <c r="R13" s="5"/>
      <c r="S13" s="5"/>
    </row>
    <row r="14" spans="1:19" x14ac:dyDescent="0.55000000000000004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</row>
    <row r="15" spans="1:19" x14ac:dyDescent="0.55000000000000004">
      <c r="N15" s="2"/>
      <c r="O15" s="2"/>
      <c r="P15" s="2"/>
      <c r="Q15" s="2"/>
      <c r="R15" s="2"/>
    </row>
    <row r="17" spans="13:19" x14ac:dyDescent="0.55000000000000004">
      <c r="M17" s="2"/>
      <c r="S17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6"/>
  <sheetViews>
    <sheetView rightToLeft="1" workbookViewId="0">
      <selection activeCell="E56" sqref="E56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5" t="s">
        <v>3</v>
      </c>
      <c r="C6" s="16" t="s">
        <v>104</v>
      </c>
      <c r="D6" s="16" t="s">
        <v>104</v>
      </c>
      <c r="E6" s="16" t="s">
        <v>104</v>
      </c>
      <c r="F6" s="16" t="s">
        <v>104</v>
      </c>
      <c r="G6" s="16" t="s">
        <v>104</v>
      </c>
      <c r="I6" s="16" t="s">
        <v>94</v>
      </c>
      <c r="J6" s="16" t="s">
        <v>94</v>
      </c>
      <c r="K6" s="16" t="s">
        <v>94</v>
      </c>
      <c r="L6" s="16" t="s">
        <v>94</v>
      </c>
      <c r="M6" s="16" t="s">
        <v>94</v>
      </c>
      <c r="O6" s="16" t="s">
        <v>95</v>
      </c>
      <c r="P6" s="16" t="s">
        <v>95</v>
      </c>
      <c r="Q6" s="16" t="s">
        <v>95</v>
      </c>
      <c r="R6" s="16" t="s">
        <v>95</v>
      </c>
      <c r="S6" s="16" t="s">
        <v>95</v>
      </c>
    </row>
    <row r="7" spans="1:19" ht="24.75" x14ac:dyDescent="0.55000000000000004">
      <c r="A7" s="16" t="s">
        <v>3</v>
      </c>
      <c r="C7" s="16" t="s">
        <v>105</v>
      </c>
      <c r="E7" s="16" t="s">
        <v>106</v>
      </c>
      <c r="G7" s="16" t="s">
        <v>107</v>
      </c>
      <c r="I7" s="16" t="s">
        <v>108</v>
      </c>
      <c r="K7" s="16" t="s">
        <v>99</v>
      </c>
      <c r="M7" s="16" t="s">
        <v>109</v>
      </c>
      <c r="O7" s="16" t="s">
        <v>108</v>
      </c>
      <c r="Q7" s="16" t="s">
        <v>99</v>
      </c>
      <c r="S7" s="16" t="s">
        <v>109</v>
      </c>
    </row>
    <row r="8" spans="1:19" x14ac:dyDescent="0.55000000000000004">
      <c r="A8" s="1" t="s">
        <v>62</v>
      </c>
      <c r="C8" s="3" t="s">
        <v>110</v>
      </c>
      <c r="D8" s="3"/>
      <c r="E8" s="5">
        <v>5436109</v>
      </c>
      <c r="F8" s="3"/>
      <c r="G8" s="5">
        <v>79</v>
      </c>
      <c r="H8" s="3"/>
      <c r="I8" s="5">
        <v>0</v>
      </c>
      <c r="J8" s="3"/>
      <c r="K8" s="5">
        <v>0</v>
      </c>
      <c r="L8" s="3"/>
      <c r="M8" s="5">
        <f>I8-K8</f>
        <v>0</v>
      </c>
      <c r="N8" s="3"/>
      <c r="O8" s="5">
        <v>429452611</v>
      </c>
      <c r="P8" s="3"/>
      <c r="Q8" s="5">
        <v>9773353</v>
      </c>
      <c r="R8" s="3"/>
      <c r="S8" s="5">
        <f>O8-Q8</f>
        <v>419679258</v>
      </c>
    </row>
    <row r="9" spans="1:19" x14ac:dyDescent="0.55000000000000004">
      <c r="A9" s="1" t="s">
        <v>57</v>
      </c>
      <c r="C9" s="3" t="s">
        <v>4</v>
      </c>
      <c r="D9" s="3"/>
      <c r="E9" s="5">
        <v>3500901</v>
      </c>
      <c r="F9" s="3"/>
      <c r="G9" s="5">
        <v>350</v>
      </c>
      <c r="H9" s="3"/>
      <c r="I9" s="5">
        <v>0</v>
      </c>
      <c r="J9" s="3"/>
      <c r="K9" s="5">
        <v>0</v>
      </c>
      <c r="L9" s="3"/>
      <c r="M9" s="5">
        <f t="shared" ref="M9:M53" si="0">I9-K9</f>
        <v>0</v>
      </c>
      <c r="N9" s="3"/>
      <c r="O9" s="5">
        <v>1225315350</v>
      </c>
      <c r="P9" s="3"/>
      <c r="Q9" s="5">
        <v>67412171</v>
      </c>
      <c r="R9" s="3"/>
      <c r="S9" s="5">
        <f t="shared" ref="S9:S53" si="1">O9-Q9</f>
        <v>1157903179</v>
      </c>
    </row>
    <row r="10" spans="1:19" x14ac:dyDescent="0.55000000000000004">
      <c r="A10" s="1" t="s">
        <v>46</v>
      </c>
      <c r="C10" s="3" t="s">
        <v>111</v>
      </c>
      <c r="D10" s="3"/>
      <c r="E10" s="5">
        <v>5386004</v>
      </c>
      <c r="F10" s="3"/>
      <c r="G10" s="5">
        <v>2400</v>
      </c>
      <c r="H10" s="3"/>
      <c r="I10" s="5">
        <v>0</v>
      </c>
      <c r="J10" s="3"/>
      <c r="K10" s="5">
        <v>0</v>
      </c>
      <c r="L10" s="3"/>
      <c r="M10" s="5">
        <f t="shared" si="0"/>
        <v>0</v>
      </c>
      <c r="N10" s="3"/>
      <c r="O10" s="5">
        <v>12926409600</v>
      </c>
      <c r="P10" s="3"/>
      <c r="Q10" s="5">
        <v>0</v>
      </c>
      <c r="R10" s="3"/>
      <c r="S10" s="5">
        <f t="shared" si="1"/>
        <v>12926409600</v>
      </c>
    </row>
    <row r="11" spans="1:19" x14ac:dyDescent="0.55000000000000004">
      <c r="A11" s="1" t="s">
        <v>65</v>
      </c>
      <c r="C11" s="3" t="s">
        <v>111</v>
      </c>
      <c r="D11" s="3"/>
      <c r="E11" s="5">
        <v>40503681</v>
      </c>
      <c r="F11" s="3"/>
      <c r="G11" s="5">
        <v>700</v>
      </c>
      <c r="H11" s="3"/>
      <c r="I11" s="5">
        <v>0</v>
      </c>
      <c r="J11" s="3"/>
      <c r="K11" s="5">
        <v>0</v>
      </c>
      <c r="L11" s="3"/>
      <c r="M11" s="5">
        <f t="shared" si="0"/>
        <v>0</v>
      </c>
      <c r="N11" s="3"/>
      <c r="O11" s="5">
        <v>28352576700</v>
      </c>
      <c r="P11" s="3"/>
      <c r="Q11" s="5">
        <v>0</v>
      </c>
      <c r="R11" s="3"/>
      <c r="S11" s="5">
        <f t="shared" si="1"/>
        <v>28352576700</v>
      </c>
    </row>
    <row r="12" spans="1:19" x14ac:dyDescent="0.55000000000000004">
      <c r="A12" s="1" t="s">
        <v>35</v>
      </c>
      <c r="C12" s="3" t="s">
        <v>112</v>
      </c>
      <c r="D12" s="3"/>
      <c r="E12" s="5">
        <v>1500000</v>
      </c>
      <c r="F12" s="3"/>
      <c r="G12" s="5">
        <v>700</v>
      </c>
      <c r="H12" s="3"/>
      <c r="I12" s="5">
        <v>0</v>
      </c>
      <c r="J12" s="3"/>
      <c r="K12" s="5">
        <v>0</v>
      </c>
      <c r="L12" s="3"/>
      <c r="M12" s="5">
        <f t="shared" si="0"/>
        <v>0</v>
      </c>
      <c r="N12" s="3"/>
      <c r="O12" s="5">
        <v>1050000000</v>
      </c>
      <c r="P12" s="3"/>
      <c r="Q12" s="5">
        <v>0</v>
      </c>
      <c r="R12" s="3"/>
      <c r="S12" s="5">
        <f t="shared" si="1"/>
        <v>1050000000</v>
      </c>
    </row>
    <row r="13" spans="1:19" x14ac:dyDescent="0.55000000000000004">
      <c r="A13" s="1" t="s">
        <v>59</v>
      </c>
      <c r="C13" s="3" t="s">
        <v>113</v>
      </c>
      <c r="D13" s="3"/>
      <c r="E13" s="5">
        <v>13237900</v>
      </c>
      <c r="F13" s="3"/>
      <c r="G13" s="5">
        <v>7</v>
      </c>
      <c r="H13" s="3"/>
      <c r="I13" s="5">
        <v>0</v>
      </c>
      <c r="J13" s="3"/>
      <c r="K13" s="5">
        <v>0</v>
      </c>
      <c r="L13" s="3"/>
      <c r="M13" s="5">
        <f t="shared" si="0"/>
        <v>0</v>
      </c>
      <c r="N13" s="3"/>
      <c r="O13" s="5">
        <v>92665300</v>
      </c>
      <c r="P13" s="3"/>
      <c r="Q13" s="5">
        <v>0</v>
      </c>
      <c r="R13" s="3"/>
      <c r="S13" s="5">
        <f t="shared" si="1"/>
        <v>92665300</v>
      </c>
    </row>
    <row r="14" spans="1:19" x14ac:dyDescent="0.55000000000000004">
      <c r="A14" s="1" t="s">
        <v>58</v>
      </c>
      <c r="C14" s="3" t="s">
        <v>114</v>
      </c>
      <c r="D14" s="3"/>
      <c r="E14" s="5">
        <v>7449089</v>
      </c>
      <c r="F14" s="3"/>
      <c r="G14" s="5">
        <v>1030</v>
      </c>
      <c r="H14" s="3"/>
      <c r="I14" s="5">
        <v>0</v>
      </c>
      <c r="J14" s="3"/>
      <c r="K14" s="5">
        <v>0</v>
      </c>
      <c r="L14" s="3"/>
      <c r="M14" s="5">
        <f t="shared" si="0"/>
        <v>0</v>
      </c>
      <c r="N14" s="3"/>
      <c r="O14" s="5">
        <v>7672561670</v>
      </c>
      <c r="P14" s="3"/>
      <c r="Q14" s="5">
        <v>0</v>
      </c>
      <c r="R14" s="3"/>
      <c r="S14" s="5">
        <f t="shared" si="1"/>
        <v>7672561670</v>
      </c>
    </row>
    <row r="15" spans="1:19" x14ac:dyDescent="0.55000000000000004">
      <c r="A15" s="1" t="s">
        <v>68</v>
      </c>
      <c r="C15" s="3" t="s">
        <v>115</v>
      </c>
      <c r="D15" s="3"/>
      <c r="E15" s="5">
        <v>1839529</v>
      </c>
      <c r="F15" s="3"/>
      <c r="G15" s="5">
        <v>2900</v>
      </c>
      <c r="H15" s="3"/>
      <c r="I15" s="5">
        <v>0</v>
      </c>
      <c r="J15" s="3"/>
      <c r="K15" s="5">
        <v>0</v>
      </c>
      <c r="L15" s="3"/>
      <c r="M15" s="5">
        <f t="shared" si="0"/>
        <v>0</v>
      </c>
      <c r="N15" s="3"/>
      <c r="O15" s="5">
        <v>5334634100</v>
      </c>
      <c r="P15" s="3"/>
      <c r="Q15" s="5">
        <v>0</v>
      </c>
      <c r="R15" s="3"/>
      <c r="S15" s="5">
        <f t="shared" si="1"/>
        <v>5334634100</v>
      </c>
    </row>
    <row r="16" spans="1:19" x14ac:dyDescent="0.55000000000000004">
      <c r="A16" s="1" t="s">
        <v>45</v>
      </c>
      <c r="C16" s="3" t="s">
        <v>116</v>
      </c>
      <c r="D16" s="3"/>
      <c r="E16" s="5">
        <v>2620473</v>
      </c>
      <c r="F16" s="3"/>
      <c r="G16" s="5">
        <v>1440</v>
      </c>
      <c r="H16" s="3"/>
      <c r="I16" s="5">
        <v>0</v>
      </c>
      <c r="J16" s="3"/>
      <c r="K16" s="5">
        <v>0</v>
      </c>
      <c r="L16" s="3"/>
      <c r="M16" s="5">
        <f t="shared" si="0"/>
        <v>0</v>
      </c>
      <c r="N16" s="3"/>
      <c r="O16" s="5">
        <v>3773481120</v>
      </c>
      <c r="P16" s="3"/>
      <c r="Q16" s="5">
        <v>0</v>
      </c>
      <c r="R16" s="3"/>
      <c r="S16" s="5">
        <f t="shared" si="1"/>
        <v>3773481120</v>
      </c>
    </row>
    <row r="17" spans="1:19" x14ac:dyDescent="0.55000000000000004">
      <c r="A17" s="1" t="s">
        <v>38</v>
      </c>
      <c r="C17" s="3" t="s">
        <v>112</v>
      </c>
      <c r="D17" s="3"/>
      <c r="E17" s="5">
        <v>11616528</v>
      </c>
      <c r="F17" s="3"/>
      <c r="G17" s="5">
        <v>400</v>
      </c>
      <c r="H17" s="3"/>
      <c r="I17" s="5">
        <v>0</v>
      </c>
      <c r="J17" s="3"/>
      <c r="K17" s="5">
        <v>0</v>
      </c>
      <c r="L17" s="3"/>
      <c r="M17" s="5">
        <f t="shared" si="0"/>
        <v>0</v>
      </c>
      <c r="N17" s="3"/>
      <c r="O17" s="5">
        <v>4646611200</v>
      </c>
      <c r="P17" s="3"/>
      <c r="Q17" s="5">
        <v>331056269</v>
      </c>
      <c r="R17" s="3"/>
      <c r="S17" s="5">
        <f t="shared" si="1"/>
        <v>4315554931</v>
      </c>
    </row>
    <row r="18" spans="1:19" x14ac:dyDescent="0.55000000000000004">
      <c r="A18" s="1" t="s">
        <v>33</v>
      </c>
      <c r="C18" s="3" t="s">
        <v>117</v>
      </c>
      <c r="D18" s="3"/>
      <c r="E18" s="5">
        <v>929702</v>
      </c>
      <c r="F18" s="3"/>
      <c r="G18" s="5">
        <v>3750</v>
      </c>
      <c r="H18" s="3"/>
      <c r="I18" s="5">
        <v>0</v>
      </c>
      <c r="J18" s="3"/>
      <c r="K18" s="5">
        <v>0</v>
      </c>
      <c r="L18" s="3"/>
      <c r="M18" s="5">
        <f t="shared" si="0"/>
        <v>0</v>
      </c>
      <c r="N18" s="3"/>
      <c r="O18" s="5">
        <v>3486382500</v>
      </c>
      <c r="P18" s="3"/>
      <c r="Q18" s="5">
        <v>0</v>
      </c>
      <c r="R18" s="3"/>
      <c r="S18" s="5">
        <f t="shared" si="1"/>
        <v>3486382500</v>
      </c>
    </row>
    <row r="19" spans="1:19" x14ac:dyDescent="0.55000000000000004">
      <c r="A19" s="1" t="s">
        <v>48</v>
      </c>
      <c r="C19" s="3" t="s">
        <v>118</v>
      </c>
      <c r="D19" s="3"/>
      <c r="E19" s="5">
        <v>3603832</v>
      </c>
      <c r="F19" s="3"/>
      <c r="G19" s="5">
        <v>2400</v>
      </c>
      <c r="H19" s="3"/>
      <c r="I19" s="5">
        <v>0</v>
      </c>
      <c r="J19" s="3"/>
      <c r="K19" s="5">
        <v>0</v>
      </c>
      <c r="L19" s="3"/>
      <c r="M19" s="5">
        <f t="shared" si="0"/>
        <v>0</v>
      </c>
      <c r="N19" s="3"/>
      <c r="O19" s="5">
        <v>8649196800</v>
      </c>
      <c r="P19" s="3"/>
      <c r="Q19" s="5">
        <v>0</v>
      </c>
      <c r="R19" s="3"/>
      <c r="S19" s="5">
        <f t="shared" si="1"/>
        <v>8649196800</v>
      </c>
    </row>
    <row r="20" spans="1:19" x14ac:dyDescent="0.55000000000000004">
      <c r="A20" s="1" t="s">
        <v>23</v>
      </c>
      <c r="C20" s="3" t="s">
        <v>111</v>
      </c>
      <c r="D20" s="3"/>
      <c r="E20" s="5">
        <v>986999</v>
      </c>
      <c r="F20" s="3"/>
      <c r="G20" s="5">
        <v>5850</v>
      </c>
      <c r="H20" s="3"/>
      <c r="I20" s="5">
        <v>0</v>
      </c>
      <c r="J20" s="3"/>
      <c r="K20" s="5">
        <v>0</v>
      </c>
      <c r="L20" s="3"/>
      <c r="M20" s="5">
        <f t="shared" si="0"/>
        <v>0</v>
      </c>
      <c r="N20" s="3"/>
      <c r="O20" s="5">
        <v>5773944150</v>
      </c>
      <c r="P20" s="3"/>
      <c r="Q20" s="5">
        <v>0</v>
      </c>
      <c r="R20" s="3"/>
      <c r="S20" s="5">
        <f t="shared" si="1"/>
        <v>5773944150</v>
      </c>
    </row>
    <row r="21" spans="1:19" x14ac:dyDescent="0.55000000000000004">
      <c r="A21" s="1" t="s">
        <v>21</v>
      </c>
      <c r="C21" s="3" t="s">
        <v>111</v>
      </c>
      <c r="D21" s="3"/>
      <c r="E21" s="5">
        <v>21176060</v>
      </c>
      <c r="F21" s="3"/>
      <c r="G21" s="5">
        <v>650</v>
      </c>
      <c r="H21" s="3"/>
      <c r="I21" s="5">
        <v>0</v>
      </c>
      <c r="J21" s="3"/>
      <c r="K21" s="5">
        <v>0</v>
      </c>
      <c r="L21" s="3"/>
      <c r="M21" s="5">
        <f t="shared" si="0"/>
        <v>0</v>
      </c>
      <c r="N21" s="3"/>
      <c r="O21" s="5">
        <v>13764439000</v>
      </c>
      <c r="P21" s="3"/>
      <c r="Q21" s="5">
        <v>0</v>
      </c>
      <c r="R21" s="3"/>
      <c r="S21" s="5">
        <f t="shared" si="1"/>
        <v>13764439000</v>
      </c>
    </row>
    <row r="22" spans="1:19" x14ac:dyDescent="0.55000000000000004">
      <c r="A22" s="1" t="s">
        <v>64</v>
      </c>
      <c r="C22" s="3" t="s">
        <v>119</v>
      </c>
      <c r="D22" s="3"/>
      <c r="E22" s="5">
        <v>9605339</v>
      </c>
      <c r="F22" s="3"/>
      <c r="G22" s="5">
        <v>1590</v>
      </c>
      <c r="H22" s="3"/>
      <c r="I22" s="5">
        <v>0</v>
      </c>
      <c r="J22" s="3"/>
      <c r="K22" s="5">
        <v>0</v>
      </c>
      <c r="L22" s="3"/>
      <c r="M22" s="5">
        <f t="shared" si="0"/>
        <v>0</v>
      </c>
      <c r="N22" s="3"/>
      <c r="O22" s="5">
        <v>15272489010</v>
      </c>
      <c r="P22" s="3"/>
      <c r="Q22" s="5">
        <v>0</v>
      </c>
      <c r="R22" s="3"/>
      <c r="S22" s="5">
        <f t="shared" si="1"/>
        <v>15272489010</v>
      </c>
    </row>
    <row r="23" spans="1:19" x14ac:dyDescent="0.55000000000000004">
      <c r="A23" s="1" t="s">
        <v>63</v>
      </c>
      <c r="C23" s="3" t="s">
        <v>119</v>
      </c>
      <c r="D23" s="3"/>
      <c r="E23" s="5">
        <v>12048272</v>
      </c>
      <c r="F23" s="3"/>
      <c r="G23" s="5">
        <v>1270</v>
      </c>
      <c r="H23" s="3"/>
      <c r="I23" s="5">
        <v>0</v>
      </c>
      <c r="J23" s="3"/>
      <c r="K23" s="5">
        <v>0</v>
      </c>
      <c r="L23" s="3"/>
      <c r="M23" s="5">
        <f t="shared" si="0"/>
        <v>0</v>
      </c>
      <c r="N23" s="3"/>
      <c r="O23" s="5">
        <v>15301305440</v>
      </c>
      <c r="P23" s="3"/>
      <c r="Q23" s="5">
        <v>10473173</v>
      </c>
      <c r="R23" s="3"/>
      <c r="S23" s="5">
        <f t="shared" si="1"/>
        <v>15290832267</v>
      </c>
    </row>
    <row r="24" spans="1:19" x14ac:dyDescent="0.55000000000000004">
      <c r="A24" s="1" t="s">
        <v>30</v>
      </c>
      <c r="C24" s="3" t="s">
        <v>120</v>
      </c>
      <c r="D24" s="3"/>
      <c r="E24" s="5">
        <v>1922101</v>
      </c>
      <c r="F24" s="3"/>
      <c r="G24" s="5">
        <v>520</v>
      </c>
      <c r="H24" s="3"/>
      <c r="I24" s="5">
        <v>0</v>
      </c>
      <c r="J24" s="3"/>
      <c r="K24" s="5">
        <v>0</v>
      </c>
      <c r="L24" s="3"/>
      <c r="M24" s="5">
        <f t="shared" si="0"/>
        <v>0</v>
      </c>
      <c r="N24" s="3"/>
      <c r="O24" s="5">
        <v>999492520</v>
      </c>
      <c r="P24" s="3"/>
      <c r="Q24" s="5">
        <v>0</v>
      </c>
      <c r="R24" s="3"/>
      <c r="S24" s="5">
        <f t="shared" si="1"/>
        <v>999492520</v>
      </c>
    </row>
    <row r="25" spans="1:19" x14ac:dyDescent="0.55000000000000004">
      <c r="A25" s="1" t="s">
        <v>56</v>
      </c>
      <c r="C25" s="3" t="s">
        <v>121</v>
      </c>
      <c r="D25" s="3"/>
      <c r="E25" s="5">
        <v>28594633</v>
      </c>
      <c r="F25" s="3"/>
      <c r="G25" s="5">
        <v>1700</v>
      </c>
      <c r="H25" s="3"/>
      <c r="I25" s="5">
        <v>0</v>
      </c>
      <c r="J25" s="3"/>
      <c r="K25" s="5">
        <v>0</v>
      </c>
      <c r="L25" s="3"/>
      <c r="M25" s="5">
        <f t="shared" si="0"/>
        <v>0</v>
      </c>
      <c r="N25" s="3"/>
      <c r="O25" s="5">
        <v>48610876100</v>
      </c>
      <c r="P25" s="3"/>
      <c r="Q25" s="5">
        <v>0</v>
      </c>
      <c r="R25" s="3"/>
      <c r="S25" s="5">
        <f t="shared" si="1"/>
        <v>48610876100</v>
      </c>
    </row>
    <row r="26" spans="1:19" x14ac:dyDescent="0.55000000000000004">
      <c r="A26" s="1" t="s">
        <v>53</v>
      </c>
      <c r="C26" s="3" t="s">
        <v>112</v>
      </c>
      <c r="D26" s="3"/>
      <c r="E26" s="5">
        <v>29113758</v>
      </c>
      <c r="F26" s="3"/>
      <c r="G26" s="5">
        <v>330</v>
      </c>
      <c r="H26" s="3"/>
      <c r="I26" s="5">
        <v>0</v>
      </c>
      <c r="J26" s="3"/>
      <c r="K26" s="5">
        <v>0</v>
      </c>
      <c r="L26" s="3"/>
      <c r="M26" s="5">
        <f t="shared" si="0"/>
        <v>0</v>
      </c>
      <c r="N26" s="3"/>
      <c r="O26" s="5">
        <v>9607540140</v>
      </c>
      <c r="P26" s="3"/>
      <c r="Q26" s="5">
        <v>0</v>
      </c>
      <c r="R26" s="3"/>
      <c r="S26" s="5">
        <f t="shared" si="1"/>
        <v>9607540140</v>
      </c>
    </row>
    <row r="27" spans="1:19" x14ac:dyDescent="0.55000000000000004">
      <c r="A27" s="1" t="s">
        <v>67</v>
      </c>
      <c r="C27" s="3" t="s">
        <v>122</v>
      </c>
      <c r="D27" s="3"/>
      <c r="E27" s="5">
        <v>3344338</v>
      </c>
      <c r="F27" s="3"/>
      <c r="G27" s="5">
        <v>2000</v>
      </c>
      <c r="H27" s="3"/>
      <c r="I27" s="5">
        <v>0</v>
      </c>
      <c r="J27" s="3"/>
      <c r="K27" s="5">
        <v>0</v>
      </c>
      <c r="L27" s="3"/>
      <c r="M27" s="5">
        <f t="shared" si="0"/>
        <v>0</v>
      </c>
      <c r="N27" s="3"/>
      <c r="O27" s="5">
        <v>6688676000</v>
      </c>
      <c r="P27" s="3"/>
      <c r="Q27" s="5">
        <v>388374735</v>
      </c>
      <c r="R27" s="3"/>
      <c r="S27" s="5">
        <f t="shared" si="1"/>
        <v>6300301265</v>
      </c>
    </row>
    <row r="28" spans="1:19" x14ac:dyDescent="0.55000000000000004">
      <c r="A28" s="1" t="s">
        <v>32</v>
      </c>
      <c r="C28" s="3" t="s">
        <v>116</v>
      </c>
      <c r="D28" s="3"/>
      <c r="E28" s="5">
        <v>500355</v>
      </c>
      <c r="F28" s="3"/>
      <c r="G28" s="5">
        <v>5000</v>
      </c>
      <c r="H28" s="3"/>
      <c r="I28" s="5">
        <v>0</v>
      </c>
      <c r="J28" s="3"/>
      <c r="K28" s="5">
        <v>0</v>
      </c>
      <c r="L28" s="3"/>
      <c r="M28" s="5">
        <f t="shared" si="0"/>
        <v>0</v>
      </c>
      <c r="N28" s="3"/>
      <c r="O28" s="5">
        <v>2501775000</v>
      </c>
      <c r="P28" s="3"/>
      <c r="Q28" s="5">
        <v>0</v>
      </c>
      <c r="R28" s="3"/>
      <c r="S28" s="5">
        <f t="shared" si="1"/>
        <v>2501775000</v>
      </c>
    </row>
    <row r="29" spans="1:19" x14ac:dyDescent="0.55000000000000004">
      <c r="A29" s="1" t="s">
        <v>54</v>
      </c>
      <c r="C29" s="3" t="s">
        <v>117</v>
      </c>
      <c r="D29" s="3"/>
      <c r="E29" s="5">
        <v>976466</v>
      </c>
      <c r="F29" s="3"/>
      <c r="G29" s="5">
        <v>1250</v>
      </c>
      <c r="H29" s="3"/>
      <c r="I29" s="5">
        <v>0</v>
      </c>
      <c r="J29" s="3"/>
      <c r="K29" s="5">
        <v>0</v>
      </c>
      <c r="L29" s="3"/>
      <c r="M29" s="5">
        <f t="shared" si="0"/>
        <v>0</v>
      </c>
      <c r="N29" s="3"/>
      <c r="O29" s="5">
        <v>1220582500</v>
      </c>
      <c r="P29" s="3"/>
      <c r="Q29" s="5">
        <v>0</v>
      </c>
      <c r="R29" s="3"/>
      <c r="S29" s="5">
        <f t="shared" si="1"/>
        <v>1220582500</v>
      </c>
    </row>
    <row r="30" spans="1:19" x14ac:dyDescent="0.55000000000000004">
      <c r="A30" s="1" t="s">
        <v>29</v>
      </c>
      <c r="C30" s="3" t="s">
        <v>123</v>
      </c>
      <c r="D30" s="3"/>
      <c r="E30" s="5">
        <v>780062</v>
      </c>
      <c r="F30" s="3"/>
      <c r="G30" s="5">
        <v>6900</v>
      </c>
      <c r="H30" s="3"/>
      <c r="I30" s="5">
        <v>0</v>
      </c>
      <c r="J30" s="3"/>
      <c r="K30" s="5">
        <v>0</v>
      </c>
      <c r="L30" s="3"/>
      <c r="M30" s="5">
        <f t="shared" si="0"/>
        <v>0</v>
      </c>
      <c r="N30" s="3"/>
      <c r="O30" s="5">
        <v>5382427800</v>
      </c>
      <c r="P30" s="3"/>
      <c r="Q30" s="5">
        <v>0</v>
      </c>
      <c r="R30" s="3"/>
      <c r="S30" s="5">
        <f t="shared" si="1"/>
        <v>5382427800</v>
      </c>
    </row>
    <row r="31" spans="1:19" x14ac:dyDescent="0.55000000000000004">
      <c r="A31" s="1" t="s">
        <v>19</v>
      </c>
      <c r="C31" s="3" t="s">
        <v>124</v>
      </c>
      <c r="D31" s="3"/>
      <c r="E31" s="5">
        <v>24781548</v>
      </c>
      <c r="F31" s="3"/>
      <c r="G31" s="5">
        <v>100</v>
      </c>
      <c r="H31" s="3"/>
      <c r="I31" s="5">
        <v>0</v>
      </c>
      <c r="J31" s="3"/>
      <c r="K31" s="5">
        <v>0</v>
      </c>
      <c r="L31" s="3"/>
      <c r="M31" s="5">
        <f t="shared" si="0"/>
        <v>0</v>
      </c>
      <c r="N31" s="3"/>
      <c r="O31" s="5">
        <v>2478154800</v>
      </c>
      <c r="P31" s="3"/>
      <c r="Q31" s="5">
        <v>0</v>
      </c>
      <c r="R31" s="3"/>
      <c r="S31" s="5">
        <f t="shared" si="1"/>
        <v>2478154800</v>
      </c>
    </row>
    <row r="32" spans="1:19" x14ac:dyDescent="0.55000000000000004">
      <c r="A32" s="1" t="s">
        <v>17</v>
      </c>
      <c r="C32" s="3" t="s">
        <v>124</v>
      </c>
      <c r="D32" s="3"/>
      <c r="E32" s="5">
        <v>25642129</v>
      </c>
      <c r="F32" s="3"/>
      <c r="G32" s="5">
        <v>20</v>
      </c>
      <c r="H32" s="3"/>
      <c r="I32" s="5">
        <v>0</v>
      </c>
      <c r="J32" s="3"/>
      <c r="K32" s="5">
        <v>0</v>
      </c>
      <c r="L32" s="3"/>
      <c r="M32" s="5">
        <f t="shared" si="0"/>
        <v>0</v>
      </c>
      <c r="N32" s="3"/>
      <c r="O32" s="5">
        <v>512842580</v>
      </c>
      <c r="P32" s="3"/>
      <c r="Q32" s="5">
        <v>0</v>
      </c>
      <c r="R32" s="3"/>
      <c r="S32" s="5">
        <f t="shared" si="1"/>
        <v>512842580</v>
      </c>
    </row>
    <row r="33" spans="1:19" x14ac:dyDescent="0.55000000000000004">
      <c r="A33" s="1" t="s">
        <v>18</v>
      </c>
      <c r="C33" s="3" t="s">
        <v>122</v>
      </c>
      <c r="D33" s="3"/>
      <c r="E33" s="5">
        <v>21377844</v>
      </c>
      <c r="F33" s="3"/>
      <c r="G33" s="5">
        <v>2</v>
      </c>
      <c r="H33" s="3"/>
      <c r="I33" s="5">
        <v>0</v>
      </c>
      <c r="J33" s="3"/>
      <c r="K33" s="5">
        <v>0</v>
      </c>
      <c r="L33" s="3"/>
      <c r="M33" s="5">
        <f t="shared" si="0"/>
        <v>0</v>
      </c>
      <c r="N33" s="3"/>
      <c r="O33" s="5">
        <v>42755688</v>
      </c>
      <c r="P33" s="3"/>
      <c r="Q33" s="5">
        <v>0</v>
      </c>
      <c r="R33" s="3"/>
      <c r="S33" s="5">
        <f t="shared" si="1"/>
        <v>42755688</v>
      </c>
    </row>
    <row r="34" spans="1:19" x14ac:dyDescent="0.55000000000000004">
      <c r="A34" s="1" t="s">
        <v>22</v>
      </c>
      <c r="C34" s="3" t="s">
        <v>111</v>
      </c>
      <c r="D34" s="3"/>
      <c r="E34" s="5">
        <v>12723209</v>
      </c>
      <c r="F34" s="3"/>
      <c r="G34" s="5">
        <v>1350</v>
      </c>
      <c r="H34" s="3"/>
      <c r="I34" s="5">
        <v>0</v>
      </c>
      <c r="J34" s="3"/>
      <c r="K34" s="5">
        <v>0</v>
      </c>
      <c r="L34" s="3"/>
      <c r="M34" s="5">
        <f t="shared" si="0"/>
        <v>0</v>
      </c>
      <c r="N34" s="3"/>
      <c r="O34" s="5">
        <v>17176332150</v>
      </c>
      <c r="P34" s="3"/>
      <c r="Q34" s="5">
        <v>0</v>
      </c>
      <c r="R34" s="3"/>
      <c r="S34" s="5">
        <f t="shared" si="1"/>
        <v>17176332150</v>
      </c>
    </row>
    <row r="35" spans="1:19" x14ac:dyDescent="0.55000000000000004">
      <c r="A35" s="1" t="s">
        <v>50</v>
      </c>
      <c r="C35" s="3" t="s">
        <v>125</v>
      </c>
      <c r="D35" s="3"/>
      <c r="E35" s="5">
        <v>39404494</v>
      </c>
      <c r="F35" s="3"/>
      <c r="G35" s="5">
        <v>500</v>
      </c>
      <c r="H35" s="3"/>
      <c r="I35" s="5">
        <v>0</v>
      </c>
      <c r="J35" s="3"/>
      <c r="K35" s="5">
        <v>0</v>
      </c>
      <c r="L35" s="3"/>
      <c r="M35" s="5">
        <f t="shared" si="0"/>
        <v>0</v>
      </c>
      <c r="N35" s="3"/>
      <c r="O35" s="5">
        <v>19702247000</v>
      </c>
      <c r="P35" s="3"/>
      <c r="Q35" s="5">
        <v>814997742</v>
      </c>
      <c r="R35" s="3"/>
      <c r="S35" s="5">
        <f t="shared" si="1"/>
        <v>18887249258</v>
      </c>
    </row>
    <row r="36" spans="1:19" x14ac:dyDescent="0.55000000000000004">
      <c r="A36" s="1" t="s">
        <v>40</v>
      </c>
      <c r="C36" s="3" t="s">
        <v>126</v>
      </c>
      <c r="D36" s="3"/>
      <c r="E36" s="5">
        <v>7054039</v>
      </c>
      <c r="F36" s="3"/>
      <c r="G36" s="5">
        <v>2150</v>
      </c>
      <c r="H36" s="3"/>
      <c r="I36" s="5">
        <v>0</v>
      </c>
      <c r="J36" s="3"/>
      <c r="K36" s="5">
        <v>0</v>
      </c>
      <c r="L36" s="3"/>
      <c r="M36" s="5">
        <f t="shared" si="0"/>
        <v>0</v>
      </c>
      <c r="N36" s="3"/>
      <c r="O36" s="5">
        <v>15166183850</v>
      </c>
      <c r="P36" s="3"/>
      <c r="Q36" s="5">
        <v>183387628</v>
      </c>
      <c r="R36" s="3"/>
      <c r="S36" s="5">
        <f t="shared" si="1"/>
        <v>14982796222</v>
      </c>
    </row>
    <row r="37" spans="1:19" x14ac:dyDescent="0.55000000000000004">
      <c r="A37" s="1" t="s">
        <v>66</v>
      </c>
      <c r="C37" s="3" t="s">
        <v>127</v>
      </c>
      <c r="D37" s="3"/>
      <c r="E37" s="5">
        <v>1699484</v>
      </c>
      <c r="F37" s="3"/>
      <c r="G37" s="5">
        <v>2200</v>
      </c>
      <c r="H37" s="3"/>
      <c r="I37" s="5">
        <v>0</v>
      </c>
      <c r="J37" s="3"/>
      <c r="K37" s="5">
        <v>0</v>
      </c>
      <c r="L37" s="3"/>
      <c r="M37" s="5">
        <f t="shared" si="0"/>
        <v>0</v>
      </c>
      <c r="N37" s="3"/>
      <c r="O37" s="5">
        <v>3738864800</v>
      </c>
      <c r="P37" s="3"/>
      <c r="Q37" s="5">
        <v>261958680</v>
      </c>
      <c r="R37" s="3"/>
      <c r="S37" s="5">
        <f t="shared" si="1"/>
        <v>3476906120</v>
      </c>
    </row>
    <row r="38" spans="1:19" x14ac:dyDescent="0.55000000000000004">
      <c r="A38" s="1" t="s">
        <v>49</v>
      </c>
      <c r="C38" s="3" t="s">
        <v>128</v>
      </c>
      <c r="D38" s="3"/>
      <c r="E38" s="5">
        <v>4239301</v>
      </c>
      <c r="F38" s="3"/>
      <c r="G38" s="5">
        <v>590</v>
      </c>
      <c r="H38" s="3"/>
      <c r="I38" s="5">
        <v>0</v>
      </c>
      <c r="J38" s="3"/>
      <c r="K38" s="5">
        <v>0</v>
      </c>
      <c r="L38" s="3"/>
      <c r="M38" s="5">
        <f t="shared" si="0"/>
        <v>0</v>
      </c>
      <c r="N38" s="3"/>
      <c r="O38" s="5">
        <v>2501187590</v>
      </c>
      <c r="P38" s="3"/>
      <c r="Q38" s="5">
        <v>0</v>
      </c>
      <c r="R38" s="3"/>
      <c r="S38" s="5">
        <f t="shared" si="1"/>
        <v>2501187590</v>
      </c>
    </row>
    <row r="39" spans="1:19" x14ac:dyDescent="0.55000000000000004">
      <c r="A39" s="1" t="s">
        <v>16</v>
      </c>
      <c r="C39" s="3" t="s">
        <v>113</v>
      </c>
      <c r="D39" s="3"/>
      <c r="E39" s="5">
        <v>7064052</v>
      </c>
      <c r="F39" s="3"/>
      <c r="G39" s="5">
        <v>120</v>
      </c>
      <c r="H39" s="3"/>
      <c r="I39" s="5">
        <v>0</v>
      </c>
      <c r="J39" s="3"/>
      <c r="K39" s="5">
        <v>0</v>
      </c>
      <c r="L39" s="3"/>
      <c r="M39" s="5">
        <f t="shared" si="0"/>
        <v>0</v>
      </c>
      <c r="N39" s="3"/>
      <c r="O39" s="5">
        <v>847686240</v>
      </c>
      <c r="P39" s="3"/>
      <c r="Q39" s="5">
        <v>0</v>
      </c>
      <c r="R39" s="3"/>
      <c r="S39" s="5">
        <f t="shared" si="1"/>
        <v>847686240</v>
      </c>
    </row>
    <row r="40" spans="1:19" x14ac:dyDescent="0.55000000000000004">
      <c r="A40" s="1" t="s">
        <v>37</v>
      </c>
      <c r="C40" s="3" t="s">
        <v>129</v>
      </c>
      <c r="D40" s="3"/>
      <c r="E40" s="5">
        <v>1942915</v>
      </c>
      <c r="F40" s="3"/>
      <c r="G40" s="5">
        <v>1800</v>
      </c>
      <c r="H40" s="3"/>
      <c r="I40" s="5">
        <v>0</v>
      </c>
      <c r="J40" s="3"/>
      <c r="K40" s="5">
        <v>0</v>
      </c>
      <c r="L40" s="3"/>
      <c r="M40" s="5">
        <f t="shared" si="0"/>
        <v>0</v>
      </c>
      <c r="N40" s="3"/>
      <c r="O40" s="5">
        <v>3497247000</v>
      </c>
      <c r="P40" s="3"/>
      <c r="Q40" s="5">
        <v>0</v>
      </c>
      <c r="R40" s="3"/>
      <c r="S40" s="5">
        <f t="shared" si="1"/>
        <v>3497247000</v>
      </c>
    </row>
    <row r="41" spans="1:19" x14ac:dyDescent="0.55000000000000004">
      <c r="A41" s="1" t="s">
        <v>61</v>
      </c>
      <c r="C41" s="3" t="s">
        <v>116</v>
      </c>
      <c r="D41" s="3"/>
      <c r="E41" s="5">
        <v>1847651</v>
      </c>
      <c r="F41" s="3"/>
      <c r="G41" s="5">
        <v>6500</v>
      </c>
      <c r="H41" s="3"/>
      <c r="I41" s="5">
        <v>0</v>
      </c>
      <c r="J41" s="3"/>
      <c r="K41" s="5">
        <v>0</v>
      </c>
      <c r="L41" s="3"/>
      <c r="M41" s="5">
        <f t="shared" si="0"/>
        <v>0</v>
      </c>
      <c r="N41" s="3"/>
      <c r="O41" s="5">
        <v>12009731500</v>
      </c>
      <c r="P41" s="3"/>
      <c r="Q41" s="5">
        <v>0</v>
      </c>
      <c r="R41" s="3"/>
      <c r="S41" s="5">
        <f t="shared" si="1"/>
        <v>12009731500</v>
      </c>
    </row>
    <row r="42" spans="1:19" x14ac:dyDescent="0.55000000000000004">
      <c r="A42" s="1" t="s">
        <v>28</v>
      </c>
      <c r="C42" s="3" t="s">
        <v>130</v>
      </c>
      <c r="D42" s="3"/>
      <c r="E42" s="5">
        <v>1394183</v>
      </c>
      <c r="F42" s="3"/>
      <c r="G42" s="5">
        <v>6000</v>
      </c>
      <c r="H42" s="3"/>
      <c r="I42" s="5">
        <v>8365098000</v>
      </c>
      <c r="J42" s="3"/>
      <c r="K42" s="5">
        <v>0</v>
      </c>
      <c r="L42" s="3"/>
      <c r="M42" s="5">
        <f t="shared" si="0"/>
        <v>8365098000</v>
      </c>
      <c r="N42" s="3"/>
      <c r="O42" s="5">
        <v>8365098000</v>
      </c>
      <c r="P42" s="3"/>
      <c r="Q42" s="5">
        <v>0</v>
      </c>
      <c r="R42" s="3"/>
      <c r="S42" s="5">
        <f t="shared" si="1"/>
        <v>8365098000</v>
      </c>
    </row>
    <row r="43" spans="1:19" x14ac:dyDescent="0.55000000000000004">
      <c r="A43" s="1" t="s">
        <v>51</v>
      </c>
      <c r="C43" s="3" t="s">
        <v>111</v>
      </c>
      <c r="D43" s="3"/>
      <c r="E43" s="5">
        <v>2403584</v>
      </c>
      <c r="F43" s="3"/>
      <c r="G43" s="5">
        <v>4350</v>
      </c>
      <c r="H43" s="3"/>
      <c r="I43" s="5">
        <v>0</v>
      </c>
      <c r="J43" s="3"/>
      <c r="K43" s="5">
        <v>0</v>
      </c>
      <c r="L43" s="3"/>
      <c r="M43" s="5">
        <f t="shared" si="0"/>
        <v>0</v>
      </c>
      <c r="N43" s="3"/>
      <c r="O43" s="5">
        <v>10455590400</v>
      </c>
      <c r="P43" s="3"/>
      <c r="Q43" s="5">
        <v>0</v>
      </c>
      <c r="R43" s="3"/>
      <c r="S43" s="5">
        <f t="shared" si="1"/>
        <v>10455590400</v>
      </c>
    </row>
    <row r="44" spans="1:19" x14ac:dyDescent="0.55000000000000004">
      <c r="A44" s="1" t="s">
        <v>24</v>
      </c>
      <c r="C44" s="3" t="s">
        <v>111</v>
      </c>
      <c r="D44" s="3"/>
      <c r="E44" s="5">
        <v>16005941</v>
      </c>
      <c r="F44" s="3"/>
      <c r="G44" s="5">
        <v>230</v>
      </c>
      <c r="H44" s="3"/>
      <c r="I44" s="5">
        <v>0</v>
      </c>
      <c r="J44" s="3"/>
      <c r="K44" s="5">
        <v>0</v>
      </c>
      <c r="L44" s="3"/>
      <c r="M44" s="5">
        <f t="shared" si="0"/>
        <v>0</v>
      </c>
      <c r="N44" s="3"/>
      <c r="O44" s="5">
        <v>3681366430</v>
      </c>
      <c r="P44" s="3"/>
      <c r="Q44" s="5">
        <v>0</v>
      </c>
      <c r="R44" s="3"/>
      <c r="S44" s="5">
        <f t="shared" si="1"/>
        <v>3681366430</v>
      </c>
    </row>
    <row r="45" spans="1:19" x14ac:dyDescent="0.55000000000000004">
      <c r="A45" s="1" t="s">
        <v>26</v>
      </c>
      <c r="C45" s="3" t="s">
        <v>124</v>
      </c>
      <c r="D45" s="3"/>
      <c r="E45" s="5">
        <v>33000000</v>
      </c>
      <c r="F45" s="3"/>
      <c r="G45" s="5">
        <v>270</v>
      </c>
      <c r="H45" s="3"/>
      <c r="I45" s="5">
        <v>0</v>
      </c>
      <c r="J45" s="3"/>
      <c r="K45" s="5">
        <v>0</v>
      </c>
      <c r="L45" s="3"/>
      <c r="M45" s="5">
        <f t="shared" si="0"/>
        <v>0</v>
      </c>
      <c r="N45" s="3"/>
      <c r="O45" s="5">
        <v>8910000000</v>
      </c>
      <c r="P45" s="3"/>
      <c r="Q45" s="5">
        <v>0</v>
      </c>
      <c r="R45" s="3"/>
      <c r="S45" s="5">
        <f t="shared" si="1"/>
        <v>8910000000</v>
      </c>
    </row>
    <row r="46" spans="1:19" x14ac:dyDescent="0.55000000000000004">
      <c r="A46" s="1" t="s">
        <v>31</v>
      </c>
      <c r="C46" s="3" t="s">
        <v>112</v>
      </c>
      <c r="D46" s="3"/>
      <c r="E46" s="5">
        <v>754660</v>
      </c>
      <c r="F46" s="3"/>
      <c r="G46" s="5">
        <v>14000</v>
      </c>
      <c r="H46" s="3"/>
      <c r="I46" s="5">
        <v>0</v>
      </c>
      <c r="J46" s="3"/>
      <c r="K46" s="5">
        <v>0</v>
      </c>
      <c r="L46" s="3"/>
      <c r="M46" s="5">
        <f t="shared" si="0"/>
        <v>0</v>
      </c>
      <c r="N46" s="3"/>
      <c r="O46" s="5">
        <v>10565240000</v>
      </c>
      <c r="P46" s="3"/>
      <c r="Q46" s="5">
        <v>0</v>
      </c>
      <c r="R46" s="3"/>
      <c r="S46" s="5">
        <f t="shared" si="1"/>
        <v>10565240000</v>
      </c>
    </row>
    <row r="47" spans="1:19" x14ac:dyDescent="0.55000000000000004">
      <c r="A47" s="1" t="s">
        <v>34</v>
      </c>
      <c r="C47" s="3" t="s">
        <v>131</v>
      </c>
      <c r="D47" s="3"/>
      <c r="E47" s="5">
        <v>245076</v>
      </c>
      <c r="F47" s="3"/>
      <c r="G47" s="5">
        <v>24750</v>
      </c>
      <c r="H47" s="3"/>
      <c r="I47" s="5">
        <v>0</v>
      </c>
      <c r="J47" s="3"/>
      <c r="K47" s="5">
        <v>0</v>
      </c>
      <c r="L47" s="3"/>
      <c r="M47" s="5">
        <f t="shared" si="0"/>
        <v>0</v>
      </c>
      <c r="N47" s="3"/>
      <c r="O47" s="5">
        <v>6065631000</v>
      </c>
      <c r="P47" s="3"/>
      <c r="Q47" s="5">
        <v>0</v>
      </c>
      <c r="R47" s="3"/>
      <c r="S47" s="5">
        <f t="shared" si="1"/>
        <v>6065631000</v>
      </c>
    </row>
    <row r="48" spans="1:19" x14ac:dyDescent="0.55000000000000004">
      <c r="A48" s="1" t="s">
        <v>44</v>
      </c>
      <c r="C48" s="3" t="s">
        <v>126</v>
      </c>
      <c r="D48" s="3"/>
      <c r="E48" s="5">
        <v>6714825</v>
      </c>
      <c r="F48" s="3"/>
      <c r="G48" s="5">
        <v>1300</v>
      </c>
      <c r="H48" s="3"/>
      <c r="I48" s="5">
        <v>0</v>
      </c>
      <c r="J48" s="3"/>
      <c r="K48" s="5">
        <v>0</v>
      </c>
      <c r="L48" s="3"/>
      <c r="M48" s="5">
        <f t="shared" si="0"/>
        <v>0</v>
      </c>
      <c r="N48" s="3"/>
      <c r="O48" s="5">
        <v>8729272500</v>
      </c>
      <c r="P48" s="3"/>
      <c r="Q48" s="5">
        <v>175757164</v>
      </c>
      <c r="R48" s="3"/>
      <c r="S48" s="5">
        <f t="shared" si="1"/>
        <v>8553515336</v>
      </c>
    </row>
    <row r="49" spans="1:19" x14ac:dyDescent="0.55000000000000004">
      <c r="A49" s="1" t="s">
        <v>42</v>
      </c>
      <c r="C49" s="3" t="s">
        <v>125</v>
      </c>
      <c r="D49" s="3"/>
      <c r="E49" s="5">
        <v>140129092</v>
      </c>
      <c r="F49" s="3"/>
      <c r="G49" s="5">
        <v>135</v>
      </c>
      <c r="H49" s="3"/>
      <c r="I49" s="5">
        <v>18917427420</v>
      </c>
      <c r="J49" s="3"/>
      <c r="K49" s="5">
        <v>0</v>
      </c>
      <c r="L49" s="3"/>
      <c r="M49" s="5">
        <f t="shared" si="0"/>
        <v>18917427420</v>
      </c>
      <c r="N49" s="3"/>
      <c r="O49" s="5">
        <v>18917427420</v>
      </c>
      <c r="P49" s="3"/>
      <c r="Q49" s="5">
        <v>0</v>
      </c>
      <c r="R49" s="3"/>
      <c r="S49" s="5">
        <f t="shared" si="1"/>
        <v>18917427420</v>
      </c>
    </row>
    <row r="50" spans="1:19" x14ac:dyDescent="0.55000000000000004">
      <c r="A50" s="1" t="s">
        <v>43</v>
      </c>
      <c r="C50" s="3" t="s">
        <v>132</v>
      </c>
      <c r="D50" s="3"/>
      <c r="E50" s="5">
        <v>3611341</v>
      </c>
      <c r="F50" s="3"/>
      <c r="G50" s="5">
        <v>1260</v>
      </c>
      <c r="H50" s="3"/>
      <c r="I50" s="5">
        <v>0</v>
      </c>
      <c r="J50" s="3"/>
      <c r="K50" s="5">
        <v>0</v>
      </c>
      <c r="L50" s="3"/>
      <c r="M50" s="5">
        <f t="shared" si="0"/>
        <v>0</v>
      </c>
      <c r="N50" s="3"/>
      <c r="O50" s="5">
        <v>4550289010</v>
      </c>
      <c r="P50" s="3"/>
      <c r="Q50" s="5">
        <v>0</v>
      </c>
      <c r="R50" s="3"/>
      <c r="S50" s="5">
        <f t="shared" si="1"/>
        <v>4550289010</v>
      </c>
    </row>
    <row r="51" spans="1:19" x14ac:dyDescent="0.55000000000000004">
      <c r="A51" s="1" t="s">
        <v>52</v>
      </c>
      <c r="C51" s="3" t="s">
        <v>133</v>
      </c>
      <c r="D51" s="3"/>
      <c r="E51" s="5">
        <v>2039745</v>
      </c>
      <c r="F51" s="3"/>
      <c r="G51" s="5">
        <v>1680</v>
      </c>
      <c r="H51" s="3"/>
      <c r="I51" s="5">
        <v>0</v>
      </c>
      <c r="J51" s="3"/>
      <c r="K51" s="5">
        <v>0</v>
      </c>
      <c r="L51" s="3"/>
      <c r="M51" s="5">
        <f t="shared" si="0"/>
        <v>0</v>
      </c>
      <c r="N51" s="3"/>
      <c r="O51" s="5">
        <v>3426771600</v>
      </c>
      <c r="P51" s="3"/>
      <c r="Q51" s="5">
        <v>0</v>
      </c>
      <c r="R51" s="3"/>
      <c r="S51" s="5">
        <f t="shared" si="1"/>
        <v>3426771600</v>
      </c>
    </row>
    <row r="52" spans="1:19" x14ac:dyDescent="0.55000000000000004">
      <c r="A52" s="1" t="s">
        <v>25</v>
      </c>
      <c r="C52" s="3" t="s">
        <v>134</v>
      </c>
      <c r="D52" s="3"/>
      <c r="E52" s="5">
        <v>436914</v>
      </c>
      <c r="F52" s="3"/>
      <c r="G52" s="5">
        <v>10000</v>
      </c>
      <c r="H52" s="3"/>
      <c r="I52" s="5">
        <v>0</v>
      </c>
      <c r="J52" s="3"/>
      <c r="K52" s="5">
        <v>0</v>
      </c>
      <c r="L52" s="3"/>
      <c r="M52" s="5">
        <f t="shared" si="0"/>
        <v>0</v>
      </c>
      <c r="N52" s="3"/>
      <c r="O52" s="5">
        <v>4369140000</v>
      </c>
      <c r="P52" s="3"/>
      <c r="Q52" s="5">
        <v>0</v>
      </c>
      <c r="R52" s="3"/>
      <c r="S52" s="5">
        <f t="shared" si="1"/>
        <v>4369140000</v>
      </c>
    </row>
    <row r="53" spans="1:19" x14ac:dyDescent="0.55000000000000004">
      <c r="A53" s="1" t="s">
        <v>36</v>
      </c>
      <c r="C53" s="3" t="s">
        <v>135</v>
      </c>
      <c r="D53" s="3"/>
      <c r="E53" s="5">
        <v>1776342</v>
      </c>
      <c r="F53" s="3"/>
      <c r="G53" s="5">
        <v>670</v>
      </c>
      <c r="H53" s="3"/>
      <c r="I53" s="5">
        <v>0</v>
      </c>
      <c r="J53" s="3"/>
      <c r="K53" s="5">
        <v>0</v>
      </c>
      <c r="L53" s="3"/>
      <c r="M53" s="5">
        <f t="shared" si="0"/>
        <v>0</v>
      </c>
      <c r="N53" s="3"/>
      <c r="O53" s="5">
        <v>1190149140</v>
      </c>
      <c r="P53" s="3"/>
      <c r="Q53" s="5">
        <v>122160360</v>
      </c>
      <c r="R53" s="3"/>
      <c r="S53" s="5">
        <f t="shared" si="1"/>
        <v>1067988780</v>
      </c>
    </row>
    <row r="54" spans="1:19" ht="24.75" thickBot="1" x14ac:dyDescent="0.6">
      <c r="I54" s="11">
        <f>SUM(I8:I53)</f>
        <v>27282525420</v>
      </c>
      <c r="J54" s="3"/>
      <c r="K54" s="11">
        <f>SUM(K8:K53)</f>
        <v>0</v>
      </c>
      <c r="L54" s="3"/>
      <c r="M54" s="11">
        <f>SUM(M8:M53)</f>
        <v>27282525420</v>
      </c>
      <c r="N54" s="3"/>
      <c r="O54" s="11">
        <f>SUM(O8:O53)</f>
        <v>369662043309</v>
      </c>
      <c r="P54" s="3"/>
      <c r="Q54" s="11">
        <f>SUM(Q8:Q53)</f>
        <v>2365351275</v>
      </c>
      <c r="R54" s="3"/>
      <c r="S54" s="11">
        <f>SUM(S8:S53)</f>
        <v>367296692034</v>
      </c>
    </row>
    <row r="55" spans="1:19" ht="24.75" thickTop="1" x14ac:dyDescent="0.55000000000000004">
      <c r="I55" s="2"/>
      <c r="O55" s="2"/>
    </row>
    <row r="56" spans="1:19" x14ac:dyDescent="0.55000000000000004">
      <c r="O56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5"/>
  <sheetViews>
    <sheetView rightToLeft="1" workbookViewId="0">
      <selection activeCell="C75" sqref="C75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24.75" x14ac:dyDescent="0.55000000000000004">
      <c r="A7" s="16" t="s">
        <v>3</v>
      </c>
      <c r="C7" s="16" t="s">
        <v>7</v>
      </c>
      <c r="E7" s="16" t="s">
        <v>136</v>
      </c>
      <c r="G7" s="16" t="s">
        <v>137</v>
      </c>
      <c r="I7" s="16" t="s">
        <v>138</v>
      </c>
      <c r="K7" s="16" t="s">
        <v>7</v>
      </c>
      <c r="M7" s="16" t="s">
        <v>136</v>
      </c>
      <c r="O7" s="16" t="s">
        <v>137</v>
      </c>
      <c r="Q7" s="16" t="s">
        <v>138</v>
      </c>
    </row>
    <row r="8" spans="1:17" x14ac:dyDescent="0.55000000000000004">
      <c r="A8" s="1" t="s">
        <v>56</v>
      </c>
      <c r="C8" s="6">
        <v>46976689</v>
      </c>
      <c r="D8" s="6"/>
      <c r="E8" s="6">
        <v>231151029617</v>
      </c>
      <c r="F8" s="6"/>
      <c r="G8" s="6">
        <v>226702489184</v>
      </c>
      <c r="H8" s="6"/>
      <c r="I8" s="6">
        <f>E8-G8</f>
        <v>4448540433</v>
      </c>
      <c r="J8" s="6"/>
      <c r="K8" s="6">
        <v>46976689</v>
      </c>
      <c r="L8" s="6"/>
      <c r="M8" s="6">
        <v>231151029617</v>
      </c>
      <c r="N8" s="6"/>
      <c r="O8" s="6">
        <v>286131686402</v>
      </c>
      <c r="P8" s="6"/>
      <c r="Q8" s="6">
        <f>M8-O8</f>
        <v>-54980656785</v>
      </c>
    </row>
    <row r="9" spans="1:17" x14ac:dyDescent="0.55000000000000004">
      <c r="A9" s="1" t="s">
        <v>70</v>
      </c>
      <c r="C9" s="6">
        <v>3608203</v>
      </c>
      <c r="D9" s="6"/>
      <c r="E9" s="6">
        <v>34109842167</v>
      </c>
      <c r="F9" s="6"/>
      <c r="G9" s="6">
        <v>34185340107</v>
      </c>
      <c r="H9" s="6"/>
      <c r="I9" s="6">
        <f t="shared" ref="I9:I63" si="0">E9-G9</f>
        <v>-75497940</v>
      </c>
      <c r="J9" s="6"/>
      <c r="K9" s="6">
        <v>3608203</v>
      </c>
      <c r="L9" s="6"/>
      <c r="M9" s="6">
        <v>34109842167</v>
      </c>
      <c r="N9" s="6"/>
      <c r="O9" s="6">
        <v>34185340107</v>
      </c>
      <c r="P9" s="6"/>
      <c r="Q9" s="6">
        <f t="shared" ref="Q9:Q63" si="1">M9-O9</f>
        <v>-75497940</v>
      </c>
    </row>
    <row r="10" spans="1:17" x14ac:dyDescent="0.55000000000000004">
      <c r="A10" s="1" t="s">
        <v>24</v>
      </c>
      <c r="C10" s="6">
        <v>23574613</v>
      </c>
      <c r="D10" s="6"/>
      <c r="E10" s="6">
        <v>84949497190</v>
      </c>
      <c r="F10" s="6"/>
      <c r="G10" s="6">
        <v>69608933114</v>
      </c>
      <c r="H10" s="6"/>
      <c r="I10" s="6">
        <f t="shared" si="0"/>
        <v>15340564076</v>
      </c>
      <c r="J10" s="6"/>
      <c r="K10" s="6">
        <v>23574613</v>
      </c>
      <c r="L10" s="6"/>
      <c r="M10" s="6">
        <v>84949497190</v>
      </c>
      <c r="N10" s="6"/>
      <c r="O10" s="6">
        <v>76719056542</v>
      </c>
      <c r="P10" s="6"/>
      <c r="Q10" s="6">
        <f t="shared" si="1"/>
        <v>8230440648</v>
      </c>
    </row>
    <row r="11" spans="1:17" x14ac:dyDescent="0.55000000000000004">
      <c r="A11" s="1" t="s">
        <v>58</v>
      </c>
      <c r="C11" s="6">
        <v>7106611</v>
      </c>
      <c r="D11" s="6"/>
      <c r="E11" s="6">
        <v>89999521706</v>
      </c>
      <c r="F11" s="6"/>
      <c r="G11" s="6">
        <v>77883626421</v>
      </c>
      <c r="H11" s="6"/>
      <c r="I11" s="6">
        <f t="shared" si="0"/>
        <v>12115895285</v>
      </c>
      <c r="J11" s="6"/>
      <c r="K11" s="6">
        <v>7106611</v>
      </c>
      <c r="L11" s="6"/>
      <c r="M11" s="6">
        <v>89999521706</v>
      </c>
      <c r="N11" s="6"/>
      <c r="O11" s="6">
        <v>99940517669</v>
      </c>
      <c r="P11" s="6"/>
      <c r="Q11" s="6">
        <f t="shared" si="1"/>
        <v>-9940995963</v>
      </c>
    </row>
    <row r="12" spans="1:17" x14ac:dyDescent="0.55000000000000004">
      <c r="A12" s="1" t="s">
        <v>55</v>
      </c>
      <c r="C12" s="6">
        <v>1687500</v>
      </c>
      <c r="D12" s="6"/>
      <c r="E12" s="6">
        <v>6374345625</v>
      </c>
      <c r="F12" s="6"/>
      <c r="G12" s="6">
        <v>6374345625</v>
      </c>
      <c r="H12" s="6"/>
      <c r="I12" s="6">
        <f t="shared" si="0"/>
        <v>0</v>
      </c>
      <c r="J12" s="6"/>
      <c r="K12" s="6">
        <v>1687500</v>
      </c>
      <c r="L12" s="6"/>
      <c r="M12" s="6">
        <v>6374345625</v>
      </c>
      <c r="N12" s="6"/>
      <c r="O12" s="6">
        <v>6435212872</v>
      </c>
      <c r="P12" s="6"/>
      <c r="Q12" s="6">
        <f t="shared" si="1"/>
        <v>-60867247</v>
      </c>
    </row>
    <row r="13" spans="1:17" x14ac:dyDescent="0.55000000000000004">
      <c r="A13" s="1" t="s">
        <v>27</v>
      </c>
      <c r="C13" s="6">
        <v>587213</v>
      </c>
      <c r="D13" s="6"/>
      <c r="E13" s="6">
        <v>113223990461</v>
      </c>
      <c r="F13" s="6"/>
      <c r="G13" s="6">
        <v>108995132387</v>
      </c>
      <c r="H13" s="6"/>
      <c r="I13" s="6">
        <f t="shared" si="0"/>
        <v>4228858074</v>
      </c>
      <c r="J13" s="6"/>
      <c r="K13" s="6">
        <v>587213</v>
      </c>
      <c r="L13" s="6"/>
      <c r="M13" s="6">
        <v>113223990461</v>
      </c>
      <c r="N13" s="6"/>
      <c r="O13" s="6">
        <v>93909445598</v>
      </c>
      <c r="P13" s="6"/>
      <c r="Q13" s="6">
        <f t="shared" si="1"/>
        <v>19314544863</v>
      </c>
    </row>
    <row r="14" spans="1:17" x14ac:dyDescent="0.55000000000000004">
      <c r="A14" s="1" t="s">
        <v>34</v>
      </c>
      <c r="C14" s="6">
        <v>141402</v>
      </c>
      <c r="D14" s="6"/>
      <c r="E14" s="6">
        <v>17006434023</v>
      </c>
      <c r="F14" s="6"/>
      <c r="G14" s="6">
        <v>14423504125</v>
      </c>
      <c r="H14" s="6"/>
      <c r="I14" s="6">
        <f t="shared" si="0"/>
        <v>2582929898</v>
      </c>
      <c r="J14" s="6"/>
      <c r="K14" s="6">
        <v>141402</v>
      </c>
      <c r="L14" s="6"/>
      <c r="M14" s="6">
        <v>17006434023</v>
      </c>
      <c r="N14" s="6"/>
      <c r="O14" s="6">
        <v>18413076295</v>
      </c>
      <c r="P14" s="6"/>
      <c r="Q14" s="6">
        <f t="shared" si="1"/>
        <v>-1406642272</v>
      </c>
    </row>
    <row r="15" spans="1:17" x14ac:dyDescent="0.55000000000000004">
      <c r="A15" s="1" t="s">
        <v>25</v>
      </c>
      <c r="C15" s="6">
        <v>1230647</v>
      </c>
      <c r="D15" s="6"/>
      <c r="E15" s="6">
        <v>28190293242</v>
      </c>
      <c r="F15" s="6"/>
      <c r="G15" s="6">
        <v>28190297358</v>
      </c>
      <c r="H15" s="6"/>
      <c r="I15" s="6">
        <f t="shared" si="0"/>
        <v>-4116</v>
      </c>
      <c r="J15" s="6"/>
      <c r="K15" s="6">
        <v>1230647</v>
      </c>
      <c r="L15" s="6"/>
      <c r="M15" s="6">
        <v>28190293242</v>
      </c>
      <c r="N15" s="6"/>
      <c r="O15" s="6">
        <v>23125357695</v>
      </c>
      <c r="P15" s="6"/>
      <c r="Q15" s="6">
        <f t="shared" si="1"/>
        <v>5064935547</v>
      </c>
    </row>
    <row r="16" spans="1:17" x14ac:dyDescent="0.55000000000000004">
      <c r="A16" s="1" t="s">
        <v>41</v>
      </c>
      <c r="C16" s="6">
        <v>16759630</v>
      </c>
      <c r="D16" s="6"/>
      <c r="E16" s="6">
        <v>31820428484</v>
      </c>
      <c r="F16" s="6"/>
      <c r="G16" s="6">
        <v>28067480038</v>
      </c>
      <c r="H16" s="6"/>
      <c r="I16" s="6">
        <f t="shared" si="0"/>
        <v>3752948446</v>
      </c>
      <c r="J16" s="6"/>
      <c r="K16" s="6">
        <v>16759630</v>
      </c>
      <c r="L16" s="6"/>
      <c r="M16" s="6">
        <v>31820428484</v>
      </c>
      <c r="N16" s="6"/>
      <c r="O16" s="6">
        <v>30877331509</v>
      </c>
      <c r="P16" s="6"/>
      <c r="Q16" s="6">
        <f t="shared" si="1"/>
        <v>943096975</v>
      </c>
    </row>
    <row r="17" spans="1:17" x14ac:dyDescent="0.55000000000000004">
      <c r="A17" s="1" t="s">
        <v>21</v>
      </c>
      <c r="C17" s="6">
        <v>15961947</v>
      </c>
      <c r="D17" s="6"/>
      <c r="E17" s="6">
        <v>112496841514</v>
      </c>
      <c r="F17" s="6"/>
      <c r="G17" s="6">
        <v>98849518949</v>
      </c>
      <c r="H17" s="6"/>
      <c r="I17" s="6">
        <f t="shared" si="0"/>
        <v>13647322565</v>
      </c>
      <c r="J17" s="6"/>
      <c r="K17" s="6">
        <v>15961947</v>
      </c>
      <c r="L17" s="6"/>
      <c r="M17" s="6">
        <v>112496841514</v>
      </c>
      <c r="N17" s="6"/>
      <c r="O17" s="6">
        <v>83068910938</v>
      </c>
      <c r="P17" s="6"/>
      <c r="Q17" s="6">
        <f t="shared" si="1"/>
        <v>29427930576</v>
      </c>
    </row>
    <row r="18" spans="1:17" x14ac:dyDescent="0.55000000000000004">
      <c r="A18" s="1" t="s">
        <v>65</v>
      </c>
      <c r="C18" s="6">
        <v>39654986</v>
      </c>
      <c r="D18" s="6"/>
      <c r="E18" s="6">
        <v>235725852223</v>
      </c>
      <c r="F18" s="6"/>
      <c r="G18" s="6">
        <v>189972785512</v>
      </c>
      <c r="H18" s="6"/>
      <c r="I18" s="6">
        <f t="shared" si="0"/>
        <v>45753066711</v>
      </c>
      <c r="J18" s="6"/>
      <c r="K18" s="6">
        <v>39654986</v>
      </c>
      <c r="L18" s="6"/>
      <c r="M18" s="6">
        <v>235725852223</v>
      </c>
      <c r="N18" s="6"/>
      <c r="O18" s="6">
        <v>286083525273</v>
      </c>
      <c r="P18" s="6"/>
      <c r="Q18" s="6">
        <f t="shared" si="1"/>
        <v>-50357673050</v>
      </c>
    </row>
    <row r="19" spans="1:17" x14ac:dyDescent="0.55000000000000004">
      <c r="A19" s="1" t="s">
        <v>23</v>
      </c>
      <c r="C19" s="6">
        <v>2560896</v>
      </c>
      <c r="D19" s="6"/>
      <c r="E19" s="6">
        <v>41748802168</v>
      </c>
      <c r="F19" s="6"/>
      <c r="G19" s="6">
        <v>36060138537</v>
      </c>
      <c r="H19" s="6"/>
      <c r="I19" s="6">
        <f t="shared" si="0"/>
        <v>5688663631</v>
      </c>
      <c r="J19" s="6"/>
      <c r="K19" s="6">
        <v>2560896</v>
      </c>
      <c r="L19" s="6"/>
      <c r="M19" s="6">
        <v>41748802168</v>
      </c>
      <c r="N19" s="6"/>
      <c r="O19" s="6">
        <v>32865496463</v>
      </c>
      <c r="P19" s="6"/>
      <c r="Q19" s="6">
        <f t="shared" si="1"/>
        <v>8883305705</v>
      </c>
    </row>
    <row r="20" spans="1:17" x14ac:dyDescent="0.55000000000000004">
      <c r="A20" s="1" t="s">
        <v>46</v>
      </c>
      <c r="C20" s="6">
        <v>5092421</v>
      </c>
      <c r="D20" s="6"/>
      <c r="E20" s="6">
        <v>60745453140</v>
      </c>
      <c r="F20" s="6"/>
      <c r="G20" s="6">
        <v>54286389315</v>
      </c>
      <c r="H20" s="6"/>
      <c r="I20" s="6">
        <f t="shared" si="0"/>
        <v>6459063825</v>
      </c>
      <c r="J20" s="6"/>
      <c r="K20" s="6">
        <v>5092421</v>
      </c>
      <c r="L20" s="6"/>
      <c r="M20" s="6">
        <v>60745453140</v>
      </c>
      <c r="N20" s="6"/>
      <c r="O20" s="6">
        <v>60128292461</v>
      </c>
      <c r="P20" s="6"/>
      <c r="Q20" s="6">
        <f t="shared" si="1"/>
        <v>617160679</v>
      </c>
    </row>
    <row r="21" spans="1:17" x14ac:dyDescent="0.55000000000000004">
      <c r="A21" s="1" t="s">
        <v>37</v>
      </c>
      <c r="C21" s="6">
        <v>1094582</v>
      </c>
      <c r="D21" s="6"/>
      <c r="E21" s="6">
        <v>14765099547</v>
      </c>
      <c r="F21" s="6"/>
      <c r="G21" s="6">
        <v>15030976395</v>
      </c>
      <c r="H21" s="6"/>
      <c r="I21" s="6">
        <f t="shared" si="0"/>
        <v>-265876848</v>
      </c>
      <c r="J21" s="6"/>
      <c r="K21" s="6">
        <v>1094582</v>
      </c>
      <c r="L21" s="6"/>
      <c r="M21" s="6">
        <v>14765099547</v>
      </c>
      <c r="N21" s="6"/>
      <c r="O21" s="6">
        <v>22355137799</v>
      </c>
      <c r="P21" s="6"/>
      <c r="Q21" s="6">
        <f t="shared" si="1"/>
        <v>-7590038252</v>
      </c>
    </row>
    <row r="22" spans="1:17" x14ac:dyDescent="0.55000000000000004">
      <c r="A22" s="1" t="s">
        <v>64</v>
      </c>
      <c r="C22" s="6">
        <v>9395192</v>
      </c>
      <c r="D22" s="6"/>
      <c r="E22" s="6">
        <v>94420228042</v>
      </c>
      <c r="F22" s="6"/>
      <c r="G22" s="6">
        <v>82556083608</v>
      </c>
      <c r="H22" s="6"/>
      <c r="I22" s="6">
        <f t="shared" si="0"/>
        <v>11864144434</v>
      </c>
      <c r="J22" s="6"/>
      <c r="K22" s="6">
        <v>9395192</v>
      </c>
      <c r="L22" s="6"/>
      <c r="M22" s="6">
        <v>94420228042</v>
      </c>
      <c r="N22" s="6"/>
      <c r="O22" s="6">
        <v>150555752756</v>
      </c>
      <c r="P22" s="6"/>
      <c r="Q22" s="6">
        <f t="shared" si="1"/>
        <v>-56135524714</v>
      </c>
    </row>
    <row r="23" spans="1:17" x14ac:dyDescent="0.55000000000000004">
      <c r="A23" s="1" t="s">
        <v>19</v>
      </c>
      <c r="C23" s="6">
        <v>24358139</v>
      </c>
      <c r="D23" s="6"/>
      <c r="E23" s="6">
        <v>66005205206</v>
      </c>
      <c r="F23" s="6"/>
      <c r="G23" s="6">
        <v>62129448275</v>
      </c>
      <c r="H23" s="6"/>
      <c r="I23" s="6">
        <f t="shared" si="0"/>
        <v>3875756931</v>
      </c>
      <c r="J23" s="6"/>
      <c r="K23" s="6">
        <v>24358139</v>
      </c>
      <c r="L23" s="6"/>
      <c r="M23" s="6">
        <v>66005205206</v>
      </c>
      <c r="N23" s="6"/>
      <c r="O23" s="6">
        <v>70768188859</v>
      </c>
      <c r="P23" s="6"/>
      <c r="Q23" s="6">
        <f t="shared" si="1"/>
        <v>-4762983653</v>
      </c>
    </row>
    <row r="24" spans="1:17" x14ac:dyDescent="0.55000000000000004">
      <c r="A24" s="1" t="s">
        <v>15</v>
      </c>
      <c r="C24" s="6">
        <v>25847014</v>
      </c>
      <c r="D24" s="6"/>
      <c r="E24" s="6">
        <v>60507543148</v>
      </c>
      <c r="F24" s="6"/>
      <c r="G24" s="6">
        <v>48210116729</v>
      </c>
      <c r="H24" s="6"/>
      <c r="I24" s="6">
        <f t="shared" si="0"/>
        <v>12297426419</v>
      </c>
      <c r="J24" s="6"/>
      <c r="K24" s="6">
        <v>25847014</v>
      </c>
      <c r="L24" s="6"/>
      <c r="M24" s="6">
        <v>60507543148</v>
      </c>
      <c r="N24" s="6"/>
      <c r="O24" s="6">
        <v>59062740288</v>
      </c>
      <c r="P24" s="6"/>
      <c r="Q24" s="6">
        <f t="shared" si="1"/>
        <v>1444802860</v>
      </c>
    </row>
    <row r="25" spans="1:17" x14ac:dyDescent="0.55000000000000004">
      <c r="A25" s="1" t="s">
        <v>61</v>
      </c>
      <c r="C25" s="6">
        <v>1698903</v>
      </c>
      <c r="D25" s="6"/>
      <c r="E25" s="6">
        <v>46610728949</v>
      </c>
      <c r="F25" s="6"/>
      <c r="G25" s="6">
        <v>40333213209</v>
      </c>
      <c r="H25" s="6"/>
      <c r="I25" s="6">
        <f t="shared" si="0"/>
        <v>6277515740</v>
      </c>
      <c r="J25" s="6"/>
      <c r="K25" s="6">
        <v>1698903</v>
      </c>
      <c r="L25" s="6"/>
      <c r="M25" s="6">
        <v>46610728949</v>
      </c>
      <c r="N25" s="6"/>
      <c r="O25" s="6">
        <v>35616820684</v>
      </c>
      <c r="P25" s="6"/>
      <c r="Q25" s="6">
        <f t="shared" si="1"/>
        <v>10993908265</v>
      </c>
    </row>
    <row r="26" spans="1:17" x14ac:dyDescent="0.55000000000000004">
      <c r="A26" s="1" t="s">
        <v>49</v>
      </c>
      <c r="C26" s="6">
        <v>3965123</v>
      </c>
      <c r="D26" s="6"/>
      <c r="E26" s="6">
        <v>29206741139</v>
      </c>
      <c r="F26" s="6"/>
      <c r="G26" s="6">
        <v>27901439540</v>
      </c>
      <c r="H26" s="6"/>
      <c r="I26" s="6">
        <f t="shared" si="0"/>
        <v>1305301599</v>
      </c>
      <c r="J26" s="6"/>
      <c r="K26" s="6">
        <v>3965123</v>
      </c>
      <c r="L26" s="6"/>
      <c r="M26" s="6">
        <v>29206741139</v>
      </c>
      <c r="N26" s="6"/>
      <c r="O26" s="6">
        <v>32072790261</v>
      </c>
      <c r="P26" s="6"/>
      <c r="Q26" s="6">
        <f t="shared" si="1"/>
        <v>-2866049122</v>
      </c>
    </row>
    <row r="27" spans="1:17" x14ac:dyDescent="0.55000000000000004">
      <c r="A27" s="1" t="s">
        <v>67</v>
      </c>
      <c r="C27" s="6">
        <v>3213621</v>
      </c>
      <c r="D27" s="6"/>
      <c r="E27" s="6">
        <v>55073179225</v>
      </c>
      <c r="F27" s="6"/>
      <c r="G27" s="6">
        <v>50710708533</v>
      </c>
      <c r="H27" s="6"/>
      <c r="I27" s="6">
        <f t="shared" si="0"/>
        <v>4362470692</v>
      </c>
      <c r="J27" s="6"/>
      <c r="K27" s="6">
        <v>3213621</v>
      </c>
      <c r="L27" s="6"/>
      <c r="M27" s="6">
        <v>55073179225</v>
      </c>
      <c r="N27" s="6"/>
      <c r="O27" s="6">
        <v>63572047184</v>
      </c>
      <c r="P27" s="6"/>
      <c r="Q27" s="6">
        <f t="shared" si="1"/>
        <v>-8498867959</v>
      </c>
    </row>
    <row r="28" spans="1:17" x14ac:dyDescent="0.55000000000000004">
      <c r="A28" s="1" t="s">
        <v>35</v>
      </c>
      <c r="C28" s="6">
        <v>1896393</v>
      </c>
      <c r="D28" s="6"/>
      <c r="E28" s="6">
        <v>36948145448</v>
      </c>
      <c r="F28" s="6"/>
      <c r="G28" s="6">
        <v>34517574942</v>
      </c>
      <c r="H28" s="6"/>
      <c r="I28" s="6">
        <f t="shared" si="0"/>
        <v>2430570506</v>
      </c>
      <c r="J28" s="6"/>
      <c r="K28" s="6">
        <v>1896393</v>
      </c>
      <c r="L28" s="6"/>
      <c r="M28" s="6">
        <v>36948145448</v>
      </c>
      <c r="N28" s="6"/>
      <c r="O28" s="6">
        <v>35299945488</v>
      </c>
      <c r="P28" s="6"/>
      <c r="Q28" s="6">
        <f t="shared" si="1"/>
        <v>1648199960</v>
      </c>
    </row>
    <row r="29" spans="1:17" x14ac:dyDescent="0.55000000000000004">
      <c r="A29" s="1" t="s">
        <v>40</v>
      </c>
      <c r="C29" s="6">
        <v>8171084</v>
      </c>
      <c r="D29" s="6"/>
      <c r="E29" s="6">
        <v>92677337632</v>
      </c>
      <c r="F29" s="6"/>
      <c r="G29" s="6">
        <v>81641670150</v>
      </c>
      <c r="H29" s="6"/>
      <c r="I29" s="6">
        <f t="shared" si="0"/>
        <v>11035667482</v>
      </c>
      <c r="J29" s="6"/>
      <c r="K29" s="6">
        <v>8171084</v>
      </c>
      <c r="L29" s="6"/>
      <c r="M29" s="6">
        <v>92677337632</v>
      </c>
      <c r="N29" s="6"/>
      <c r="O29" s="6">
        <v>88802936326</v>
      </c>
      <c r="P29" s="6"/>
      <c r="Q29" s="6">
        <f t="shared" si="1"/>
        <v>3874401306</v>
      </c>
    </row>
    <row r="30" spans="1:17" x14ac:dyDescent="0.55000000000000004">
      <c r="A30" s="1" t="s">
        <v>30</v>
      </c>
      <c r="C30" s="6">
        <v>1670094</v>
      </c>
      <c r="D30" s="6"/>
      <c r="E30" s="6">
        <v>9927738505</v>
      </c>
      <c r="F30" s="6"/>
      <c r="G30" s="6">
        <v>9204898831</v>
      </c>
      <c r="H30" s="6"/>
      <c r="I30" s="6">
        <f t="shared" si="0"/>
        <v>722839674</v>
      </c>
      <c r="J30" s="6"/>
      <c r="K30" s="6">
        <v>1670094</v>
      </c>
      <c r="L30" s="6"/>
      <c r="M30" s="6">
        <v>9927738505</v>
      </c>
      <c r="N30" s="6"/>
      <c r="O30" s="6">
        <v>18640563216</v>
      </c>
      <c r="P30" s="6"/>
      <c r="Q30" s="6">
        <f t="shared" si="1"/>
        <v>-8712824711</v>
      </c>
    </row>
    <row r="31" spans="1:17" x14ac:dyDescent="0.55000000000000004">
      <c r="A31" s="1" t="s">
        <v>43</v>
      </c>
      <c r="C31" s="6">
        <v>3609895</v>
      </c>
      <c r="D31" s="6"/>
      <c r="E31" s="6">
        <v>32834007541</v>
      </c>
      <c r="F31" s="6"/>
      <c r="G31" s="6">
        <v>29747307359</v>
      </c>
      <c r="H31" s="6"/>
      <c r="I31" s="6">
        <f t="shared" si="0"/>
        <v>3086700182</v>
      </c>
      <c r="J31" s="6"/>
      <c r="K31" s="6">
        <v>3609895</v>
      </c>
      <c r="L31" s="6"/>
      <c r="M31" s="6">
        <v>32834007541</v>
      </c>
      <c r="N31" s="6"/>
      <c r="O31" s="6">
        <v>43396739348</v>
      </c>
      <c r="P31" s="6"/>
      <c r="Q31" s="6">
        <f t="shared" si="1"/>
        <v>-10562731807</v>
      </c>
    </row>
    <row r="32" spans="1:17" x14ac:dyDescent="0.55000000000000004">
      <c r="A32" s="1" t="s">
        <v>53</v>
      </c>
      <c r="C32" s="6">
        <v>20858059</v>
      </c>
      <c r="D32" s="6"/>
      <c r="E32" s="6">
        <v>47045340602</v>
      </c>
      <c r="F32" s="6"/>
      <c r="G32" s="6">
        <v>44046497252</v>
      </c>
      <c r="H32" s="6"/>
      <c r="I32" s="6">
        <f t="shared" si="0"/>
        <v>2998843350</v>
      </c>
      <c r="J32" s="6"/>
      <c r="K32" s="6">
        <v>20858059</v>
      </c>
      <c r="L32" s="6"/>
      <c r="M32" s="6">
        <v>47045340602</v>
      </c>
      <c r="N32" s="6"/>
      <c r="O32" s="6">
        <v>72845396593</v>
      </c>
      <c r="P32" s="6"/>
      <c r="Q32" s="6">
        <f t="shared" si="1"/>
        <v>-25800055991</v>
      </c>
    </row>
    <row r="33" spans="1:17" x14ac:dyDescent="0.55000000000000004">
      <c r="A33" s="1" t="s">
        <v>48</v>
      </c>
      <c r="C33" s="6">
        <v>3771011</v>
      </c>
      <c r="D33" s="6"/>
      <c r="E33" s="6">
        <v>67474322721</v>
      </c>
      <c r="F33" s="6"/>
      <c r="G33" s="6">
        <v>59360626513</v>
      </c>
      <c r="H33" s="6"/>
      <c r="I33" s="6">
        <f t="shared" si="0"/>
        <v>8113696208</v>
      </c>
      <c r="J33" s="6"/>
      <c r="K33" s="6">
        <v>3771011</v>
      </c>
      <c r="L33" s="6"/>
      <c r="M33" s="6">
        <v>67474322721</v>
      </c>
      <c r="N33" s="6"/>
      <c r="O33" s="6">
        <v>67012309520</v>
      </c>
      <c r="P33" s="6"/>
      <c r="Q33" s="6">
        <f t="shared" si="1"/>
        <v>462013201</v>
      </c>
    </row>
    <row r="34" spans="1:17" x14ac:dyDescent="0.55000000000000004">
      <c r="A34" s="1" t="s">
        <v>17</v>
      </c>
      <c r="C34" s="6">
        <v>19132183</v>
      </c>
      <c r="D34" s="6"/>
      <c r="E34" s="6">
        <v>26606666769</v>
      </c>
      <c r="F34" s="6"/>
      <c r="G34" s="6">
        <v>25094145519</v>
      </c>
      <c r="H34" s="6"/>
      <c r="I34" s="6">
        <f t="shared" si="0"/>
        <v>1512521250</v>
      </c>
      <c r="J34" s="6"/>
      <c r="K34" s="6">
        <v>19132183</v>
      </c>
      <c r="L34" s="6"/>
      <c r="M34" s="6">
        <v>26606666769</v>
      </c>
      <c r="N34" s="6"/>
      <c r="O34" s="6">
        <v>36636364044</v>
      </c>
      <c r="P34" s="6"/>
      <c r="Q34" s="6">
        <f t="shared" si="1"/>
        <v>-10029697275</v>
      </c>
    </row>
    <row r="35" spans="1:17" x14ac:dyDescent="0.55000000000000004">
      <c r="A35" s="1" t="s">
        <v>57</v>
      </c>
      <c r="C35" s="6">
        <v>3570919</v>
      </c>
      <c r="D35" s="6"/>
      <c r="E35" s="6">
        <v>49908388769</v>
      </c>
      <c r="F35" s="6"/>
      <c r="G35" s="6">
        <v>50177160518</v>
      </c>
      <c r="H35" s="6"/>
      <c r="I35" s="6">
        <f t="shared" si="0"/>
        <v>-268771749</v>
      </c>
      <c r="J35" s="6"/>
      <c r="K35" s="6">
        <v>3570919</v>
      </c>
      <c r="L35" s="6"/>
      <c r="M35" s="6">
        <v>49908388769</v>
      </c>
      <c r="N35" s="6"/>
      <c r="O35" s="6">
        <v>50619998139</v>
      </c>
      <c r="P35" s="6"/>
      <c r="Q35" s="6">
        <f t="shared" si="1"/>
        <v>-711609370</v>
      </c>
    </row>
    <row r="36" spans="1:17" x14ac:dyDescent="0.55000000000000004">
      <c r="A36" s="1" t="s">
        <v>16</v>
      </c>
      <c r="C36" s="6">
        <v>7061226</v>
      </c>
      <c r="D36" s="6"/>
      <c r="E36" s="6">
        <v>44150841626</v>
      </c>
      <c r="F36" s="6"/>
      <c r="G36" s="6">
        <v>43847843395</v>
      </c>
      <c r="H36" s="6"/>
      <c r="I36" s="6">
        <f t="shared" si="0"/>
        <v>302998231</v>
      </c>
      <c r="J36" s="6"/>
      <c r="K36" s="6">
        <v>7061226</v>
      </c>
      <c r="L36" s="6"/>
      <c r="M36" s="6">
        <v>44150841626</v>
      </c>
      <c r="N36" s="6"/>
      <c r="O36" s="6">
        <v>58742881304</v>
      </c>
      <c r="P36" s="6"/>
      <c r="Q36" s="6">
        <f t="shared" si="1"/>
        <v>-14592039678</v>
      </c>
    </row>
    <row r="37" spans="1:17" x14ac:dyDescent="0.55000000000000004">
      <c r="A37" s="1" t="s">
        <v>38</v>
      </c>
      <c r="C37" s="6">
        <v>23778242</v>
      </c>
      <c r="D37" s="6"/>
      <c r="E37" s="6">
        <v>100148958306</v>
      </c>
      <c r="F37" s="6"/>
      <c r="G37" s="6">
        <v>98661370624</v>
      </c>
      <c r="H37" s="6"/>
      <c r="I37" s="6">
        <f t="shared" si="0"/>
        <v>1487587682</v>
      </c>
      <c r="J37" s="6"/>
      <c r="K37" s="6">
        <v>23778242</v>
      </c>
      <c r="L37" s="6"/>
      <c r="M37" s="6">
        <v>100148958306</v>
      </c>
      <c r="N37" s="6"/>
      <c r="O37" s="6">
        <v>134334905481</v>
      </c>
      <c r="P37" s="6"/>
      <c r="Q37" s="6">
        <f t="shared" si="1"/>
        <v>-34185947175</v>
      </c>
    </row>
    <row r="38" spans="1:17" x14ac:dyDescent="0.55000000000000004">
      <c r="A38" s="1" t="s">
        <v>60</v>
      </c>
      <c r="C38" s="6">
        <v>4782551</v>
      </c>
      <c r="D38" s="6"/>
      <c r="E38" s="6">
        <v>174570361847</v>
      </c>
      <c r="F38" s="6"/>
      <c r="G38" s="6">
        <v>147811094613</v>
      </c>
      <c r="H38" s="6"/>
      <c r="I38" s="6">
        <f t="shared" si="0"/>
        <v>26759267234</v>
      </c>
      <c r="J38" s="6"/>
      <c r="K38" s="6">
        <v>4782551</v>
      </c>
      <c r="L38" s="6"/>
      <c r="M38" s="6">
        <v>174570361847</v>
      </c>
      <c r="N38" s="6"/>
      <c r="O38" s="6">
        <v>135523660526</v>
      </c>
      <c r="P38" s="6"/>
      <c r="Q38" s="6">
        <f t="shared" si="1"/>
        <v>39046701321</v>
      </c>
    </row>
    <row r="39" spans="1:17" x14ac:dyDescent="0.55000000000000004">
      <c r="A39" s="1" t="s">
        <v>18</v>
      </c>
      <c r="C39" s="6">
        <v>14596786</v>
      </c>
      <c r="D39" s="6"/>
      <c r="E39" s="6">
        <v>20284889302</v>
      </c>
      <c r="F39" s="6"/>
      <c r="G39" s="6">
        <v>19044263229</v>
      </c>
      <c r="H39" s="6"/>
      <c r="I39" s="6">
        <f t="shared" si="0"/>
        <v>1240626073</v>
      </c>
      <c r="J39" s="6"/>
      <c r="K39" s="6">
        <v>14596786</v>
      </c>
      <c r="L39" s="6"/>
      <c r="M39" s="6">
        <v>20284889302</v>
      </c>
      <c r="N39" s="6"/>
      <c r="O39" s="6">
        <v>28114291511</v>
      </c>
      <c r="P39" s="6"/>
      <c r="Q39" s="6">
        <f t="shared" si="1"/>
        <v>-7829402209</v>
      </c>
    </row>
    <row r="40" spans="1:17" x14ac:dyDescent="0.55000000000000004">
      <c r="A40" s="1" t="s">
        <v>45</v>
      </c>
      <c r="C40" s="6">
        <v>2672882</v>
      </c>
      <c r="D40" s="6"/>
      <c r="E40" s="6">
        <v>24709898674</v>
      </c>
      <c r="F40" s="6"/>
      <c r="G40" s="6">
        <v>22293858986</v>
      </c>
      <c r="H40" s="6"/>
      <c r="I40" s="6">
        <f t="shared" si="0"/>
        <v>2416039688</v>
      </c>
      <c r="J40" s="6"/>
      <c r="K40" s="6">
        <v>2672882</v>
      </c>
      <c r="L40" s="6"/>
      <c r="M40" s="6">
        <v>24709898674</v>
      </c>
      <c r="N40" s="6"/>
      <c r="O40" s="6">
        <v>21949222560</v>
      </c>
      <c r="P40" s="6"/>
      <c r="Q40" s="6">
        <f t="shared" si="1"/>
        <v>2760676114</v>
      </c>
    </row>
    <row r="41" spans="1:17" x14ac:dyDescent="0.55000000000000004">
      <c r="A41" s="1" t="s">
        <v>20</v>
      </c>
      <c r="C41" s="6">
        <v>11865622</v>
      </c>
      <c r="D41" s="6"/>
      <c r="E41" s="6">
        <v>17798687517</v>
      </c>
      <c r="F41" s="6"/>
      <c r="G41" s="6">
        <v>18855540368</v>
      </c>
      <c r="H41" s="6"/>
      <c r="I41" s="6">
        <f t="shared" si="0"/>
        <v>-1056852851</v>
      </c>
      <c r="J41" s="6"/>
      <c r="K41" s="6">
        <v>11865622</v>
      </c>
      <c r="L41" s="6"/>
      <c r="M41" s="6">
        <v>17798687517</v>
      </c>
      <c r="N41" s="6"/>
      <c r="O41" s="6">
        <v>20950103254</v>
      </c>
      <c r="P41" s="6"/>
      <c r="Q41" s="6">
        <f t="shared" si="1"/>
        <v>-3151415737</v>
      </c>
    </row>
    <row r="42" spans="1:17" x14ac:dyDescent="0.55000000000000004">
      <c r="A42" s="1" t="s">
        <v>50</v>
      </c>
      <c r="C42" s="6">
        <v>39285580</v>
      </c>
      <c r="D42" s="6"/>
      <c r="E42" s="6">
        <v>274534370516</v>
      </c>
      <c r="F42" s="6"/>
      <c r="G42" s="6">
        <v>253320425362</v>
      </c>
      <c r="H42" s="6"/>
      <c r="I42" s="6">
        <f t="shared" si="0"/>
        <v>21213945154</v>
      </c>
      <c r="J42" s="6"/>
      <c r="K42" s="6">
        <v>39285580</v>
      </c>
      <c r="L42" s="6"/>
      <c r="M42" s="6">
        <v>274534370516</v>
      </c>
      <c r="N42" s="6"/>
      <c r="O42" s="6">
        <v>294818176222</v>
      </c>
      <c r="P42" s="6"/>
      <c r="Q42" s="6">
        <f t="shared" si="1"/>
        <v>-20283805706</v>
      </c>
    </row>
    <row r="43" spans="1:17" x14ac:dyDescent="0.55000000000000004">
      <c r="A43" s="1" t="s">
        <v>39</v>
      </c>
      <c r="C43" s="6">
        <v>34621</v>
      </c>
      <c r="D43" s="6"/>
      <c r="E43" s="6">
        <v>347935701</v>
      </c>
      <c r="F43" s="6"/>
      <c r="G43" s="6">
        <v>-2164191716</v>
      </c>
      <c r="H43" s="6"/>
      <c r="I43" s="6">
        <f t="shared" si="0"/>
        <v>2512127417</v>
      </c>
      <c r="J43" s="6"/>
      <c r="K43" s="6">
        <v>34621</v>
      </c>
      <c r="L43" s="6"/>
      <c r="M43" s="6">
        <v>347935701</v>
      </c>
      <c r="N43" s="6"/>
      <c r="O43" s="6">
        <v>334402683</v>
      </c>
      <c r="P43" s="6"/>
      <c r="Q43" s="6">
        <f t="shared" si="1"/>
        <v>13533018</v>
      </c>
    </row>
    <row r="44" spans="1:17" x14ac:dyDescent="0.55000000000000004">
      <c r="A44" s="1" t="s">
        <v>51</v>
      </c>
      <c r="C44" s="6">
        <v>2451655</v>
      </c>
      <c r="D44" s="6"/>
      <c r="E44" s="6">
        <v>42892390688</v>
      </c>
      <c r="F44" s="6"/>
      <c r="G44" s="6">
        <v>33994351311</v>
      </c>
      <c r="H44" s="6"/>
      <c r="I44" s="6">
        <f t="shared" si="0"/>
        <v>8898039377</v>
      </c>
      <c r="J44" s="6"/>
      <c r="K44" s="6">
        <v>2451655</v>
      </c>
      <c r="L44" s="6"/>
      <c r="M44" s="6">
        <v>42892390688</v>
      </c>
      <c r="N44" s="6"/>
      <c r="O44" s="6">
        <v>33905151839</v>
      </c>
      <c r="P44" s="6"/>
      <c r="Q44" s="6">
        <f t="shared" si="1"/>
        <v>8987238849</v>
      </c>
    </row>
    <row r="45" spans="1:17" x14ac:dyDescent="0.55000000000000004">
      <c r="A45" s="1" t="s">
        <v>63</v>
      </c>
      <c r="C45" s="6">
        <v>11969130</v>
      </c>
      <c r="D45" s="6"/>
      <c r="E45" s="6">
        <v>93874538907</v>
      </c>
      <c r="F45" s="6"/>
      <c r="G45" s="6">
        <v>95964896166</v>
      </c>
      <c r="H45" s="6"/>
      <c r="I45" s="6">
        <f t="shared" si="0"/>
        <v>-2090357259</v>
      </c>
      <c r="J45" s="6"/>
      <c r="K45" s="6">
        <v>11969130</v>
      </c>
      <c r="L45" s="6"/>
      <c r="M45" s="6">
        <v>93874538907</v>
      </c>
      <c r="N45" s="6"/>
      <c r="O45" s="6">
        <v>155003662079</v>
      </c>
      <c r="P45" s="6"/>
      <c r="Q45" s="6">
        <f t="shared" si="1"/>
        <v>-61129123172</v>
      </c>
    </row>
    <row r="46" spans="1:17" x14ac:dyDescent="0.55000000000000004">
      <c r="A46" s="1" t="s">
        <v>52</v>
      </c>
      <c r="C46" s="6">
        <v>1714745</v>
      </c>
      <c r="D46" s="6"/>
      <c r="E46" s="6">
        <v>28585173821</v>
      </c>
      <c r="F46" s="6"/>
      <c r="G46" s="6">
        <v>27560697712</v>
      </c>
      <c r="H46" s="6"/>
      <c r="I46" s="6">
        <f t="shared" si="0"/>
        <v>1024476109</v>
      </c>
      <c r="J46" s="6"/>
      <c r="K46" s="6">
        <v>1714745</v>
      </c>
      <c r="L46" s="6"/>
      <c r="M46" s="6">
        <v>28585173821</v>
      </c>
      <c r="N46" s="6"/>
      <c r="O46" s="6">
        <v>38245167680</v>
      </c>
      <c r="P46" s="6"/>
      <c r="Q46" s="6">
        <f t="shared" si="1"/>
        <v>-9659993859</v>
      </c>
    </row>
    <row r="47" spans="1:17" x14ac:dyDescent="0.55000000000000004">
      <c r="A47" s="1" t="s">
        <v>69</v>
      </c>
      <c r="C47" s="6">
        <v>209447</v>
      </c>
      <c r="D47" s="6"/>
      <c r="E47" s="6">
        <v>3160487997</v>
      </c>
      <c r="F47" s="6"/>
      <c r="G47" s="6">
        <v>3195181469</v>
      </c>
      <c r="H47" s="6"/>
      <c r="I47" s="6">
        <f t="shared" si="0"/>
        <v>-34693472</v>
      </c>
      <c r="J47" s="6"/>
      <c r="K47" s="6">
        <v>209447</v>
      </c>
      <c r="L47" s="6"/>
      <c r="M47" s="6">
        <v>3160487997</v>
      </c>
      <c r="N47" s="6"/>
      <c r="O47" s="6">
        <v>3195181469</v>
      </c>
      <c r="P47" s="6"/>
      <c r="Q47" s="6">
        <f t="shared" si="1"/>
        <v>-34693472</v>
      </c>
    </row>
    <row r="48" spans="1:17" x14ac:dyDescent="0.55000000000000004">
      <c r="A48" s="1" t="s">
        <v>66</v>
      </c>
      <c r="C48" s="6">
        <v>1698803</v>
      </c>
      <c r="D48" s="6"/>
      <c r="E48" s="6">
        <v>25161557320</v>
      </c>
      <c r="F48" s="6"/>
      <c r="G48" s="6">
        <v>22183330444</v>
      </c>
      <c r="H48" s="6"/>
      <c r="I48" s="6">
        <f t="shared" si="0"/>
        <v>2978226876</v>
      </c>
      <c r="J48" s="6"/>
      <c r="K48" s="6">
        <v>1698803</v>
      </c>
      <c r="L48" s="6"/>
      <c r="M48" s="6">
        <v>25161557320</v>
      </c>
      <c r="N48" s="6"/>
      <c r="O48" s="6">
        <v>30678715152</v>
      </c>
      <c r="P48" s="6"/>
      <c r="Q48" s="6">
        <f t="shared" si="1"/>
        <v>-5517157832</v>
      </c>
    </row>
    <row r="49" spans="1:17" x14ac:dyDescent="0.55000000000000004">
      <c r="A49" s="1" t="s">
        <v>44</v>
      </c>
      <c r="C49" s="6">
        <v>6712138</v>
      </c>
      <c r="D49" s="6"/>
      <c r="E49" s="6">
        <v>60116529017</v>
      </c>
      <c r="F49" s="6"/>
      <c r="G49" s="6">
        <v>53310976701</v>
      </c>
      <c r="H49" s="6"/>
      <c r="I49" s="6">
        <f t="shared" si="0"/>
        <v>6805552316</v>
      </c>
      <c r="J49" s="6"/>
      <c r="K49" s="6">
        <v>6712138</v>
      </c>
      <c r="L49" s="6"/>
      <c r="M49" s="6">
        <v>60116529017</v>
      </c>
      <c r="N49" s="6"/>
      <c r="O49" s="6">
        <v>59633923669</v>
      </c>
      <c r="P49" s="6"/>
      <c r="Q49" s="6">
        <f t="shared" si="1"/>
        <v>482605348</v>
      </c>
    </row>
    <row r="50" spans="1:17" x14ac:dyDescent="0.55000000000000004">
      <c r="A50" s="1" t="s">
        <v>26</v>
      </c>
      <c r="C50" s="6">
        <v>31528859</v>
      </c>
      <c r="D50" s="6"/>
      <c r="E50" s="6">
        <v>70831252773</v>
      </c>
      <c r="F50" s="6"/>
      <c r="G50" s="6">
        <v>67565068794</v>
      </c>
      <c r="H50" s="6"/>
      <c r="I50" s="6">
        <f t="shared" si="0"/>
        <v>3266183979</v>
      </c>
      <c r="J50" s="6"/>
      <c r="K50" s="6">
        <v>31528859</v>
      </c>
      <c r="L50" s="6"/>
      <c r="M50" s="6">
        <v>70831252773</v>
      </c>
      <c r="N50" s="6"/>
      <c r="O50" s="6">
        <v>88408036946</v>
      </c>
      <c r="P50" s="6"/>
      <c r="Q50" s="6">
        <f t="shared" si="1"/>
        <v>-17576784173</v>
      </c>
    </row>
    <row r="51" spans="1:17" x14ac:dyDescent="0.55000000000000004">
      <c r="A51" s="1" t="s">
        <v>47</v>
      </c>
      <c r="C51" s="6">
        <v>8790817</v>
      </c>
      <c r="D51" s="6"/>
      <c r="E51" s="6">
        <v>139379260639</v>
      </c>
      <c r="F51" s="6"/>
      <c r="G51" s="6">
        <v>118395422222</v>
      </c>
      <c r="H51" s="6"/>
      <c r="I51" s="6">
        <f t="shared" si="0"/>
        <v>20983838417</v>
      </c>
      <c r="J51" s="6"/>
      <c r="K51" s="6">
        <v>8790817</v>
      </c>
      <c r="L51" s="6"/>
      <c r="M51" s="6">
        <v>139379260639</v>
      </c>
      <c r="N51" s="6"/>
      <c r="O51" s="6">
        <v>114339727438</v>
      </c>
      <c r="P51" s="6"/>
      <c r="Q51" s="6">
        <f t="shared" si="1"/>
        <v>25039533201</v>
      </c>
    </row>
    <row r="52" spans="1:17" x14ac:dyDescent="0.55000000000000004">
      <c r="A52" s="1" t="s">
        <v>32</v>
      </c>
      <c r="C52" s="6">
        <v>435217</v>
      </c>
      <c r="D52" s="6"/>
      <c r="E52" s="6">
        <v>16370623042</v>
      </c>
      <c r="F52" s="6"/>
      <c r="G52" s="6">
        <v>15461838816</v>
      </c>
      <c r="H52" s="6"/>
      <c r="I52" s="6">
        <f t="shared" si="0"/>
        <v>908784226</v>
      </c>
      <c r="J52" s="6"/>
      <c r="K52" s="6">
        <v>435217</v>
      </c>
      <c r="L52" s="6"/>
      <c r="M52" s="6">
        <v>16370623042</v>
      </c>
      <c r="N52" s="6"/>
      <c r="O52" s="6">
        <v>20938840796</v>
      </c>
      <c r="P52" s="6"/>
      <c r="Q52" s="6">
        <f t="shared" si="1"/>
        <v>-4568217754</v>
      </c>
    </row>
    <row r="53" spans="1:17" x14ac:dyDescent="0.55000000000000004">
      <c r="A53" s="1" t="s">
        <v>29</v>
      </c>
      <c r="C53" s="6">
        <v>620430</v>
      </c>
      <c r="D53" s="6"/>
      <c r="E53" s="6">
        <v>18810522465</v>
      </c>
      <c r="F53" s="6"/>
      <c r="G53" s="6">
        <v>17766933405</v>
      </c>
      <c r="H53" s="6"/>
      <c r="I53" s="6">
        <f t="shared" si="0"/>
        <v>1043589060</v>
      </c>
      <c r="J53" s="6"/>
      <c r="K53" s="6">
        <v>620430</v>
      </c>
      <c r="L53" s="6"/>
      <c r="M53" s="6">
        <v>18810522465</v>
      </c>
      <c r="N53" s="6"/>
      <c r="O53" s="6">
        <v>26064782975</v>
      </c>
      <c r="P53" s="6"/>
      <c r="Q53" s="6">
        <f t="shared" si="1"/>
        <v>-7254260510</v>
      </c>
    </row>
    <row r="54" spans="1:17" x14ac:dyDescent="0.55000000000000004">
      <c r="A54" s="1" t="s">
        <v>28</v>
      </c>
      <c r="C54" s="6">
        <v>1393624</v>
      </c>
      <c r="D54" s="6"/>
      <c r="E54" s="6">
        <v>45023287959</v>
      </c>
      <c r="F54" s="6"/>
      <c r="G54" s="6">
        <v>50807943780</v>
      </c>
      <c r="H54" s="6"/>
      <c r="I54" s="6">
        <f t="shared" si="0"/>
        <v>-5784655821</v>
      </c>
      <c r="J54" s="6"/>
      <c r="K54" s="6">
        <v>1393624</v>
      </c>
      <c r="L54" s="6"/>
      <c r="M54" s="6">
        <v>45023287959</v>
      </c>
      <c r="N54" s="6"/>
      <c r="O54" s="6">
        <v>59133961507</v>
      </c>
      <c r="P54" s="6"/>
      <c r="Q54" s="6">
        <f t="shared" si="1"/>
        <v>-14110673548</v>
      </c>
    </row>
    <row r="55" spans="1:17" x14ac:dyDescent="0.55000000000000004">
      <c r="A55" s="1" t="s">
        <v>68</v>
      </c>
      <c r="C55" s="6">
        <v>1838792</v>
      </c>
      <c r="D55" s="6"/>
      <c r="E55" s="6">
        <v>42314754992</v>
      </c>
      <c r="F55" s="6"/>
      <c r="G55" s="6">
        <v>34310919797</v>
      </c>
      <c r="H55" s="6"/>
      <c r="I55" s="6">
        <f t="shared" si="0"/>
        <v>8003835195</v>
      </c>
      <c r="J55" s="6"/>
      <c r="K55" s="6">
        <v>1838792</v>
      </c>
      <c r="L55" s="6"/>
      <c r="M55" s="6">
        <v>42314754992</v>
      </c>
      <c r="N55" s="6"/>
      <c r="O55" s="6">
        <v>28105281497</v>
      </c>
      <c r="P55" s="6"/>
      <c r="Q55" s="6">
        <f t="shared" si="1"/>
        <v>14209473495</v>
      </c>
    </row>
    <row r="56" spans="1:17" x14ac:dyDescent="0.55000000000000004">
      <c r="A56" s="1" t="s">
        <v>36</v>
      </c>
      <c r="C56" s="6">
        <v>4081059</v>
      </c>
      <c r="D56" s="6"/>
      <c r="E56" s="6">
        <v>57849635727</v>
      </c>
      <c r="F56" s="6"/>
      <c r="G56" s="6">
        <v>59621457883</v>
      </c>
      <c r="H56" s="6"/>
      <c r="I56" s="6">
        <f t="shared" si="0"/>
        <v>-1771822156</v>
      </c>
      <c r="J56" s="6"/>
      <c r="K56" s="6">
        <v>4081059</v>
      </c>
      <c r="L56" s="6"/>
      <c r="M56" s="6">
        <v>57849635727</v>
      </c>
      <c r="N56" s="6"/>
      <c r="O56" s="6">
        <v>80868647020</v>
      </c>
      <c r="P56" s="6"/>
      <c r="Q56" s="6">
        <f t="shared" si="1"/>
        <v>-23019011293</v>
      </c>
    </row>
    <row r="57" spans="1:17" x14ac:dyDescent="0.55000000000000004">
      <c r="A57" s="1" t="s">
        <v>54</v>
      </c>
      <c r="C57" s="6">
        <v>892655</v>
      </c>
      <c r="D57" s="6"/>
      <c r="E57" s="6">
        <v>14552436725</v>
      </c>
      <c r="F57" s="6"/>
      <c r="G57" s="6">
        <v>14924726667</v>
      </c>
      <c r="H57" s="6"/>
      <c r="I57" s="6">
        <f t="shared" si="0"/>
        <v>-372289942</v>
      </c>
      <c r="J57" s="6"/>
      <c r="K57" s="6">
        <v>892655</v>
      </c>
      <c r="L57" s="6"/>
      <c r="M57" s="6">
        <v>14552436725</v>
      </c>
      <c r="N57" s="6"/>
      <c r="O57" s="6">
        <v>19033400319</v>
      </c>
      <c r="P57" s="6"/>
      <c r="Q57" s="6">
        <f t="shared" si="1"/>
        <v>-4480963594</v>
      </c>
    </row>
    <row r="58" spans="1:17" x14ac:dyDescent="0.55000000000000004">
      <c r="A58" s="1" t="s">
        <v>42</v>
      </c>
      <c r="C58" s="6">
        <v>140073039</v>
      </c>
      <c r="D58" s="6"/>
      <c r="E58" s="6">
        <v>116404309293</v>
      </c>
      <c r="F58" s="6"/>
      <c r="G58" s="6">
        <v>122181440068</v>
      </c>
      <c r="H58" s="6"/>
      <c r="I58" s="6">
        <f t="shared" si="0"/>
        <v>-5777130775</v>
      </c>
      <c r="J58" s="6"/>
      <c r="K58" s="6">
        <v>140073039</v>
      </c>
      <c r="L58" s="6"/>
      <c r="M58" s="6">
        <v>116404309293</v>
      </c>
      <c r="N58" s="6"/>
      <c r="O58" s="6">
        <v>129946487030</v>
      </c>
      <c r="P58" s="6"/>
      <c r="Q58" s="6">
        <f t="shared" si="1"/>
        <v>-13542177737</v>
      </c>
    </row>
    <row r="59" spans="1:17" x14ac:dyDescent="0.55000000000000004">
      <c r="A59" s="1" t="s">
        <v>62</v>
      </c>
      <c r="C59" s="6">
        <v>5143557</v>
      </c>
      <c r="D59" s="6"/>
      <c r="E59" s="6">
        <v>29143831164</v>
      </c>
      <c r="F59" s="6"/>
      <c r="G59" s="6">
        <v>29143831164</v>
      </c>
      <c r="H59" s="6"/>
      <c r="I59" s="6">
        <f t="shared" si="0"/>
        <v>0</v>
      </c>
      <c r="J59" s="6"/>
      <c r="K59" s="6">
        <v>5143557</v>
      </c>
      <c r="L59" s="6"/>
      <c r="M59" s="6">
        <v>29143831164</v>
      </c>
      <c r="N59" s="6"/>
      <c r="O59" s="6">
        <v>35008372461</v>
      </c>
      <c r="P59" s="6"/>
      <c r="Q59" s="6">
        <f t="shared" si="1"/>
        <v>-5864541297</v>
      </c>
    </row>
    <row r="60" spans="1:17" x14ac:dyDescent="0.55000000000000004">
      <c r="A60" s="1" t="s">
        <v>31</v>
      </c>
      <c r="C60" s="6">
        <v>669324</v>
      </c>
      <c r="D60" s="6"/>
      <c r="E60" s="6">
        <v>60512811444</v>
      </c>
      <c r="F60" s="6"/>
      <c r="G60" s="6">
        <v>59217150861</v>
      </c>
      <c r="H60" s="6"/>
      <c r="I60" s="6">
        <f t="shared" si="0"/>
        <v>1295660583</v>
      </c>
      <c r="J60" s="6"/>
      <c r="K60" s="6">
        <v>669324</v>
      </c>
      <c r="L60" s="6"/>
      <c r="M60" s="6">
        <v>60512811444</v>
      </c>
      <c r="N60" s="6"/>
      <c r="O60" s="6">
        <v>65108924795</v>
      </c>
      <c r="P60" s="6"/>
      <c r="Q60" s="6">
        <f t="shared" si="1"/>
        <v>-4596113351</v>
      </c>
    </row>
    <row r="61" spans="1:17" x14ac:dyDescent="0.55000000000000004">
      <c r="A61" s="1" t="s">
        <v>33</v>
      </c>
      <c r="C61" s="6">
        <v>429209</v>
      </c>
      <c r="D61" s="6"/>
      <c r="E61" s="6">
        <v>32570858460</v>
      </c>
      <c r="F61" s="6"/>
      <c r="G61" s="6">
        <v>29105973722</v>
      </c>
      <c r="H61" s="6"/>
      <c r="I61" s="6">
        <f t="shared" si="0"/>
        <v>3464884738</v>
      </c>
      <c r="J61" s="6"/>
      <c r="K61" s="6">
        <v>429209</v>
      </c>
      <c r="L61" s="6"/>
      <c r="M61" s="6">
        <v>32570858460</v>
      </c>
      <c r="N61" s="6"/>
      <c r="O61" s="6">
        <v>29056975115</v>
      </c>
      <c r="P61" s="6"/>
      <c r="Q61" s="6">
        <f t="shared" si="1"/>
        <v>3513883345</v>
      </c>
    </row>
    <row r="62" spans="1:17" x14ac:dyDescent="0.55000000000000004">
      <c r="A62" s="1" t="s">
        <v>59</v>
      </c>
      <c r="C62" s="6">
        <v>11622697</v>
      </c>
      <c r="D62" s="6"/>
      <c r="E62" s="6">
        <v>19167326099</v>
      </c>
      <c r="F62" s="6"/>
      <c r="G62" s="6">
        <v>16170641713</v>
      </c>
      <c r="H62" s="6"/>
      <c r="I62" s="6">
        <f t="shared" si="0"/>
        <v>2996684386</v>
      </c>
      <c r="J62" s="6"/>
      <c r="K62" s="6">
        <v>11622697</v>
      </c>
      <c r="L62" s="6"/>
      <c r="M62" s="6">
        <v>19167326099</v>
      </c>
      <c r="N62" s="6"/>
      <c r="O62" s="6">
        <v>20983873705</v>
      </c>
      <c r="P62" s="6"/>
      <c r="Q62" s="6">
        <f t="shared" si="1"/>
        <v>-1816547606</v>
      </c>
    </row>
    <row r="63" spans="1:17" x14ac:dyDescent="0.55000000000000004">
      <c r="A63" s="1" t="s">
        <v>22</v>
      </c>
      <c r="C63" s="6">
        <v>12468744</v>
      </c>
      <c r="D63" s="6"/>
      <c r="E63" s="6">
        <v>112046776957</v>
      </c>
      <c r="F63" s="6"/>
      <c r="G63" s="6">
        <v>89114303283</v>
      </c>
      <c r="H63" s="6"/>
      <c r="I63" s="6">
        <f t="shared" si="0"/>
        <v>22932473674</v>
      </c>
      <c r="J63" s="6"/>
      <c r="K63" s="6">
        <v>12468744</v>
      </c>
      <c r="L63" s="6"/>
      <c r="M63" s="6">
        <v>112046776957</v>
      </c>
      <c r="N63" s="6"/>
      <c r="O63" s="6">
        <v>95438909118</v>
      </c>
      <c r="P63" s="6"/>
      <c r="Q63" s="6">
        <f t="shared" si="1"/>
        <v>16607867839</v>
      </c>
    </row>
    <row r="64" spans="1:17" ht="24.75" thickBot="1" x14ac:dyDescent="0.6">
      <c r="C64" s="6"/>
      <c r="D64" s="6"/>
      <c r="E64" s="8">
        <f>SUM(E8:E63)</f>
        <v>3502867313781</v>
      </c>
      <c r="F64" s="6"/>
      <c r="G64" s="8">
        <f>SUM(G8:G63)</f>
        <v>3195929138884</v>
      </c>
      <c r="H64" s="6"/>
      <c r="I64" s="8">
        <f>SUM(I8:I63)</f>
        <v>306938174897</v>
      </c>
      <c r="J64" s="6"/>
      <c r="K64" s="6"/>
      <c r="L64" s="6"/>
      <c r="M64" s="8">
        <f>SUM(M8:M63)</f>
        <v>3502867313781</v>
      </c>
      <c r="N64" s="6"/>
      <c r="O64" s="8">
        <f>SUM(O8:O63)</f>
        <v>3807006646480</v>
      </c>
      <c r="P64" s="6"/>
      <c r="Q64" s="8">
        <f>SUM(Q8:Q63)</f>
        <v>-304139332699</v>
      </c>
    </row>
    <row r="65" ht="24.75" thickTop="1" x14ac:dyDescent="0.55000000000000004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74"/>
  <sheetViews>
    <sheetView rightToLeft="1" workbookViewId="0">
      <selection activeCell="M76" sqref="M76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7109375" style="1" bestFit="1" customWidth="1"/>
    <col min="21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K6" s="16" t="s">
        <v>95</v>
      </c>
      <c r="L6" s="16" t="s">
        <v>95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</row>
    <row r="7" spans="1:17" ht="24.75" x14ac:dyDescent="0.55000000000000004">
      <c r="A7" s="16" t="s">
        <v>3</v>
      </c>
      <c r="C7" s="16" t="s">
        <v>7</v>
      </c>
      <c r="E7" s="16" t="s">
        <v>136</v>
      </c>
      <c r="G7" s="16" t="s">
        <v>137</v>
      </c>
      <c r="I7" s="16" t="s">
        <v>139</v>
      </c>
      <c r="K7" s="16" t="s">
        <v>7</v>
      </c>
      <c r="M7" s="16" t="s">
        <v>136</v>
      </c>
      <c r="O7" s="16" t="s">
        <v>137</v>
      </c>
      <c r="Q7" s="16" t="s">
        <v>139</v>
      </c>
    </row>
    <row r="8" spans="1:17" x14ac:dyDescent="0.55000000000000004">
      <c r="A8" s="1" t="s">
        <v>37</v>
      </c>
      <c r="C8" s="6">
        <v>22339</v>
      </c>
      <c r="D8" s="6"/>
      <c r="E8" s="6">
        <v>304512476</v>
      </c>
      <c r="F8" s="6"/>
      <c r="G8" s="6">
        <v>456239391</v>
      </c>
      <c r="H8" s="6"/>
      <c r="I8" s="6">
        <f>E8-G8</f>
        <v>-151726915</v>
      </c>
      <c r="J8" s="6"/>
      <c r="K8" s="6">
        <v>1048869</v>
      </c>
      <c r="L8" s="6"/>
      <c r="M8" s="6">
        <v>16318912629</v>
      </c>
      <c r="N8" s="6"/>
      <c r="O8" s="6">
        <v>21546976377</v>
      </c>
      <c r="P8" s="6"/>
      <c r="Q8" s="6">
        <f>M8-O8</f>
        <v>-5228063748</v>
      </c>
    </row>
    <row r="9" spans="1:17" x14ac:dyDescent="0.55000000000000004">
      <c r="A9" s="1" t="s">
        <v>64</v>
      </c>
      <c r="C9" s="6">
        <v>227818</v>
      </c>
      <c r="D9" s="6"/>
      <c r="E9" s="6">
        <v>2280471138</v>
      </c>
      <c r="F9" s="6"/>
      <c r="G9" s="6">
        <v>3650730127</v>
      </c>
      <c r="H9" s="6"/>
      <c r="I9" s="6">
        <f t="shared" ref="I9:I67" si="0">E9-G9</f>
        <v>-1370258989</v>
      </c>
      <c r="J9" s="6"/>
      <c r="K9" s="6">
        <v>1580203</v>
      </c>
      <c r="L9" s="6"/>
      <c r="M9" s="6">
        <v>22776384562</v>
      </c>
      <c r="N9" s="6"/>
      <c r="O9" s="6">
        <v>25497344802</v>
      </c>
      <c r="P9" s="6"/>
      <c r="Q9" s="6">
        <f t="shared" ref="Q9:Q67" si="1">M9-O9</f>
        <v>-2720960240</v>
      </c>
    </row>
    <row r="10" spans="1:17" x14ac:dyDescent="0.55000000000000004">
      <c r="A10" s="1" t="s">
        <v>63</v>
      </c>
      <c r="C10" s="6">
        <v>244268</v>
      </c>
      <c r="D10" s="6"/>
      <c r="E10" s="6">
        <v>1905438299</v>
      </c>
      <c r="F10" s="6"/>
      <c r="G10" s="6">
        <v>3163340570</v>
      </c>
      <c r="H10" s="6"/>
      <c r="I10" s="6">
        <f t="shared" si="0"/>
        <v>-1257902271</v>
      </c>
      <c r="J10" s="6"/>
      <c r="K10" s="6">
        <v>1674503</v>
      </c>
      <c r="L10" s="6"/>
      <c r="M10" s="6">
        <v>19856789019</v>
      </c>
      <c r="N10" s="6"/>
      <c r="O10" s="6">
        <v>21816552715</v>
      </c>
      <c r="P10" s="6"/>
      <c r="Q10" s="6">
        <f t="shared" si="1"/>
        <v>-1959763696</v>
      </c>
    </row>
    <row r="11" spans="1:17" x14ac:dyDescent="0.55000000000000004">
      <c r="A11" s="1" t="s">
        <v>52</v>
      </c>
      <c r="C11" s="6">
        <v>34995</v>
      </c>
      <c r="D11" s="6"/>
      <c r="E11" s="6">
        <v>577698797</v>
      </c>
      <c r="F11" s="6"/>
      <c r="G11" s="6">
        <v>780518178</v>
      </c>
      <c r="H11" s="6"/>
      <c r="I11" s="6">
        <f t="shared" si="0"/>
        <v>-202819381</v>
      </c>
      <c r="J11" s="6"/>
      <c r="K11" s="6">
        <v>466664</v>
      </c>
      <c r="L11" s="6"/>
      <c r="M11" s="6">
        <v>9005704934</v>
      </c>
      <c r="N11" s="6"/>
      <c r="O11" s="6">
        <v>10454901085</v>
      </c>
      <c r="P11" s="6"/>
      <c r="Q11" s="6">
        <f t="shared" si="1"/>
        <v>-1449196151</v>
      </c>
    </row>
    <row r="12" spans="1:17" x14ac:dyDescent="0.55000000000000004">
      <c r="A12" s="1" t="s">
        <v>44</v>
      </c>
      <c r="C12" s="6">
        <v>136983</v>
      </c>
      <c r="D12" s="6"/>
      <c r="E12" s="6">
        <v>1228734404</v>
      </c>
      <c r="F12" s="6"/>
      <c r="G12" s="6">
        <v>1217024108</v>
      </c>
      <c r="H12" s="6"/>
      <c r="I12" s="6">
        <f t="shared" si="0"/>
        <v>11710296</v>
      </c>
      <c r="J12" s="6"/>
      <c r="K12" s="6">
        <v>754355</v>
      </c>
      <c r="L12" s="6"/>
      <c r="M12" s="6">
        <v>7039079347</v>
      </c>
      <c r="N12" s="6"/>
      <c r="O12" s="6">
        <v>6701818306</v>
      </c>
      <c r="P12" s="6"/>
      <c r="Q12" s="6">
        <f t="shared" si="1"/>
        <v>337261041</v>
      </c>
    </row>
    <row r="13" spans="1:17" x14ac:dyDescent="0.55000000000000004">
      <c r="A13" s="1" t="s">
        <v>38</v>
      </c>
      <c r="C13" s="6">
        <v>179257</v>
      </c>
      <c r="D13" s="6"/>
      <c r="E13" s="6">
        <v>762369624</v>
      </c>
      <c r="F13" s="6"/>
      <c r="G13" s="6">
        <v>1012710375</v>
      </c>
      <c r="H13" s="6"/>
      <c r="I13" s="6">
        <f t="shared" si="0"/>
        <v>-250340751</v>
      </c>
      <c r="J13" s="6"/>
      <c r="K13" s="6">
        <v>4076792</v>
      </c>
      <c r="L13" s="6"/>
      <c r="M13" s="6">
        <v>26520889398</v>
      </c>
      <c r="N13" s="6"/>
      <c r="O13" s="6">
        <v>30052143123</v>
      </c>
      <c r="P13" s="6"/>
      <c r="Q13" s="6">
        <f t="shared" si="1"/>
        <v>-3531253725</v>
      </c>
    </row>
    <row r="14" spans="1:17" x14ac:dyDescent="0.55000000000000004">
      <c r="A14" s="1" t="s">
        <v>24</v>
      </c>
      <c r="C14" s="6">
        <v>297371</v>
      </c>
      <c r="D14" s="6"/>
      <c r="E14" s="6">
        <v>1086510731</v>
      </c>
      <c r="F14" s="6"/>
      <c r="G14" s="6">
        <v>967736885</v>
      </c>
      <c r="H14" s="6"/>
      <c r="I14" s="6">
        <f t="shared" si="0"/>
        <v>118773846</v>
      </c>
      <c r="J14" s="6"/>
      <c r="K14" s="6">
        <v>3197921</v>
      </c>
      <c r="L14" s="6"/>
      <c r="M14" s="6">
        <v>15944078198</v>
      </c>
      <c r="N14" s="6"/>
      <c r="O14" s="6">
        <v>16222318376</v>
      </c>
      <c r="P14" s="6"/>
      <c r="Q14" s="6">
        <f t="shared" si="1"/>
        <v>-278240178</v>
      </c>
    </row>
    <row r="15" spans="1:17" x14ac:dyDescent="0.55000000000000004">
      <c r="A15" s="1" t="s">
        <v>21</v>
      </c>
      <c r="C15" s="6">
        <v>325756</v>
      </c>
      <c r="D15" s="6"/>
      <c r="E15" s="6">
        <v>2302345393</v>
      </c>
      <c r="F15" s="6"/>
      <c r="G15" s="6">
        <v>1695294199</v>
      </c>
      <c r="H15" s="6"/>
      <c r="I15" s="6">
        <f t="shared" si="0"/>
        <v>607051194</v>
      </c>
      <c r="J15" s="6"/>
      <c r="K15" s="6">
        <v>6411576</v>
      </c>
      <c r="L15" s="6"/>
      <c r="M15" s="6">
        <v>37742077004</v>
      </c>
      <c r="N15" s="6"/>
      <c r="O15" s="6">
        <v>33048393023</v>
      </c>
      <c r="P15" s="6"/>
      <c r="Q15" s="6">
        <f t="shared" si="1"/>
        <v>4693683981</v>
      </c>
    </row>
    <row r="16" spans="1:17" x14ac:dyDescent="0.55000000000000004">
      <c r="A16" s="1" t="s">
        <v>23</v>
      </c>
      <c r="C16" s="6">
        <v>11978</v>
      </c>
      <c r="D16" s="6"/>
      <c r="E16" s="6">
        <v>197178464</v>
      </c>
      <c r="F16" s="6"/>
      <c r="G16" s="6">
        <v>153720774</v>
      </c>
      <c r="H16" s="6"/>
      <c r="I16" s="6">
        <f t="shared" si="0"/>
        <v>43457690</v>
      </c>
      <c r="J16" s="6"/>
      <c r="K16" s="6">
        <v>463790</v>
      </c>
      <c r="L16" s="6"/>
      <c r="M16" s="6">
        <v>8076263750</v>
      </c>
      <c r="N16" s="6"/>
      <c r="O16" s="6">
        <v>7251062450</v>
      </c>
      <c r="P16" s="6"/>
      <c r="Q16" s="6">
        <f t="shared" si="1"/>
        <v>825201300</v>
      </c>
    </row>
    <row r="17" spans="1:17" x14ac:dyDescent="0.55000000000000004">
      <c r="A17" s="1" t="s">
        <v>22</v>
      </c>
      <c r="C17" s="6">
        <v>254465</v>
      </c>
      <c r="D17" s="6"/>
      <c r="E17" s="6">
        <v>2289205961</v>
      </c>
      <c r="F17" s="6"/>
      <c r="G17" s="6">
        <v>1947739243</v>
      </c>
      <c r="H17" s="6"/>
      <c r="I17" s="6">
        <f t="shared" si="0"/>
        <v>341466718</v>
      </c>
      <c r="J17" s="6"/>
      <c r="K17" s="6">
        <v>1424256</v>
      </c>
      <c r="L17" s="6"/>
      <c r="M17" s="6">
        <v>12473238366</v>
      </c>
      <c r="N17" s="6"/>
      <c r="O17" s="6">
        <v>10901614378</v>
      </c>
      <c r="P17" s="6"/>
      <c r="Q17" s="6">
        <f t="shared" si="1"/>
        <v>1571623988</v>
      </c>
    </row>
    <row r="18" spans="1:17" x14ac:dyDescent="0.55000000000000004">
      <c r="A18" s="1" t="s">
        <v>66</v>
      </c>
      <c r="C18" s="6">
        <v>34670</v>
      </c>
      <c r="D18" s="6"/>
      <c r="E18" s="6">
        <v>514259327</v>
      </c>
      <c r="F18" s="6"/>
      <c r="G18" s="6">
        <v>626106179</v>
      </c>
      <c r="H18" s="6"/>
      <c r="I18" s="6">
        <f t="shared" si="0"/>
        <v>-111846852</v>
      </c>
      <c r="J18" s="6"/>
      <c r="K18" s="6">
        <v>34670</v>
      </c>
      <c r="L18" s="6"/>
      <c r="M18" s="6">
        <v>514259327</v>
      </c>
      <c r="N18" s="6"/>
      <c r="O18" s="6">
        <v>626106179</v>
      </c>
      <c r="P18" s="6"/>
      <c r="Q18" s="6">
        <f t="shared" si="1"/>
        <v>-111846852</v>
      </c>
    </row>
    <row r="19" spans="1:17" x14ac:dyDescent="0.55000000000000004">
      <c r="A19" s="1" t="s">
        <v>65</v>
      </c>
      <c r="C19" s="6">
        <v>809286</v>
      </c>
      <c r="D19" s="6"/>
      <c r="E19" s="6">
        <v>4832175632</v>
      </c>
      <c r="F19" s="6"/>
      <c r="G19" s="6">
        <v>5838443411</v>
      </c>
      <c r="H19" s="6"/>
      <c r="I19" s="6">
        <f t="shared" si="0"/>
        <v>-1006267779</v>
      </c>
      <c r="J19" s="6"/>
      <c r="K19" s="6">
        <v>5366081</v>
      </c>
      <c r="L19" s="6"/>
      <c r="M19" s="6">
        <v>36894530077</v>
      </c>
      <c r="N19" s="6"/>
      <c r="O19" s="6">
        <v>38829048269</v>
      </c>
      <c r="P19" s="6"/>
      <c r="Q19" s="6">
        <f t="shared" si="1"/>
        <v>-1934518192</v>
      </c>
    </row>
    <row r="20" spans="1:17" x14ac:dyDescent="0.55000000000000004">
      <c r="A20" s="1" t="s">
        <v>67</v>
      </c>
      <c r="C20" s="6">
        <v>197603</v>
      </c>
      <c r="D20" s="6"/>
      <c r="E20" s="6">
        <v>3548970739</v>
      </c>
      <c r="F20" s="6"/>
      <c r="G20" s="6">
        <v>3908994634</v>
      </c>
      <c r="H20" s="6"/>
      <c r="I20" s="6">
        <f t="shared" si="0"/>
        <v>-360023895</v>
      </c>
      <c r="J20" s="6"/>
      <c r="K20" s="6">
        <v>623047</v>
      </c>
      <c r="L20" s="6"/>
      <c r="M20" s="6">
        <v>12479247256</v>
      </c>
      <c r="N20" s="6"/>
      <c r="O20" s="6">
        <v>12273960611</v>
      </c>
      <c r="P20" s="6"/>
      <c r="Q20" s="6">
        <f t="shared" si="1"/>
        <v>205286645</v>
      </c>
    </row>
    <row r="21" spans="1:17" x14ac:dyDescent="0.55000000000000004">
      <c r="A21" s="1" t="s">
        <v>53</v>
      </c>
      <c r="C21" s="6">
        <v>622368</v>
      </c>
      <c r="D21" s="6"/>
      <c r="E21" s="6">
        <v>1406342288</v>
      </c>
      <c r="F21" s="6"/>
      <c r="G21" s="6">
        <v>2173579229</v>
      </c>
      <c r="H21" s="6"/>
      <c r="I21" s="6">
        <f t="shared" si="0"/>
        <v>-767236941</v>
      </c>
      <c r="J21" s="6"/>
      <c r="K21" s="6">
        <v>25779163</v>
      </c>
      <c r="L21" s="6"/>
      <c r="M21" s="6">
        <v>97118079195</v>
      </c>
      <c r="N21" s="6"/>
      <c r="O21" s="6">
        <v>123297663896</v>
      </c>
      <c r="P21" s="6"/>
      <c r="Q21" s="6">
        <f t="shared" si="1"/>
        <v>-26179584701</v>
      </c>
    </row>
    <row r="22" spans="1:17" x14ac:dyDescent="0.55000000000000004">
      <c r="A22" s="1" t="s">
        <v>56</v>
      </c>
      <c r="C22" s="6">
        <v>958708</v>
      </c>
      <c r="D22" s="6"/>
      <c r="E22" s="6">
        <v>4750311924</v>
      </c>
      <c r="F22" s="6"/>
      <c r="G22" s="6">
        <v>5839422548</v>
      </c>
      <c r="H22" s="6"/>
      <c r="I22" s="6">
        <f t="shared" si="0"/>
        <v>-1089110624</v>
      </c>
      <c r="J22" s="6"/>
      <c r="K22" s="6">
        <v>8828638</v>
      </c>
      <c r="L22" s="6"/>
      <c r="M22" s="6">
        <v>67082933166</v>
      </c>
      <c r="N22" s="6"/>
      <c r="O22" s="6">
        <v>69445418512</v>
      </c>
      <c r="P22" s="6"/>
      <c r="Q22" s="6">
        <f t="shared" si="1"/>
        <v>-2362485346</v>
      </c>
    </row>
    <row r="23" spans="1:17" x14ac:dyDescent="0.55000000000000004">
      <c r="A23" s="1" t="s">
        <v>36</v>
      </c>
      <c r="C23" s="6">
        <v>83287</v>
      </c>
      <c r="D23" s="6"/>
      <c r="E23" s="6">
        <v>1179920114</v>
      </c>
      <c r="F23" s="6"/>
      <c r="G23" s="6">
        <v>1650382169</v>
      </c>
      <c r="H23" s="6"/>
      <c r="I23" s="6">
        <f t="shared" si="0"/>
        <v>-470462055</v>
      </c>
      <c r="J23" s="6"/>
      <c r="K23" s="6">
        <v>308713</v>
      </c>
      <c r="L23" s="6"/>
      <c r="M23" s="6">
        <v>9615450944</v>
      </c>
      <c r="N23" s="6"/>
      <c r="O23" s="6">
        <v>10263611467</v>
      </c>
      <c r="P23" s="6"/>
      <c r="Q23" s="6">
        <f t="shared" si="1"/>
        <v>-648160523</v>
      </c>
    </row>
    <row r="24" spans="1:17" x14ac:dyDescent="0.55000000000000004">
      <c r="A24" s="1" t="s">
        <v>54</v>
      </c>
      <c r="C24" s="6">
        <v>18218</v>
      </c>
      <c r="D24" s="6"/>
      <c r="E24" s="6">
        <v>297494531</v>
      </c>
      <c r="F24" s="6"/>
      <c r="G24" s="6">
        <v>388448490</v>
      </c>
      <c r="H24" s="6"/>
      <c r="I24" s="6">
        <f t="shared" si="0"/>
        <v>-90953959</v>
      </c>
      <c r="J24" s="6"/>
      <c r="K24" s="6">
        <v>191450</v>
      </c>
      <c r="L24" s="6"/>
      <c r="M24" s="6">
        <v>3717940021</v>
      </c>
      <c r="N24" s="6"/>
      <c r="O24" s="6">
        <v>4095675021</v>
      </c>
      <c r="P24" s="6"/>
      <c r="Q24" s="6">
        <f t="shared" si="1"/>
        <v>-377735000</v>
      </c>
    </row>
    <row r="25" spans="1:17" x14ac:dyDescent="0.55000000000000004">
      <c r="A25" s="1" t="s">
        <v>35</v>
      </c>
      <c r="C25" s="6">
        <v>46868</v>
      </c>
      <c r="D25" s="6"/>
      <c r="E25" s="6">
        <v>926390042</v>
      </c>
      <c r="F25" s="6"/>
      <c r="G25" s="6">
        <v>872412969</v>
      </c>
      <c r="H25" s="6"/>
      <c r="I25" s="6">
        <f t="shared" si="0"/>
        <v>53977073</v>
      </c>
      <c r="J25" s="6"/>
      <c r="K25" s="6">
        <v>46868</v>
      </c>
      <c r="L25" s="6"/>
      <c r="M25" s="6">
        <v>926390042</v>
      </c>
      <c r="N25" s="6"/>
      <c r="O25" s="6">
        <v>872412969</v>
      </c>
      <c r="P25" s="6"/>
      <c r="Q25" s="6">
        <f t="shared" si="1"/>
        <v>53977073</v>
      </c>
    </row>
    <row r="26" spans="1:17" x14ac:dyDescent="0.55000000000000004">
      <c r="A26" s="1" t="s">
        <v>15</v>
      </c>
      <c r="C26" s="6">
        <v>527491</v>
      </c>
      <c r="D26" s="6"/>
      <c r="E26" s="6">
        <v>1248246854</v>
      </c>
      <c r="F26" s="6"/>
      <c r="G26" s="6">
        <v>1205364144</v>
      </c>
      <c r="H26" s="6"/>
      <c r="I26" s="6">
        <f t="shared" si="0"/>
        <v>42882710</v>
      </c>
      <c r="J26" s="6"/>
      <c r="K26" s="6">
        <v>3752467</v>
      </c>
      <c r="L26" s="6"/>
      <c r="M26" s="6">
        <v>8551725226</v>
      </c>
      <c r="N26" s="6"/>
      <c r="O26" s="6">
        <v>8632735236</v>
      </c>
      <c r="P26" s="6"/>
      <c r="Q26" s="6">
        <f t="shared" si="1"/>
        <v>-81010010</v>
      </c>
    </row>
    <row r="27" spans="1:17" x14ac:dyDescent="0.55000000000000004">
      <c r="A27" s="1" t="s">
        <v>41</v>
      </c>
      <c r="C27" s="6">
        <v>342034</v>
      </c>
      <c r="D27" s="6"/>
      <c r="E27" s="6">
        <v>657025808</v>
      </c>
      <c r="F27" s="6"/>
      <c r="G27" s="6">
        <v>630150976</v>
      </c>
      <c r="H27" s="6"/>
      <c r="I27" s="6">
        <f t="shared" si="0"/>
        <v>26874832</v>
      </c>
      <c r="J27" s="6"/>
      <c r="K27" s="6">
        <v>4021102</v>
      </c>
      <c r="L27" s="6"/>
      <c r="M27" s="6">
        <v>7787556939</v>
      </c>
      <c r="N27" s="6"/>
      <c r="O27" s="6">
        <v>7401751598</v>
      </c>
      <c r="P27" s="6"/>
      <c r="Q27" s="6">
        <f t="shared" si="1"/>
        <v>385805341</v>
      </c>
    </row>
    <row r="28" spans="1:17" x14ac:dyDescent="0.55000000000000004">
      <c r="A28" s="1" t="s">
        <v>59</v>
      </c>
      <c r="C28" s="6">
        <v>156418</v>
      </c>
      <c r="D28" s="6"/>
      <c r="E28" s="6">
        <v>257953458</v>
      </c>
      <c r="F28" s="6"/>
      <c r="G28" s="6">
        <v>282400509</v>
      </c>
      <c r="H28" s="6"/>
      <c r="I28" s="6">
        <f t="shared" si="0"/>
        <v>-24447051</v>
      </c>
      <c r="J28" s="6"/>
      <c r="K28" s="6">
        <v>4495679</v>
      </c>
      <c r="L28" s="6"/>
      <c r="M28" s="6">
        <v>7979714278</v>
      </c>
      <c r="N28" s="6"/>
      <c r="O28" s="6">
        <v>8120518518</v>
      </c>
      <c r="P28" s="6"/>
      <c r="Q28" s="6">
        <f t="shared" si="1"/>
        <v>-140804240</v>
      </c>
    </row>
    <row r="29" spans="1:17" x14ac:dyDescent="0.55000000000000004">
      <c r="A29" s="1" t="s">
        <v>46</v>
      </c>
      <c r="C29" s="6">
        <v>103927</v>
      </c>
      <c r="D29" s="6"/>
      <c r="E29" s="6">
        <v>1239304391</v>
      </c>
      <c r="F29" s="6"/>
      <c r="G29" s="6">
        <v>1227108492</v>
      </c>
      <c r="H29" s="6"/>
      <c r="I29" s="6">
        <f t="shared" si="0"/>
        <v>12195899</v>
      </c>
      <c r="J29" s="6"/>
      <c r="K29" s="6">
        <v>890671</v>
      </c>
      <c r="L29" s="6"/>
      <c r="M29" s="6">
        <v>11309006122</v>
      </c>
      <c r="N29" s="6"/>
      <c r="O29" s="6">
        <v>10512995278</v>
      </c>
      <c r="P29" s="6"/>
      <c r="Q29" s="6">
        <f t="shared" si="1"/>
        <v>796010844</v>
      </c>
    </row>
    <row r="30" spans="1:17" x14ac:dyDescent="0.55000000000000004">
      <c r="A30" s="1" t="s">
        <v>58</v>
      </c>
      <c r="C30" s="6">
        <v>145033</v>
      </c>
      <c r="D30" s="6"/>
      <c r="E30" s="6">
        <v>1835300346</v>
      </c>
      <c r="F30" s="6"/>
      <c r="G30" s="6">
        <v>2039604123</v>
      </c>
      <c r="H30" s="6"/>
      <c r="I30" s="6">
        <f t="shared" si="0"/>
        <v>-204303777</v>
      </c>
      <c r="J30" s="6"/>
      <c r="K30" s="6">
        <v>1352605</v>
      </c>
      <c r="L30" s="6"/>
      <c r="M30" s="6">
        <v>18847029877</v>
      </c>
      <c r="N30" s="6"/>
      <c r="O30" s="6">
        <v>19062343122</v>
      </c>
      <c r="P30" s="6"/>
      <c r="Q30" s="6">
        <f t="shared" si="1"/>
        <v>-215313245</v>
      </c>
    </row>
    <row r="31" spans="1:17" x14ac:dyDescent="0.55000000000000004">
      <c r="A31" s="1" t="s">
        <v>47</v>
      </c>
      <c r="C31" s="6">
        <v>179405</v>
      </c>
      <c r="D31" s="6"/>
      <c r="E31" s="6">
        <v>2843457660</v>
      </c>
      <c r="F31" s="6"/>
      <c r="G31" s="6">
        <v>2333471256</v>
      </c>
      <c r="H31" s="6"/>
      <c r="I31" s="6">
        <f t="shared" si="0"/>
        <v>509986404</v>
      </c>
      <c r="J31" s="6"/>
      <c r="K31" s="6">
        <v>1164874</v>
      </c>
      <c r="L31" s="6"/>
      <c r="M31" s="6">
        <v>16792470965</v>
      </c>
      <c r="N31" s="6"/>
      <c r="O31" s="6">
        <v>15093878946</v>
      </c>
      <c r="P31" s="6"/>
      <c r="Q31" s="6">
        <f t="shared" si="1"/>
        <v>1698592019</v>
      </c>
    </row>
    <row r="32" spans="1:17" x14ac:dyDescent="0.55000000000000004">
      <c r="A32" s="1" t="s">
        <v>42</v>
      </c>
      <c r="C32" s="6">
        <v>2858634</v>
      </c>
      <c r="D32" s="6"/>
      <c r="E32" s="6">
        <v>2377934318</v>
      </c>
      <c r="F32" s="6"/>
      <c r="G32" s="6">
        <v>2651969632</v>
      </c>
      <c r="H32" s="6"/>
      <c r="I32" s="6">
        <f t="shared" si="0"/>
        <v>-274035314</v>
      </c>
      <c r="J32" s="6"/>
      <c r="K32" s="6">
        <v>15742310</v>
      </c>
      <c r="L32" s="6"/>
      <c r="M32" s="6">
        <v>15572846814</v>
      </c>
      <c r="N32" s="6"/>
      <c r="O32" s="6">
        <v>14623268472</v>
      </c>
      <c r="P32" s="6"/>
      <c r="Q32" s="6">
        <f t="shared" si="1"/>
        <v>949578342</v>
      </c>
    </row>
    <row r="33" spans="1:17" x14ac:dyDescent="0.55000000000000004">
      <c r="A33" s="1" t="s">
        <v>61</v>
      </c>
      <c r="C33" s="6">
        <v>70788</v>
      </c>
      <c r="D33" s="6"/>
      <c r="E33" s="6">
        <v>1925481805</v>
      </c>
      <c r="F33" s="6"/>
      <c r="G33" s="6">
        <v>1484042057</v>
      </c>
      <c r="H33" s="6"/>
      <c r="I33" s="6">
        <f t="shared" si="0"/>
        <v>441439748</v>
      </c>
      <c r="J33" s="6"/>
      <c r="K33" s="6">
        <v>280692</v>
      </c>
      <c r="L33" s="6"/>
      <c r="M33" s="6">
        <v>6930605810</v>
      </c>
      <c r="N33" s="6"/>
      <c r="O33" s="6">
        <v>5858565386</v>
      </c>
      <c r="P33" s="6"/>
      <c r="Q33" s="6">
        <f t="shared" si="1"/>
        <v>1072040424</v>
      </c>
    </row>
    <row r="34" spans="1:17" x14ac:dyDescent="0.55000000000000004">
      <c r="A34" s="1" t="s">
        <v>31</v>
      </c>
      <c r="C34" s="6">
        <v>16114</v>
      </c>
      <c r="D34" s="6"/>
      <c r="E34" s="6">
        <v>1459452297</v>
      </c>
      <c r="F34" s="6"/>
      <c r="G34" s="6">
        <v>1567499766</v>
      </c>
      <c r="H34" s="6"/>
      <c r="I34" s="6">
        <f t="shared" si="0"/>
        <v>-108047469</v>
      </c>
      <c r="J34" s="6"/>
      <c r="K34" s="6">
        <v>186261</v>
      </c>
      <c r="L34" s="6"/>
      <c r="M34" s="6">
        <v>18914967494</v>
      </c>
      <c r="N34" s="6"/>
      <c r="O34" s="6">
        <v>18088180008</v>
      </c>
      <c r="P34" s="6"/>
      <c r="Q34" s="6">
        <f t="shared" si="1"/>
        <v>826787486</v>
      </c>
    </row>
    <row r="35" spans="1:17" x14ac:dyDescent="0.55000000000000004">
      <c r="A35" s="1" t="s">
        <v>26</v>
      </c>
      <c r="C35" s="6">
        <v>1018889</v>
      </c>
      <c r="D35" s="6"/>
      <c r="E35" s="6">
        <v>2289516544</v>
      </c>
      <c r="F35" s="6"/>
      <c r="G35" s="6">
        <v>2857000829</v>
      </c>
      <c r="H35" s="6"/>
      <c r="I35" s="6">
        <f t="shared" si="0"/>
        <v>-567484285</v>
      </c>
      <c r="J35" s="6"/>
      <c r="K35" s="6">
        <v>2109332</v>
      </c>
      <c r="L35" s="6"/>
      <c r="M35" s="6">
        <v>4690345482</v>
      </c>
      <c r="N35" s="6"/>
      <c r="O35" s="6">
        <v>5925783957</v>
      </c>
      <c r="P35" s="6"/>
      <c r="Q35" s="6">
        <f t="shared" si="1"/>
        <v>-1235438475</v>
      </c>
    </row>
    <row r="36" spans="1:17" x14ac:dyDescent="0.55000000000000004">
      <c r="A36" s="1" t="s">
        <v>50</v>
      </c>
      <c r="C36" s="6">
        <v>907003</v>
      </c>
      <c r="D36" s="6"/>
      <c r="E36" s="6">
        <v>6342611205</v>
      </c>
      <c r="F36" s="6"/>
      <c r="G36" s="6">
        <v>6806593421</v>
      </c>
      <c r="H36" s="6"/>
      <c r="I36" s="6">
        <f t="shared" si="0"/>
        <v>-463982216</v>
      </c>
      <c r="J36" s="6"/>
      <c r="K36" s="6">
        <v>5002509</v>
      </c>
      <c r="L36" s="6"/>
      <c r="M36" s="6">
        <v>37666886054</v>
      </c>
      <c r="N36" s="6"/>
      <c r="O36" s="6">
        <v>37582057383</v>
      </c>
      <c r="P36" s="6"/>
      <c r="Q36" s="6">
        <f t="shared" si="1"/>
        <v>84828671</v>
      </c>
    </row>
    <row r="37" spans="1:17" x14ac:dyDescent="0.55000000000000004">
      <c r="A37" s="1" t="s">
        <v>39</v>
      </c>
      <c r="C37" s="6">
        <v>1731052</v>
      </c>
      <c r="D37" s="6"/>
      <c r="E37" s="6">
        <v>17073365876</v>
      </c>
      <c r="F37" s="6"/>
      <c r="G37" s="6">
        <v>17073365876</v>
      </c>
      <c r="H37" s="6"/>
      <c r="I37" s="6">
        <f t="shared" si="0"/>
        <v>0</v>
      </c>
      <c r="J37" s="6"/>
      <c r="K37" s="6">
        <v>1731052</v>
      </c>
      <c r="L37" s="6"/>
      <c r="M37" s="6">
        <v>17073365876</v>
      </c>
      <c r="N37" s="6"/>
      <c r="O37" s="6">
        <v>17073365876</v>
      </c>
      <c r="P37" s="6"/>
      <c r="Q37" s="6">
        <f t="shared" si="1"/>
        <v>0</v>
      </c>
    </row>
    <row r="38" spans="1:17" x14ac:dyDescent="0.55000000000000004">
      <c r="A38" s="1" t="s">
        <v>28</v>
      </c>
      <c r="C38" s="6">
        <v>28442</v>
      </c>
      <c r="D38" s="6"/>
      <c r="E38" s="6">
        <v>919557744</v>
      </c>
      <c r="F38" s="6"/>
      <c r="G38" s="6">
        <v>1206844983</v>
      </c>
      <c r="H38" s="6"/>
      <c r="I38" s="6">
        <f t="shared" si="0"/>
        <v>-287287239</v>
      </c>
      <c r="J38" s="6"/>
      <c r="K38" s="6">
        <v>426814</v>
      </c>
      <c r="L38" s="6"/>
      <c r="M38" s="6">
        <v>18379270113</v>
      </c>
      <c r="N38" s="6"/>
      <c r="O38" s="6">
        <v>18087752841</v>
      </c>
      <c r="P38" s="6"/>
      <c r="Q38" s="6">
        <f t="shared" si="1"/>
        <v>291517272</v>
      </c>
    </row>
    <row r="39" spans="1:17" x14ac:dyDescent="0.55000000000000004">
      <c r="A39" s="1" t="s">
        <v>25</v>
      </c>
      <c r="C39" s="6">
        <v>1</v>
      </c>
      <c r="D39" s="6"/>
      <c r="E39" s="6">
        <v>1</v>
      </c>
      <c r="F39" s="6"/>
      <c r="G39" s="6">
        <v>18791</v>
      </c>
      <c r="H39" s="6"/>
      <c r="I39" s="6">
        <f t="shared" si="0"/>
        <v>-18790</v>
      </c>
      <c r="J39" s="6"/>
      <c r="K39" s="6">
        <v>167628</v>
      </c>
      <c r="L39" s="6"/>
      <c r="M39" s="6">
        <v>15437970358</v>
      </c>
      <c r="N39" s="6"/>
      <c r="O39" s="6">
        <v>12742079846</v>
      </c>
      <c r="P39" s="6"/>
      <c r="Q39" s="6">
        <f t="shared" si="1"/>
        <v>2695890512</v>
      </c>
    </row>
    <row r="40" spans="1:17" x14ac:dyDescent="0.55000000000000004">
      <c r="A40" s="1" t="s">
        <v>27</v>
      </c>
      <c r="C40" s="6">
        <v>11984</v>
      </c>
      <c r="D40" s="6"/>
      <c r="E40" s="6">
        <v>2302012568</v>
      </c>
      <c r="F40" s="6"/>
      <c r="G40" s="6">
        <v>1916529090</v>
      </c>
      <c r="H40" s="6"/>
      <c r="I40" s="6">
        <f t="shared" si="0"/>
        <v>385483478</v>
      </c>
      <c r="J40" s="6"/>
      <c r="K40" s="6">
        <v>186827</v>
      </c>
      <c r="L40" s="6"/>
      <c r="M40" s="6">
        <v>33067707270</v>
      </c>
      <c r="N40" s="6"/>
      <c r="O40" s="6">
        <v>29667307770</v>
      </c>
      <c r="P40" s="6"/>
      <c r="Q40" s="6">
        <f t="shared" si="1"/>
        <v>3400399500</v>
      </c>
    </row>
    <row r="41" spans="1:17" x14ac:dyDescent="0.55000000000000004">
      <c r="A41" s="1" t="s">
        <v>60</v>
      </c>
      <c r="C41" s="6">
        <v>147865</v>
      </c>
      <c r="D41" s="6"/>
      <c r="E41" s="6">
        <v>5400229056</v>
      </c>
      <c r="F41" s="6"/>
      <c r="G41" s="6">
        <v>4190066361</v>
      </c>
      <c r="H41" s="6"/>
      <c r="I41" s="6">
        <f t="shared" si="0"/>
        <v>1210162695</v>
      </c>
      <c r="J41" s="6"/>
      <c r="K41" s="6">
        <v>796308</v>
      </c>
      <c r="L41" s="6"/>
      <c r="M41" s="6">
        <v>25109543016</v>
      </c>
      <c r="N41" s="6"/>
      <c r="O41" s="6">
        <v>22459161121</v>
      </c>
      <c r="P41" s="6"/>
      <c r="Q41" s="6">
        <f t="shared" si="1"/>
        <v>2650381895</v>
      </c>
    </row>
    <row r="42" spans="1:17" x14ac:dyDescent="0.55000000000000004">
      <c r="A42" s="1" t="s">
        <v>33</v>
      </c>
      <c r="C42" s="6">
        <v>16844</v>
      </c>
      <c r="D42" s="6"/>
      <c r="E42" s="6">
        <v>1285749007</v>
      </c>
      <c r="F42" s="6"/>
      <c r="G42" s="6">
        <v>1140320192</v>
      </c>
      <c r="H42" s="6"/>
      <c r="I42" s="6">
        <f t="shared" si="0"/>
        <v>145428815</v>
      </c>
      <c r="J42" s="6"/>
      <c r="K42" s="6">
        <v>536490</v>
      </c>
      <c r="L42" s="6"/>
      <c r="M42" s="6">
        <v>35735684318</v>
      </c>
      <c r="N42" s="6"/>
      <c r="O42" s="6">
        <v>36130482812</v>
      </c>
      <c r="P42" s="6"/>
      <c r="Q42" s="6">
        <f t="shared" si="1"/>
        <v>-394798494</v>
      </c>
    </row>
    <row r="43" spans="1:17" x14ac:dyDescent="0.55000000000000004">
      <c r="A43" s="1" t="s">
        <v>29</v>
      </c>
      <c r="C43" s="6">
        <v>12662</v>
      </c>
      <c r="D43" s="6"/>
      <c r="E43" s="6">
        <v>378566697</v>
      </c>
      <c r="F43" s="6"/>
      <c r="G43" s="6">
        <v>531941206</v>
      </c>
      <c r="H43" s="6"/>
      <c r="I43" s="6">
        <f t="shared" si="0"/>
        <v>-153374509</v>
      </c>
      <c r="J43" s="6"/>
      <c r="K43" s="6">
        <v>243766</v>
      </c>
      <c r="L43" s="6"/>
      <c r="M43" s="6">
        <v>8593323602</v>
      </c>
      <c r="N43" s="6"/>
      <c r="O43" s="6">
        <v>10283706612</v>
      </c>
      <c r="P43" s="6"/>
      <c r="Q43" s="6">
        <f t="shared" si="1"/>
        <v>-1690383010</v>
      </c>
    </row>
    <row r="44" spans="1:17" x14ac:dyDescent="0.55000000000000004">
      <c r="A44" s="1" t="s">
        <v>32</v>
      </c>
      <c r="C44" s="6">
        <v>8882</v>
      </c>
      <c r="D44" s="6"/>
      <c r="E44" s="6">
        <v>334890360</v>
      </c>
      <c r="F44" s="6"/>
      <c r="G44" s="6">
        <v>427324264</v>
      </c>
      <c r="H44" s="6"/>
      <c r="I44" s="6">
        <f t="shared" si="0"/>
        <v>-92433904</v>
      </c>
      <c r="J44" s="6"/>
      <c r="K44" s="6">
        <v>119849</v>
      </c>
      <c r="L44" s="6"/>
      <c r="M44" s="6">
        <v>4988272999</v>
      </c>
      <c r="N44" s="6"/>
      <c r="O44" s="6">
        <v>5792067397</v>
      </c>
      <c r="P44" s="6"/>
      <c r="Q44" s="6">
        <f t="shared" si="1"/>
        <v>-803794398</v>
      </c>
    </row>
    <row r="45" spans="1:17" x14ac:dyDescent="0.55000000000000004">
      <c r="A45" s="1" t="s">
        <v>40</v>
      </c>
      <c r="C45" s="6">
        <v>190470</v>
      </c>
      <c r="D45" s="6"/>
      <c r="E45" s="6">
        <v>2170013831</v>
      </c>
      <c r="F45" s="6"/>
      <c r="G45" s="6">
        <v>2070018531</v>
      </c>
      <c r="H45" s="6"/>
      <c r="I45" s="6">
        <f t="shared" si="0"/>
        <v>99995300</v>
      </c>
      <c r="J45" s="6"/>
      <c r="K45" s="6">
        <v>1392575</v>
      </c>
      <c r="L45" s="6"/>
      <c r="M45" s="6">
        <v>17783467944</v>
      </c>
      <c r="N45" s="6"/>
      <c r="O45" s="6">
        <v>16698501496</v>
      </c>
      <c r="P45" s="6"/>
      <c r="Q45" s="6">
        <f t="shared" si="1"/>
        <v>1084966448</v>
      </c>
    </row>
    <row r="46" spans="1:17" x14ac:dyDescent="0.55000000000000004">
      <c r="A46" s="1" t="s">
        <v>30</v>
      </c>
      <c r="C46" s="6">
        <v>34084</v>
      </c>
      <c r="D46" s="6"/>
      <c r="E46" s="6">
        <v>205320081</v>
      </c>
      <c r="F46" s="6"/>
      <c r="G46" s="6">
        <v>380424668</v>
      </c>
      <c r="H46" s="6"/>
      <c r="I46" s="6">
        <f t="shared" si="0"/>
        <v>-175104587</v>
      </c>
      <c r="J46" s="6"/>
      <c r="K46" s="6">
        <v>510296</v>
      </c>
      <c r="L46" s="6"/>
      <c r="M46" s="6">
        <v>4373729931</v>
      </c>
      <c r="N46" s="6"/>
      <c r="O46" s="6">
        <v>5738373209</v>
      </c>
      <c r="P46" s="6"/>
      <c r="Q46" s="6">
        <f t="shared" si="1"/>
        <v>-1364643278</v>
      </c>
    </row>
    <row r="47" spans="1:17" x14ac:dyDescent="0.55000000000000004">
      <c r="A47" s="1" t="s">
        <v>70</v>
      </c>
      <c r="C47" s="6">
        <v>73637</v>
      </c>
      <c r="D47" s="6"/>
      <c r="E47" s="6">
        <v>701314123</v>
      </c>
      <c r="F47" s="6"/>
      <c r="G47" s="6">
        <v>697661936</v>
      </c>
      <c r="H47" s="6"/>
      <c r="I47" s="6">
        <f t="shared" si="0"/>
        <v>3652187</v>
      </c>
      <c r="J47" s="6"/>
      <c r="K47" s="6">
        <v>73637</v>
      </c>
      <c r="L47" s="6"/>
      <c r="M47" s="6">
        <v>701314123</v>
      </c>
      <c r="N47" s="6"/>
      <c r="O47" s="6">
        <v>697661936</v>
      </c>
      <c r="P47" s="6"/>
      <c r="Q47" s="6">
        <f t="shared" si="1"/>
        <v>3652187</v>
      </c>
    </row>
    <row r="48" spans="1:17" x14ac:dyDescent="0.55000000000000004">
      <c r="A48" s="1" t="s">
        <v>34</v>
      </c>
      <c r="C48" s="6">
        <v>2886</v>
      </c>
      <c r="D48" s="6"/>
      <c r="E48" s="6">
        <v>348207446</v>
      </c>
      <c r="F48" s="6"/>
      <c r="G48" s="6">
        <v>375808958</v>
      </c>
      <c r="H48" s="6"/>
      <c r="I48" s="6">
        <f t="shared" si="0"/>
        <v>-27601512</v>
      </c>
      <c r="J48" s="6"/>
      <c r="K48" s="6">
        <v>129037</v>
      </c>
      <c r="L48" s="6"/>
      <c r="M48" s="6">
        <v>15369198425</v>
      </c>
      <c r="N48" s="6"/>
      <c r="O48" s="6">
        <v>16831080465</v>
      </c>
      <c r="P48" s="6"/>
      <c r="Q48" s="6">
        <f t="shared" si="1"/>
        <v>-1461882040</v>
      </c>
    </row>
    <row r="49" spans="1:17" x14ac:dyDescent="0.55000000000000004">
      <c r="A49" s="1" t="s">
        <v>48</v>
      </c>
      <c r="C49" s="6">
        <v>79785</v>
      </c>
      <c r="D49" s="6"/>
      <c r="E49" s="6">
        <v>1423460988</v>
      </c>
      <c r="F49" s="6"/>
      <c r="G49" s="6">
        <v>1417810001</v>
      </c>
      <c r="H49" s="6"/>
      <c r="I49" s="6">
        <f t="shared" si="0"/>
        <v>5650987</v>
      </c>
      <c r="J49" s="6"/>
      <c r="K49" s="6">
        <v>314157</v>
      </c>
      <c r="L49" s="6"/>
      <c r="M49" s="6">
        <v>6077001779</v>
      </c>
      <c r="N49" s="6"/>
      <c r="O49" s="6">
        <v>5607112200</v>
      </c>
      <c r="P49" s="6"/>
      <c r="Q49" s="6">
        <f t="shared" si="1"/>
        <v>469889579</v>
      </c>
    </row>
    <row r="50" spans="1:17" x14ac:dyDescent="0.55000000000000004">
      <c r="A50" s="1" t="s">
        <v>43</v>
      </c>
      <c r="C50" s="6">
        <v>73672</v>
      </c>
      <c r="D50" s="6"/>
      <c r="E50" s="6">
        <v>672130770</v>
      </c>
      <c r="F50" s="6"/>
      <c r="G50" s="6">
        <v>885655837</v>
      </c>
      <c r="H50" s="6"/>
      <c r="I50" s="6">
        <f t="shared" si="0"/>
        <v>-213525067</v>
      </c>
      <c r="J50" s="6"/>
      <c r="K50" s="6">
        <v>73672</v>
      </c>
      <c r="L50" s="6"/>
      <c r="M50" s="6">
        <v>672130770</v>
      </c>
      <c r="N50" s="6"/>
      <c r="O50" s="6">
        <v>885655837</v>
      </c>
      <c r="P50" s="6"/>
      <c r="Q50" s="6">
        <f t="shared" si="1"/>
        <v>-213525067</v>
      </c>
    </row>
    <row r="51" spans="1:17" x14ac:dyDescent="0.55000000000000004">
      <c r="A51" s="1" t="s">
        <v>18</v>
      </c>
      <c r="C51" s="6">
        <v>297894</v>
      </c>
      <c r="D51" s="6"/>
      <c r="E51" s="6">
        <v>415156331</v>
      </c>
      <c r="F51" s="6"/>
      <c r="G51" s="6">
        <v>573761837</v>
      </c>
      <c r="H51" s="6"/>
      <c r="I51" s="6">
        <f t="shared" si="0"/>
        <v>-158605506</v>
      </c>
      <c r="J51" s="6"/>
      <c r="K51" s="6">
        <v>8769398</v>
      </c>
      <c r="L51" s="6"/>
      <c r="M51" s="6">
        <v>13760865210</v>
      </c>
      <c r="N51" s="6"/>
      <c r="O51" s="6">
        <v>16890390231</v>
      </c>
      <c r="P51" s="6"/>
      <c r="Q51" s="6">
        <f t="shared" si="1"/>
        <v>-3129525021</v>
      </c>
    </row>
    <row r="52" spans="1:17" x14ac:dyDescent="0.55000000000000004">
      <c r="A52" s="1" t="s">
        <v>20</v>
      </c>
      <c r="C52" s="6">
        <v>425123</v>
      </c>
      <c r="D52" s="6"/>
      <c r="E52" s="6">
        <v>643061244</v>
      </c>
      <c r="F52" s="6"/>
      <c r="G52" s="6">
        <v>750602940</v>
      </c>
      <c r="H52" s="6"/>
      <c r="I52" s="6">
        <f t="shared" si="0"/>
        <v>-107541696</v>
      </c>
      <c r="J52" s="6"/>
      <c r="K52" s="6">
        <v>1681104</v>
      </c>
      <c r="L52" s="6"/>
      <c r="M52" s="6">
        <v>3312169983</v>
      </c>
      <c r="N52" s="6"/>
      <c r="O52" s="6">
        <v>2972780612</v>
      </c>
      <c r="P52" s="6"/>
      <c r="Q52" s="6">
        <f t="shared" si="1"/>
        <v>339389371</v>
      </c>
    </row>
    <row r="53" spans="1:17" x14ac:dyDescent="0.55000000000000004">
      <c r="A53" s="1" t="s">
        <v>19</v>
      </c>
      <c r="C53" s="6">
        <v>497106</v>
      </c>
      <c r="D53" s="6"/>
      <c r="E53" s="6">
        <v>1358614759</v>
      </c>
      <c r="F53" s="6"/>
      <c r="G53" s="6">
        <v>1444252013</v>
      </c>
      <c r="H53" s="6"/>
      <c r="I53" s="6">
        <f t="shared" si="0"/>
        <v>-85637254</v>
      </c>
      <c r="J53" s="6"/>
      <c r="K53" s="6">
        <v>9772324</v>
      </c>
      <c r="L53" s="6"/>
      <c r="M53" s="6">
        <v>28142494236</v>
      </c>
      <c r="N53" s="6"/>
      <c r="O53" s="6">
        <v>30139646963</v>
      </c>
      <c r="P53" s="6"/>
      <c r="Q53" s="6">
        <f t="shared" si="1"/>
        <v>-1997152727</v>
      </c>
    </row>
    <row r="54" spans="1:17" x14ac:dyDescent="0.55000000000000004">
      <c r="A54" s="1" t="s">
        <v>17</v>
      </c>
      <c r="C54" s="6">
        <v>480514</v>
      </c>
      <c r="D54" s="6"/>
      <c r="E54" s="6">
        <v>666184310</v>
      </c>
      <c r="F54" s="6"/>
      <c r="G54" s="6">
        <v>920139946</v>
      </c>
      <c r="H54" s="6"/>
      <c r="I54" s="6">
        <f t="shared" si="0"/>
        <v>-253955636</v>
      </c>
      <c r="J54" s="6"/>
      <c r="K54" s="6">
        <v>9252084</v>
      </c>
      <c r="L54" s="6"/>
      <c r="M54" s="6">
        <v>14620056860</v>
      </c>
      <c r="N54" s="6"/>
      <c r="O54" s="6">
        <v>17791010487</v>
      </c>
      <c r="P54" s="6"/>
      <c r="Q54" s="6">
        <f t="shared" si="1"/>
        <v>-3170953627</v>
      </c>
    </row>
    <row r="55" spans="1:17" x14ac:dyDescent="0.55000000000000004">
      <c r="A55" s="1" t="s">
        <v>16</v>
      </c>
      <c r="C55" s="6">
        <v>144107</v>
      </c>
      <c r="D55" s="6"/>
      <c r="E55" s="6">
        <v>899607279</v>
      </c>
      <c r="F55" s="6"/>
      <c r="G55" s="6">
        <v>1198837197</v>
      </c>
      <c r="H55" s="6"/>
      <c r="I55" s="6">
        <f t="shared" si="0"/>
        <v>-299229918</v>
      </c>
      <c r="J55" s="6"/>
      <c r="K55" s="6">
        <v>793587</v>
      </c>
      <c r="L55" s="6"/>
      <c r="M55" s="6">
        <v>6650631397</v>
      </c>
      <c r="N55" s="6"/>
      <c r="O55" s="6">
        <v>6629232386</v>
      </c>
      <c r="P55" s="6"/>
      <c r="Q55" s="6">
        <f t="shared" si="1"/>
        <v>21399011</v>
      </c>
    </row>
    <row r="56" spans="1:17" x14ac:dyDescent="0.55000000000000004">
      <c r="A56" s="1" t="s">
        <v>68</v>
      </c>
      <c r="C56" s="6">
        <v>37527</v>
      </c>
      <c r="D56" s="6"/>
      <c r="E56" s="6">
        <v>872533881</v>
      </c>
      <c r="F56" s="6"/>
      <c r="G56" s="6">
        <v>573586843</v>
      </c>
      <c r="H56" s="6"/>
      <c r="I56" s="6">
        <f t="shared" si="0"/>
        <v>298947038</v>
      </c>
      <c r="J56" s="6"/>
      <c r="K56" s="6">
        <v>206224</v>
      </c>
      <c r="L56" s="6"/>
      <c r="M56" s="6">
        <v>3644354440</v>
      </c>
      <c r="N56" s="6"/>
      <c r="O56" s="6">
        <v>3126937054</v>
      </c>
      <c r="P56" s="6"/>
      <c r="Q56" s="6">
        <f t="shared" si="1"/>
        <v>517417386</v>
      </c>
    </row>
    <row r="57" spans="1:17" x14ac:dyDescent="0.55000000000000004">
      <c r="A57" s="1" t="s">
        <v>49</v>
      </c>
      <c r="C57" s="6">
        <v>80921</v>
      </c>
      <c r="D57" s="6"/>
      <c r="E57" s="6">
        <v>596512863</v>
      </c>
      <c r="F57" s="6"/>
      <c r="G57" s="6">
        <v>654547731</v>
      </c>
      <c r="H57" s="6"/>
      <c r="I57" s="6">
        <f t="shared" si="0"/>
        <v>-58034868</v>
      </c>
      <c r="J57" s="6"/>
      <c r="K57" s="6">
        <v>663947</v>
      </c>
      <c r="L57" s="6"/>
      <c r="M57" s="6">
        <v>5778516992</v>
      </c>
      <c r="N57" s="6"/>
      <c r="O57" s="6">
        <v>5370484825</v>
      </c>
      <c r="P57" s="6"/>
      <c r="Q57" s="6">
        <f t="shared" si="1"/>
        <v>408032167</v>
      </c>
    </row>
    <row r="58" spans="1:17" x14ac:dyDescent="0.55000000000000004">
      <c r="A58" s="1" t="s">
        <v>140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20000</v>
      </c>
      <c r="L58" s="6"/>
      <c r="M58" s="6">
        <v>604382408</v>
      </c>
      <c r="N58" s="6"/>
      <c r="O58" s="6">
        <v>600544790</v>
      </c>
      <c r="P58" s="6"/>
      <c r="Q58" s="6">
        <f t="shared" si="1"/>
        <v>3837618</v>
      </c>
    </row>
    <row r="59" spans="1:17" x14ac:dyDescent="0.55000000000000004">
      <c r="A59" s="1" t="s">
        <v>141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8909876</v>
      </c>
      <c r="L59" s="6"/>
      <c r="M59" s="6">
        <v>41502202408</v>
      </c>
      <c r="N59" s="6"/>
      <c r="O59" s="6">
        <v>41502202408</v>
      </c>
      <c r="P59" s="6"/>
      <c r="Q59" s="6">
        <f t="shared" si="1"/>
        <v>0</v>
      </c>
    </row>
    <row r="60" spans="1:17" x14ac:dyDescent="0.55000000000000004">
      <c r="A60" s="1" t="s">
        <v>142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493499</v>
      </c>
      <c r="L60" s="6"/>
      <c r="M60" s="6">
        <v>5832171182</v>
      </c>
      <c r="N60" s="6"/>
      <c r="O60" s="6">
        <v>5832171182</v>
      </c>
      <c r="P60" s="6"/>
      <c r="Q60" s="6">
        <f t="shared" si="1"/>
        <v>0</v>
      </c>
    </row>
    <row r="61" spans="1:17" x14ac:dyDescent="0.55000000000000004">
      <c r="A61" s="1" t="s">
        <v>143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2368456</v>
      </c>
      <c r="L61" s="6"/>
      <c r="M61" s="6">
        <v>44825379331</v>
      </c>
      <c r="N61" s="6"/>
      <c r="O61" s="6">
        <v>44825379331</v>
      </c>
      <c r="P61" s="6"/>
      <c r="Q61" s="6">
        <f t="shared" si="1"/>
        <v>0</v>
      </c>
    </row>
    <row r="62" spans="1:17" x14ac:dyDescent="0.55000000000000004">
      <c r="A62" s="1" t="s">
        <v>45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298165</v>
      </c>
      <c r="L62" s="6"/>
      <c r="M62" s="6">
        <v>2839592982</v>
      </c>
      <c r="N62" s="6"/>
      <c r="O62" s="6">
        <v>2441578255</v>
      </c>
      <c r="P62" s="6"/>
      <c r="Q62" s="6">
        <f t="shared" si="1"/>
        <v>398014727</v>
      </c>
    </row>
    <row r="63" spans="1:17" x14ac:dyDescent="0.55000000000000004">
      <c r="A63" s="1" t="s">
        <v>51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94926</v>
      </c>
      <c r="L63" s="6"/>
      <c r="M63" s="6">
        <v>1145039146</v>
      </c>
      <c r="N63" s="6"/>
      <c r="O63" s="6">
        <v>1048194537</v>
      </c>
      <c r="P63" s="6"/>
      <c r="Q63" s="6">
        <f t="shared" si="1"/>
        <v>96844609</v>
      </c>
    </row>
    <row r="64" spans="1:17" x14ac:dyDescent="0.55000000000000004">
      <c r="A64" s="1" t="s">
        <v>144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298080</v>
      </c>
      <c r="L64" s="6"/>
      <c r="M64" s="6">
        <v>1860639753</v>
      </c>
      <c r="N64" s="6"/>
      <c r="O64" s="6">
        <v>1827008865</v>
      </c>
      <c r="P64" s="6"/>
      <c r="Q64" s="6">
        <f t="shared" si="1"/>
        <v>33630888</v>
      </c>
    </row>
    <row r="65" spans="1:20" x14ac:dyDescent="0.55000000000000004">
      <c r="A65" s="1" t="s">
        <v>62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792357</v>
      </c>
      <c r="L65" s="6"/>
      <c r="M65" s="6">
        <v>5977669736</v>
      </c>
      <c r="N65" s="6"/>
      <c r="O65" s="6">
        <v>5392985626</v>
      </c>
      <c r="P65" s="6"/>
      <c r="Q65" s="6">
        <f t="shared" si="1"/>
        <v>584684110</v>
      </c>
    </row>
    <row r="66" spans="1:20" x14ac:dyDescent="0.55000000000000004">
      <c r="A66" s="1" t="s">
        <v>57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321880</v>
      </c>
      <c r="L66" s="6"/>
      <c r="M66" s="6">
        <v>5356270766</v>
      </c>
      <c r="N66" s="6"/>
      <c r="O66" s="6">
        <v>4568217515</v>
      </c>
      <c r="P66" s="6"/>
      <c r="Q66" s="6">
        <f t="shared" si="1"/>
        <v>788053251</v>
      </c>
    </row>
    <row r="67" spans="1:20" x14ac:dyDescent="0.55000000000000004">
      <c r="A67" s="1" t="s">
        <v>101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2458500</v>
      </c>
      <c r="L67" s="6"/>
      <c r="M67" s="6">
        <v>2428444576123</v>
      </c>
      <c r="N67" s="6"/>
      <c r="O67" s="6">
        <v>2421637139576</v>
      </c>
      <c r="P67" s="6"/>
      <c r="Q67" s="6">
        <f t="shared" si="1"/>
        <v>6807436547</v>
      </c>
    </row>
    <row r="68" spans="1:20" ht="24.75" thickBot="1" x14ac:dyDescent="0.6">
      <c r="C68" s="6"/>
      <c r="D68" s="6"/>
      <c r="E68" s="8">
        <f>SUM(E8:E67)</f>
        <v>91533103785</v>
      </c>
      <c r="F68" s="6"/>
      <c r="G68" s="8">
        <f>SUM(G8:G67)</f>
        <v>97857567885</v>
      </c>
      <c r="H68" s="6"/>
      <c r="I68" s="8">
        <f>SUM(I8:I67)</f>
        <v>-6324464100</v>
      </c>
      <c r="J68" s="6"/>
      <c r="K68" s="6"/>
      <c r="L68" s="6"/>
      <c r="M68" s="8">
        <f>SUM(M8:M67)</f>
        <v>3376804395773</v>
      </c>
      <c r="N68" s="6"/>
      <c r="O68" s="8">
        <f>SUM(O8:O67)</f>
        <v>3405389313524</v>
      </c>
      <c r="P68" s="6"/>
      <c r="Q68" s="8">
        <f>SUM(Q8:Q67)</f>
        <v>-28584917751</v>
      </c>
    </row>
    <row r="69" spans="1:20" ht="24.75" thickTop="1" x14ac:dyDescent="0.55000000000000004">
      <c r="G69" s="7"/>
      <c r="H69" s="7"/>
      <c r="I69" s="6"/>
      <c r="J69" s="6"/>
      <c r="K69" s="6"/>
      <c r="L69" s="6"/>
      <c r="M69" s="6"/>
      <c r="N69" s="6"/>
      <c r="O69" s="6"/>
      <c r="P69" s="6"/>
      <c r="Q69" s="6"/>
      <c r="T69" s="2"/>
    </row>
    <row r="70" spans="1:20" x14ac:dyDescent="0.55000000000000004">
      <c r="I70" s="3"/>
      <c r="J70" s="3"/>
      <c r="K70" s="3"/>
      <c r="L70" s="3"/>
      <c r="M70" s="3"/>
      <c r="N70" s="3"/>
      <c r="O70" s="3"/>
      <c r="P70" s="3"/>
      <c r="Q70" s="3"/>
      <c r="T70" s="2"/>
    </row>
    <row r="71" spans="1:20" x14ac:dyDescent="0.55000000000000004">
      <c r="I71" s="3"/>
      <c r="J71" s="3"/>
      <c r="K71" s="3"/>
      <c r="L71" s="3"/>
      <c r="M71" s="3"/>
      <c r="N71" s="3"/>
      <c r="O71" s="3"/>
      <c r="P71" s="3"/>
      <c r="Q71" s="3"/>
      <c r="T71" s="2"/>
    </row>
    <row r="72" spans="1:20" x14ac:dyDescent="0.55000000000000004">
      <c r="I72" s="6"/>
      <c r="J72" s="6"/>
      <c r="K72" s="6"/>
      <c r="L72" s="6"/>
      <c r="M72" s="6"/>
      <c r="N72" s="6"/>
      <c r="O72" s="6"/>
      <c r="P72" s="6"/>
      <c r="Q72" s="6"/>
      <c r="T72" s="2"/>
    </row>
    <row r="73" spans="1:20" x14ac:dyDescent="0.55000000000000004">
      <c r="I73" s="3"/>
      <c r="J73" s="3"/>
      <c r="K73" s="3"/>
      <c r="L73" s="3"/>
      <c r="M73" s="3"/>
      <c r="N73" s="3"/>
      <c r="O73" s="3"/>
      <c r="P73" s="3"/>
      <c r="Q73" s="5"/>
      <c r="T73" s="2"/>
    </row>
    <row r="74" spans="1:20" x14ac:dyDescent="0.55000000000000004">
      <c r="Q74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7"/>
  <sheetViews>
    <sheetView rightToLeft="1" workbookViewId="0">
      <selection activeCell="S60" sqref="S60"/>
    </sheetView>
  </sheetViews>
  <sheetFormatPr defaultRowHeight="24" x14ac:dyDescent="0.55000000000000004"/>
  <cols>
    <col min="1" max="1" width="3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6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 x14ac:dyDescent="0.55000000000000004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 x14ac:dyDescent="0.55000000000000004">
      <c r="A6" s="15" t="s">
        <v>3</v>
      </c>
      <c r="C6" s="16" t="s">
        <v>94</v>
      </c>
      <c r="D6" s="16" t="s">
        <v>94</v>
      </c>
      <c r="E6" s="16" t="s">
        <v>94</v>
      </c>
      <c r="F6" s="16" t="s">
        <v>94</v>
      </c>
      <c r="G6" s="16" t="s">
        <v>94</v>
      </c>
      <c r="H6" s="16" t="s">
        <v>94</v>
      </c>
      <c r="I6" s="16" t="s">
        <v>94</v>
      </c>
      <c r="J6" s="16" t="s">
        <v>94</v>
      </c>
      <c r="K6" s="16" t="s">
        <v>94</v>
      </c>
      <c r="M6" s="16" t="s">
        <v>95</v>
      </c>
      <c r="N6" s="16" t="s">
        <v>95</v>
      </c>
      <c r="O6" s="16" t="s">
        <v>95</v>
      </c>
      <c r="P6" s="16" t="s">
        <v>95</v>
      </c>
      <c r="Q6" s="16" t="s">
        <v>95</v>
      </c>
      <c r="R6" s="16" t="s">
        <v>95</v>
      </c>
      <c r="S6" s="16" t="s">
        <v>95</v>
      </c>
      <c r="T6" s="16" t="s">
        <v>95</v>
      </c>
      <c r="U6" s="16" t="s">
        <v>95</v>
      </c>
    </row>
    <row r="7" spans="1:21" ht="24.75" x14ac:dyDescent="0.55000000000000004">
      <c r="A7" s="16" t="s">
        <v>3</v>
      </c>
      <c r="C7" s="16" t="s">
        <v>145</v>
      </c>
      <c r="E7" s="16" t="s">
        <v>146</v>
      </c>
      <c r="G7" s="16" t="s">
        <v>147</v>
      </c>
      <c r="I7" s="16" t="s">
        <v>79</v>
      </c>
      <c r="K7" s="16" t="s">
        <v>148</v>
      </c>
      <c r="M7" s="16" t="s">
        <v>145</v>
      </c>
      <c r="O7" s="16" t="s">
        <v>146</v>
      </c>
      <c r="Q7" s="16" t="s">
        <v>147</v>
      </c>
      <c r="S7" s="16" t="s">
        <v>79</v>
      </c>
      <c r="U7" s="16" t="s">
        <v>148</v>
      </c>
    </row>
    <row r="8" spans="1:21" x14ac:dyDescent="0.55000000000000004">
      <c r="A8" s="1" t="s">
        <v>37</v>
      </c>
      <c r="C8" s="6">
        <v>0</v>
      </c>
      <c r="D8" s="6"/>
      <c r="E8" s="6">
        <v>-265876847</v>
      </c>
      <c r="F8" s="6"/>
      <c r="G8" s="6">
        <v>-151726915</v>
      </c>
      <c r="H8" s="6"/>
      <c r="I8" s="6">
        <f>C8+E8+G8</f>
        <v>-417603762</v>
      </c>
      <c r="J8" s="6"/>
      <c r="K8" s="9">
        <f>I8/$I$66</f>
        <v>-1.273585103683935E-3</v>
      </c>
      <c r="L8" s="6"/>
      <c r="M8" s="6">
        <v>3497247000</v>
      </c>
      <c r="N8" s="6"/>
      <c r="O8" s="6">
        <v>-7590038251</v>
      </c>
      <c r="P8" s="6"/>
      <c r="Q8" s="6">
        <v>-5228063748</v>
      </c>
      <c r="R8" s="6"/>
      <c r="S8" s="6">
        <f>M8+O8+Q8</f>
        <v>-9320854999</v>
      </c>
      <c r="T8" s="6"/>
      <c r="U8" s="9">
        <f>S8/$S$66</f>
        <v>-0.33570514345590463</v>
      </c>
    </row>
    <row r="9" spans="1:21" x14ac:dyDescent="0.55000000000000004">
      <c r="A9" s="1" t="s">
        <v>64</v>
      </c>
      <c r="C9" s="6">
        <v>0</v>
      </c>
      <c r="D9" s="6"/>
      <c r="E9" s="6">
        <v>11864144434</v>
      </c>
      <c r="F9" s="6"/>
      <c r="G9" s="6">
        <v>-1370258989</v>
      </c>
      <c r="H9" s="6"/>
      <c r="I9" s="6">
        <f t="shared" ref="I9:I64" si="0">C9+E9+G9</f>
        <v>10493885445</v>
      </c>
      <c r="J9" s="6"/>
      <c r="K9" s="9">
        <f t="shared" ref="K9:K65" si="1">I9/$I$66</f>
        <v>3.2003677645312166E-2</v>
      </c>
      <c r="L9" s="6"/>
      <c r="M9" s="6">
        <v>15272489010</v>
      </c>
      <c r="N9" s="6"/>
      <c r="O9" s="6">
        <v>-56135524713</v>
      </c>
      <c r="P9" s="6"/>
      <c r="Q9" s="6">
        <v>-2720960240</v>
      </c>
      <c r="R9" s="6"/>
      <c r="S9" s="6">
        <f t="shared" ref="S9:S64" si="2">M9+O9+Q9</f>
        <v>-43583995943</v>
      </c>
      <c r="T9" s="6"/>
      <c r="U9" s="9">
        <f t="shared" ref="U9:U65" si="3">S9/$S$66</f>
        <v>-1.5697456523029407</v>
      </c>
    </row>
    <row r="10" spans="1:21" x14ac:dyDescent="0.55000000000000004">
      <c r="A10" s="1" t="s">
        <v>63</v>
      </c>
      <c r="C10" s="6">
        <v>0</v>
      </c>
      <c r="D10" s="6"/>
      <c r="E10" s="6">
        <v>-2090357258</v>
      </c>
      <c r="F10" s="6"/>
      <c r="G10" s="6">
        <v>-1257902271</v>
      </c>
      <c r="H10" s="6"/>
      <c r="I10" s="6">
        <f t="shared" si="0"/>
        <v>-3348259529</v>
      </c>
      <c r="J10" s="6"/>
      <c r="K10" s="9">
        <f t="shared" si="1"/>
        <v>-1.0211338707725025E-2</v>
      </c>
      <c r="L10" s="6"/>
      <c r="M10" s="6">
        <v>15290832267</v>
      </c>
      <c r="N10" s="6"/>
      <c r="O10" s="6">
        <v>-61129123171</v>
      </c>
      <c r="P10" s="6"/>
      <c r="Q10" s="6">
        <v>-1959763696</v>
      </c>
      <c r="R10" s="6"/>
      <c r="S10" s="6">
        <f t="shared" si="2"/>
        <v>-47798054600</v>
      </c>
      <c r="T10" s="6"/>
      <c r="U10" s="14">
        <f>S10/$S$66</f>
        <v>-1.7215215533475936</v>
      </c>
    </row>
    <row r="11" spans="1:21" x14ac:dyDescent="0.55000000000000004">
      <c r="A11" s="1" t="s">
        <v>52</v>
      </c>
      <c r="C11" s="6">
        <v>0</v>
      </c>
      <c r="D11" s="6"/>
      <c r="E11" s="6">
        <v>1024476109</v>
      </c>
      <c r="F11" s="6"/>
      <c r="G11" s="6">
        <v>-202819381</v>
      </c>
      <c r="H11" s="6"/>
      <c r="I11" s="6">
        <f t="shared" si="0"/>
        <v>821656728</v>
      </c>
      <c r="J11" s="6"/>
      <c r="K11" s="9">
        <f t="shared" si="1"/>
        <v>2.5058437311742485E-3</v>
      </c>
      <c r="L11" s="6"/>
      <c r="M11" s="6">
        <v>3426771600</v>
      </c>
      <c r="N11" s="6"/>
      <c r="O11" s="6">
        <v>-9659993858</v>
      </c>
      <c r="P11" s="6"/>
      <c r="Q11" s="6">
        <v>-1449196151</v>
      </c>
      <c r="R11" s="6"/>
      <c r="S11" s="6">
        <f t="shared" si="2"/>
        <v>-7682418409</v>
      </c>
      <c r="T11" s="6"/>
      <c r="U11" s="9">
        <f t="shared" si="3"/>
        <v>-0.27669429192475603</v>
      </c>
    </row>
    <row r="12" spans="1:21" x14ac:dyDescent="0.55000000000000004">
      <c r="A12" s="1" t="s">
        <v>44</v>
      </c>
      <c r="C12" s="6">
        <v>0</v>
      </c>
      <c r="D12" s="6"/>
      <c r="E12" s="6">
        <v>6805552316</v>
      </c>
      <c r="F12" s="6"/>
      <c r="G12" s="6">
        <v>11710296</v>
      </c>
      <c r="H12" s="6"/>
      <c r="I12" s="6">
        <f>C12+E12+G12</f>
        <v>6817262612</v>
      </c>
      <c r="J12" s="6"/>
      <c r="K12" s="9">
        <f t="shared" si="1"/>
        <v>2.0790914499818691E-2</v>
      </c>
      <c r="L12" s="6"/>
      <c r="M12" s="6">
        <v>8553515336</v>
      </c>
      <c r="N12" s="6"/>
      <c r="O12" s="6">
        <v>482605348</v>
      </c>
      <c r="P12" s="6"/>
      <c r="Q12" s="6">
        <v>337261041</v>
      </c>
      <c r="R12" s="6"/>
      <c r="S12" s="6">
        <f t="shared" si="2"/>
        <v>9373381725</v>
      </c>
      <c r="T12" s="6"/>
      <c r="U12" s="9">
        <f t="shared" si="3"/>
        <v>0.33759697549159134</v>
      </c>
    </row>
    <row r="13" spans="1:21" x14ac:dyDescent="0.55000000000000004">
      <c r="A13" s="1" t="s">
        <v>38</v>
      </c>
      <c r="C13" s="6">
        <v>0</v>
      </c>
      <c r="D13" s="6"/>
      <c r="E13" s="6">
        <v>1487587682</v>
      </c>
      <c r="F13" s="6"/>
      <c r="G13" s="6">
        <v>-250340751</v>
      </c>
      <c r="H13" s="6"/>
      <c r="I13" s="6">
        <f t="shared" si="0"/>
        <v>1237246931</v>
      </c>
      <c r="J13" s="6"/>
      <c r="K13" s="9">
        <f t="shared" si="1"/>
        <v>3.7732879927941487E-3</v>
      </c>
      <c r="L13" s="6"/>
      <c r="M13" s="6">
        <v>4315554931</v>
      </c>
      <c r="N13" s="6"/>
      <c r="O13" s="6">
        <v>-34185947174</v>
      </c>
      <c r="P13" s="6"/>
      <c r="Q13" s="6">
        <v>-3531253725</v>
      </c>
      <c r="R13" s="6"/>
      <c r="S13" s="6">
        <f t="shared" si="2"/>
        <v>-33401645968</v>
      </c>
      <c r="T13" s="6"/>
      <c r="U13" s="9">
        <f t="shared" si="3"/>
        <v>-1.2030124224176635</v>
      </c>
    </row>
    <row r="14" spans="1:21" x14ac:dyDescent="0.55000000000000004">
      <c r="A14" s="1" t="s">
        <v>24</v>
      </c>
      <c r="C14" s="6">
        <v>0</v>
      </c>
      <c r="D14" s="6"/>
      <c r="E14" s="6">
        <v>15340564076</v>
      </c>
      <c r="F14" s="6"/>
      <c r="G14" s="6">
        <v>118773846</v>
      </c>
      <c r="H14" s="6"/>
      <c r="I14" s="6">
        <f>C14+E14+G14</f>
        <v>15459337922</v>
      </c>
      <c r="J14" s="6"/>
      <c r="K14" s="9">
        <f t="shared" si="1"/>
        <v>4.7147042919300518E-2</v>
      </c>
      <c r="L14" s="6"/>
      <c r="M14" s="6">
        <v>3681366430</v>
      </c>
      <c r="N14" s="6"/>
      <c r="O14" s="6">
        <v>8230440648</v>
      </c>
      <c r="P14" s="6"/>
      <c r="Q14" s="6">
        <v>-278240178</v>
      </c>
      <c r="R14" s="6"/>
      <c r="S14" s="6">
        <f t="shared" si="2"/>
        <v>11633566900</v>
      </c>
      <c r="T14" s="6"/>
      <c r="U14" s="9">
        <f t="shared" si="3"/>
        <v>0.41900107291523847</v>
      </c>
    </row>
    <row r="15" spans="1:21" x14ac:dyDescent="0.55000000000000004">
      <c r="A15" s="1" t="s">
        <v>21</v>
      </c>
      <c r="C15" s="6">
        <v>0</v>
      </c>
      <c r="D15" s="6"/>
      <c r="E15" s="6">
        <v>13647322565</v>
      </c>
      <c r="F15" s="6"/>
      <c r="G15" s="6">
        <v>607051194</v>
      </c>
      <c r="H15" s="6"/>
      <c r="I15" s="6">
        <f t="shared" si="0"/>
        <v>14254373759</v>
      </c>
      <c r="J15" s="6"/>
      <c r="K15" s="9">
        <f t="shared" si="1"/>
        <v>4.3472209145964488E-2</v>
      </c>
      <c r="L15" s="6"/>
      <c r="M15" s="6">
        <v>13764439000</v>
      </c>
      <c r="N15" s="6"/>
      <c r="O15" s="6">
        <v>29427930576</v>
      </c>
      <c r="P15" s="6"/>
      <c r="Q15" s="6">
        <v>4693683981</v>
      </c>
      <c r="R15" s="6"/>
      <c r="S15" s="6">
        <f t="shared" si="2"/>
        <v>47886053557</v>
      </c>
      <c r="T15" s="6"/>
      <c r="U15" s="9">
        <f t="shared" si="3"/>
        <v>1.7246909731579891</v>
      </c>
    </row>
    <row r="16" spans="1:21" x14ac:dyDescent="0.55000000000000004">
      <c r="A16" s="1" t="s">
        <v>23</v>
      </c>
      <c r="C16" s="6">
        <v>0</v>
      </c>
      <c r="D16" s="6"/>
      <c r="E16" s="6">
        <v>5688663631</v>
      </c>
      <c r="F16" s="6"/>
      <c r="G16" s="6">
        <v>43457690</v>
      </c>
      <c r="H16" s="6"/>
      <c r="I16" s="6">
        <f t="shared" si="0"/>
        <v>5732121321</v>
      </c>
      <c r="J16" s="6"/>
      <c r="K16" s="9">
        <f t="shared" si="1"/>
        <v>1.7481509965263865E-2</v>
      </c>
      <c r="L16" s="6"/>
      <c r="M16" s="6">
        <v>5773944150</v>
      </c>
      <c r="N16" s="6"/>
      <c r="O16" s="6">
        <v>8883305705</v>
      </c>
      <c r="P16" s="6"/>
      <c r="Q16" s="6">
        <v>825201300</v>
      </c>
      <c r="R16" s="6"/>
      <c r="S16" s="6">
        <f t="shared" si="2"/>
        <v>15482451155</v>
      </c>
      <c r="T16" s="6"/>
      <c r="U16" s="9">
        <f t="shared" si="3"/>
        <v>0.55762464780279664</v>
      </c>
    </row>
    <row r="17" spans="1:21" x14ac:dyDescent="0.55000000000000004">
      <c r="A17" s="1" t="s">
        <v>22</v>
      </c>
      <c r="C17" s="6">
        <v>0</v>
      </c>
      <c r="D17" s="6"/>
      <c r="E17" s="6">
        <v>22932473674</v>
      </c>
      <c r="F17" s="6"/>
      <c r="G17" s="6">
        <v>341466718</v>
      </c>
      <c r="H17" s="6"/>
      <c r="I17" s="6">
        <f t="shared" si="0"/>
        <v>23273940392</v>
      </c>
      <c r="J17" s="6"/>
      <c r="K17" s="9">
        <f t="shared" si="1"/>
        <v>7.0979589947465657E-2</v>
      </c>
      <c r="L17" s="6"/>
      <c r="M17" s="6">
        <v>17176332150</v>
      </c>
      <c r="N17" s="6"/>
      <c r="O17" s="6">
        <v>16607867839</v>
      </c>
      <c r="P17" s="6"/>
      <c r="Q17" s="6">
        <v>1571623988</v>
      </c>
      <c r="R17" s="6"/>
      <c r="S17" s="6">
        <f t="shared" si="2"/>
        <v>35355823977</v>
      </c>
      <c r="T17" s="6"/>
      <c r="U17" s="9">
        <f t="shared" si="3"/>
        <v>1.2733951940539674</v>
      </c>
    </row>
    <row r="18" spans="1:21" x14ac:dyDescent="0.55000000000000004">
      <c r="A18" s="1" t="s">
        <v>66</v>
      </c>
      <c r="C18" s="6">
        <v>0</v>
      </c>
      <c r="D18" s="6"/>
      <c r="E18" s="6">
        <v>2978226876</v>
      </c>
      <c r="F18" s="6"/>
      <c r="G18" s="6">
        <v>-111846852</v>
      </c>
      <c r="H18" s="6"/>
      <c r="I18" s="6">
        <f t="shared" si="0"/>
        <v>2866380024</v>
      </c>
      <c r="J18" s="6"/>
      <c r="K18" s="9">
        <f t="shared" si="1"/>
        <v>8.741728959959897E-3</v>
      </c>
      <c r="L18" s="6"/>
      <c r="M18" s="6">
        <v>3476906120</v>
      </c>
      <c r="N18" s="6"/>
      <c r="O18" s="6">
        <v>-5517157831</v>
      </c>
      <c r="P18" s="6"/>
      <c r="Q18" s="6">
        <v>-111846852</v>
      </c>
      <c r="R18" s="6"/>
      <c r="S18" s="6">
        <f t="shared" si="2"/>
        <v>-2152098563</v>
      </c>
      <c r="T18" s="6"/>
      <c r="U18" s="9">
        <f t="shared" si="3"/>
        <v>-7.7511189359846536E-2</v>
      </c>
    </row>
    <row r="19" spans="1:21" x14ac:dyDescent="0.55000000000000004">
      <c r="A19" s="1" t="s">
        <v>65</v>
      </c>
      <c r="C19" s="6">
        <v>0</v>
      </c>
      <c r="D19" s="6"/>
      <c r="E19" s="6">
        <v>45753066711</v>
      </c>
      <c r="F19" s="6"/>
      <c r="G19" s="6">
        <v>-1006267779</v>
      </c>
      <c r="H19" s="6"/>
      <c r="I19" s="6">
        <f t="shared" si="0"/>
        <v>44746798932</v>
      </c>
      <c r="J19" s="6"/>
      <c r="K19" s="9">
        <f t="shared" si="1"/>
        <v>0.13646633901093883</v>
      </c>
      <c r="L19" s="6"/>
      <c r="M19" s="6">
        <v>28352576700</v>
      </c>
      <c r="N19" s="6"/>
      <c r="O19" s="6">
        <v>-50357673049</v>
      </c>
      <c r="P19" s="6"/>
      <c r="Q19" s="6">
        <v>-1934518192</v>
      </c>
      <c r="R19" s="6"/>
      <c r="S19" s="6">
        <f t="shared" si="2"/>
        <v>-23939614541</v>
      </c>
      <c r="T19" s="6"/>
      <c r="U19" s="9">
        <f t="shared" si="3"/>
        <v>-0.86222258951863195</v>
      </c>
    </row>
    <row r="20" spans="1:21" x14ac:dyDescent="0.55000000000000004">
      <c r="A20" s="1" t="s">
        <v>67</v>
      </c>
      <c r="C20" s="6">
        <v>0</v>
      </c>
      <c r="D20" s="6"/>
      <c r="E20" s="6">
        <v>4362470692</v>
      </c>
      <c r="F20" s="6"/>
      <c r="G20" s="6">
        <v>-360023895</v>
      </c>
      <c r="H20" s="6"/>
      <c r="I20" s="6">
        <f t="shared" si="0"/>
        <v>4002446797</v>
      </c>
      <c r="J20" s="6"/>
      <c r="K20" s="9">
        <f t="shared" si="1"/>
        <v>1.2206443243072792E-2</v>
      </c>
      <c r="L20" s="6"/>
      <c r="M20" s="6">
        <v>6300301265</v>
      </c>
      <c r="N20" s="6"/>
      <c r="O20" s="6">
        <v>-8498867958</v>
      </c>
      <c r="P20" s="6"/>
      <c r="Q20" s="6">
        <v>205286645</v>
      </c>
      <c r="R20" s="6"/>
      <c r="S20" s="6">
        <f t="shared" si="2"/>
        <v>-1993280048</v>
      </c>
      <c r="T20" s="6"/>
      <c r="U20" s="9">
        <f t="shared" si="3"/>
        <v>-7.1791092612579377E-2</v>
      </c>
    </row>
    <row r="21" spans="1:21" x14ac:dyDescent="0.55000000000000004">
      <c r="A21" s="1" t="s">
        <v>53</v>
      </c>
      <c r="C21" s="6">
        <v>0</v>
      </c>
      <c r="D21" s="6"/>
      <c r="E21" s="6">
        <v>2998843350</v>
      </c>
      <c r="F21" s="6"/>
      <c r="G21" s="6">
        <v>-767236941</v>
      </c>
      <c r="H21" s="6"/>
      <c r="I21" s="6">
        <f t="shared" si="0"/>
        <v>2231606409</v>
      </c>
      <c r="J21" s="6"/>
      <c r="K21" s="9">
        <f t="shared" si="1"/>
        <v>6.8058311212914769E-3</v>
      </c>
      <c r="L21" s="6"/>
      <c r="M21" s="6">
        <v>9607540140</v>
      </c>
      <c r="N21" s="6"/>
      <c r="O21" s="6">
        <v>-25800055990</v>
      </c>
      <c r="P21" s="6"/>
      <c r="Q21" s="6">
        <v>-26179584701</v>
      </c>
      <c r="R21" s="6"/>
      <c r="S21" s="6">
        <f t="shared" si="2"/>
        <v>-42372100551</v>
      </c>
      <c r="T21" s="6"/>
      <c r="U21" s="9">
        <f t="shared" si="3"/>
        <v>-1.5260973478857431</v>
      </c>
    </row>
    <row r="22" spans="1:21" x14ac:dyDescent="0.55000000000000004">
      <c r="A22" s="1" t="s">
        <v>56</v>
      </c>
      <c r="C22" s="6">
        <v>0</v>
      </c>
      <c r="D22" s="6"/>
      <c r="E22" s="6">
        <v>4448540433</v>
      </c>
      <c r="F22" s="6"/>
      <c r="G22" s="6">
        <v>-1089110624</v>
      </c>
      <c r="H22" s="6"/>
      <c r="I22" s="6">
        <f t="shared" si="0"/>
        <v>3359429809</v>
      </c>
      <c r="J22" s="6"/>
      <c r="K22" s="9">
        <f t="shared" si="1"/>
        <v>1.024540521647448E-2</v>
      </c>
      <c r="L22" s="6"/>
      <c r="M22" s="6">
        <v>48610876100</v>
      </c>
      <c r="N22" s="6"/>
      <c r="O22" s="6">
        <v>-54980656784</v>
      </c>
      <c r="P22" s="6"/>
      <c r="Q22" s="6">
        <v>-2362485346</v>
      </c>
      <c r="R22" s="6"/>
      <c r="S22" s="6">
        <f t="shared" si="2"/>
        <v>-8732266030</v>
      </c>
      <c r="T22" s="6"/>
      <c r="U22" s="9">
        <f t="shared" si="3"/>
        <v>-0.31450619289869641</v>
      </c>
    </row>
    <row r="23" spans="1:21" x14ac:dyDescent="0.55000000000000004">
      <c r="A23" s="1" t="s">
        <v>36</v>
      </c>
      <c r="C23" s="6">
        <v>0</v>
      </c>
      <c r="D23" s="6"/>
      <c r="E23" s="6">
        <v>-1771822155</v>
      </c>
      <c r="F23" s="6"/>
      <c r="G23" s="6">
        <v>-470462055</v>
      </c>
      <c r="H23" s="6"/>
      <c r="I23" s="6">
        <f t="shared" si="0"/>
        <v>-2242284210</v>
      </c>
      <c r="J23" s="6"/>
      <c r="K23" s="9">
        <f t="shared" si="1"/>
        <v>-6.8383956945332796E-3</v>
      </c>
      <c r="L23" s="6"/>
      <c r="M23" s="6">
        <v>1067988780</v>
      </c>
      <c r="N23" s="6"/>
      <c r="O23" s="6">
        <v>-23019011292</v>
      </c>
      <c r="P23" s="6"/>
      <c r="Q23" s="6">
        <v>-648160523</v>
      </c>
      <c r="R23" s="6"/>
      <c r="S23" s="6">
        <f t="shared" si="2"/>
        <v>-22599183035</v>
      </c>
      <c r="T23" s="6"/>
      <c r="U23" s="9">
        <f t="shared" si="3"/>
        <v>-0.81394485629964919</v>
      </c>
    </row>
    <row r="24" spans="1:21" x14ac:dyDescent="0.55000000000000004">
      <c r="A24" s="1" t="s">
        <v>54</v>
      </c>
      <c r="C24" s="6">
        <v>0</v>
      </c>
      <c r="D24" s="6"/>
      <c r="E24" s="6">
        <v>-372289941</v>
      </c>
      <c r="F24" s="6"/>
      <c r="G24" s="6">
        <v>-90953959</v>
      </c>
      <c r="H24" s="6"/>
      <c r="I24" s="6">
        <f t="shared" si="0"/>
        <v>-463243900</v>
      </c>
      <c r="J24" s="6"/>
      <c r="K24" s="9">
        <f t="shared" si="1"/>
        <v>-1.4127758993043996E-3</v>
      </c>
      <c r="L24" s="6"/>
      <c r="M24" s="6">
        <v>1220582500</v>
      </c>
      <c r="N24" s="6"/>
      <c r="O24" s="6">
        <v>-4480963593</v>
      </c>
      <c r="P24" s="6"/>
      <c r="Q24" s="6">
        <v>-377735000</v>
      </c>
      <c r="R24" s="6"/>
      <c r="S24" s="6">
        <f t="shared" si="2"/>
        <v>-3638116093</v>
      </c>
      <c r="T24" s="6"/>
      <c r="U24" s="9">
        <f t="shared" si="3"/>
        <v>-0.13103243050565991</v>
      </c>
    </row>
    <row r="25" spans="1:21" x14ac:dyDescent="0.55000000000000004">
      <c r="A25" s="1" t="s">
        <v>35</v>
      </c>
      <c r="C25" s="6">
        <v>0</v>
      </c>
      <c r="D25" s="6"/>
      <c r="E25" s="6">
        <v>2430570506</v>
      </c>
      <c r="F25" s="6"/>
      <c r="G25" s="6">
        <v>53977073</v>
      </c>
      <c r="H25" s="6"/>
      <c r="I25" s="6">
        <f t="shared" si="0"/>
        <v>2484547579</v>
      </c>
      <c r="J25" s="6"/>
      <c r="K25" s="9">
        <f t="shared" si="1"/>
        <v>7.5772372615943648E-3</v>
      </c>
      <c r="L25" s="6"/>
      <c r="M25" s="6">
        <v>1050000000</v>
      </c>
      <c r="N25" s="6"/>
      <c r="O25" s="6">
        <v>1648199960</v>
      </c>
      <c r="P25" s="6"/>
      <c r="Q25" s="6">
        <v>53977073</v>
      </c>
      <c r="R25" s="6"/>
      <c r="S25" s="6">
        <f t="shared" si="2"/>
        <v>2752177033</v>
      </c>
      <c r="T25" s="6"/>
      <c r="U25" s="9">
        <f t="shared" si="3"/>
        <v>9.9123952231682064E-2</v>
      </c>
    </row>
    <row r="26" spans="1:21" x14ac:dyDescent="0.55000000000000004">
      <c r="A26" s="1" t="s">
        <v>15</v>
      </c>
      <c r="C26" s="6">
        <v>0</v>
      </c>
      <c r="D26" s="6"/>
      <c r="E26" s="6">
        <v>12297426419</v>
      </c>
      <c r="F26" s="6"/>
      <c r="G26" s="6">
        <v>42882710</v>
      </c>
      <c r="H26" s="6"/>
      <c r="I26" s="6">
        <f t="shared" si="0"/>
        <v>12340309129</v>
      </c>
      <c r="J26" s="6"/>
      <c r="K26" s="9">
        <f t="shared" si="1"/>
        <v>3.7634799567608485E-2</v>
      </c>
      <c r="L26" s="6"/>
      <c r="M26" s="6">
        <v>0</v>
      </c>
      <c r="N26" s="6"/>
      <c r="O26" s="6">
        <v>1444802860</v>
      </c>
      <c r="P26" s="6"/>
      <c r="Q26" s="6">
        <v>-81010010</v>
      </c>
      <c r="R26" s="6"/>
      <c r="S26" s="6">
        <f t="shared" si="2"/>
        <v>1363792850</v>
      </c>
      <c r="T26" s="6"/>
      <c r="U26" s="9">
        <f t="shared" si="3"/>
        <v>4.9119128492236624E-2</v>
      </c>
    </row>
    <row r="27" spans="1:21" x14ac:dyDescent="0.55000000000000004">
      <c r="A27" s="1" t="s">
        <v>41</v>
      </c>
      <c r="C27" s="6">
        <v>0</v>
      </c>
      <c r="D27" s="6"/>
      <c r="E27" s="6">
        <v>3752948446</v>
      </c>
      <c r="F27" s="6"/>
      <c r="G27" s="6">
        <v>26874832</v>
      </c>
      <c r="H27" s="6"/>
      <c r="I27" s="6">
        <f t="shared" si="0"/>
        <v>3779823278</v>
      </c>
      <c r="J27" s="6"/>
      <c r="K27" s="9">
        <f t="shared" si="1"/>
        <v>1.152749821592503E-2</v>
      </c>
      <c r="L27" s="6"/>
      <c r="M27" s="6">
        <v>0</v>
      </c>
      <c r="N27" s="6"/>
      <c r="O27" s="6">
        <v>943096975</v>
      </c>
      <c r="P27" s="6"/>
      <c r="Q27" s="6">
        <v>385805341</v>
      </c>
      <c r="R27" s="6"/>
      <c r="S27" s="6">
        <f t="shared" si="2"/>
        <v>1328902316</v>
      </c>
      <c r="T27" s="6"/>
      <c r="U27" s="9">
        <f t="shared" si="3"/>
        <v>4.786249144306251E-2</v>
      </c>
    </row>
    <row r="28" spans="1:21" x14ac:dyDescent="0.55000000000000004">
      <c r="A28" s="1" t="s">
        <v>59</v>
      </c>
      <c r="C28" s="6">
        <v>0</v>
      </c>
      <c r="D28" s="6"/>
      <c r="E28" s="6">
        <v>2996684386</v>
      </c>
      <c r="F28" s="6"/>
      <c r="G28" s="6">
        <v>-24447051</v>
      </c>
      <c r="H28" s="6"/>
      <c r="I28" s="6">
        <f t="shared" si="0"/>
        <v>2972237335</v>
      </c>
      <c r="J28" s="6"/>
      <c r="K28" s="9">
        <f t="shared" si="1"/>
        <v>9.0645667949448162E-3</v>
      </c>
      <c r="L28" s="6"/>
      <c r="M28" s="6">
        <v>92665300</v>
      </c>
      <c r="N28" s="6"/>
      <c r="O28" s="6">
        <v>-1816547605</v>
      </c>
      <c r="P28" s="6"/>
      <c r="Q28" s="6">
        <v>-140804240</v>
      </c>
      <c r="R28" s="6"/>
      <c r="S28" s="6">
        <f t="shared" si="2"/>
        <v>-1864686545</v>
      </c>
      <c r="T28" s="6"/>
      <c r="U28" s="9">
        <f t="shared" si="3"/>
        <v>-6.7159596856369908E-2</v>
      </c>
    </row>
    <row r="29" spans="1:21" x14ac:dyDescent="0.55000000000000004">
      <c r="A29" s="1" t="s">
        <v>46</v>
      </c>
      <c r="C29" s="6">
        <v>0</v>
      </c>
      <c r="D29" s="6"/>
      <c r="E29" s="6">
        <v>6459063825</v>
      </c>
      <c r="F29" s="6"/>
      <c r="G29" s="6">
        <v>12195899</v>
      </c>
      <c r="H29" s="6"/>
      <c r="I29" s="6">
        <f t="shared" si="0"/>
        <v>6471259724</v>
      </c>
      <c r="J29" s="6"/>
      <c r="K29" s="9">
        <f t="shared" si="1"/>
        <v>1.9735693823936893E-2</v>
      </c>
      <c r="L29" s="6"/>
      <c r="M29" s="6">
        <v>12926409600</v>
      </c>
      <c r="N29" s="6"/>
      <c r="O29" s="6">
        <v>617160679</v>
      </c>
      <c r="P29" s="6"/>
      <c r="Q29" s="6">
        <v>796010844</v>
      </c>
      <c r="R29" s="6"/>
      <c r="S29" s="6">
        <f t="shared" si="2"/>
        <v>14339581123</v>
      </c>
      <c r="T29" s="6"/>
      <c r="U29" s="9">
        <f t="shared" si="3"/>
        <v>0.51646239948060124</v>
      </c>
    </row>
    <row r="30" spans="1:21" x14ac:dyDescent="0.55000000000000004">
      <c r="A30" s="1" t="s">
        <v>58</v>
      </c>
      <c r="C30" s="6">
        <v>0</v>
      </c>
      <c r="D30" s="6"/>
      <c r="E30" s="6">
        <v>12115895285</v>
      </c>
      <c r="F30" s="6"/>
      <c r="G30" s="6">
        <v>-204303777</v>
      </c>
      <c r="H30" s="6"/>
      <c r="I30" s="6">
        <f t="shared" si="0"/>
        <v>11911591508</v>
      </c>
      <c r="J30" s="6"/>
      <c r="K30" s="9">
        <f t="shared" si="1"/>
        <v>3.6327320024853754E-2</v>
      </c>
      <c r="L30" s="6"/>
      <c r="M30" s="6">
        <v>7672561670</v>
      </c>
      <c r="N30" s="6"/>
      <c r="O30" s="6">
        <v>-9940995962</v>
      </c>
      <c r="P30" s="6"/>
      <c r="Q30" s="6">
        <v>-215313245</v>
      </c>
      <c r="R30" s="6"/>
      <c r="S30" s="6">
        <f t="shared" si="2"/>
        <v>-2483747537</v>
      </c>
      <c r="T30" s="6"/>
      <c r="U30" s="9">
        <f t="shared" si="3"/>
        <v>-8.9456044891406516E-2</v>
      </c>
    </row>
    <row r="31" spans="1:21" x14ac:dyDescent="0.55000000000000004">
      <c r="A31" s="1" t="s">
        <v>47</v>
      </c>
      <c r="C31" s="6">
        <v>0</v>
      </c>
      <c r="D31" s="6"/>
      <c r="E31" s="6">
        <v>20983838417</v>
      </c>
      <c r="F31" s="6"/>
      <c r="G31" s="6">
        <v>509986404</v>
      </c>
      <c r="H31" s="6"/>
      <c r="I31" s="6">
        <f t="shared" si="0"/>
        <v>21493824821</v>
      </c>
      <c r="J31" s="6"/>
      <c r="K31" s="9">
        <f t="shared" si="1"/>
        <v>6.5550690880073106E-2</v>
      </c>
      <c r="L31" s="6"/>
      <c r="M31" s="6">
        <v>0</v>
      </c>
      <c r="N31" s="6"/>
      <c r="O31" s="6">
        <v>25039533201</v>
      </c>
      <c r="P31" s="6"/>
      <c r="Q31" s="6">
        <v>1698592019</v>
      </c>
      <c r="R31" s="6"/>
      <c r="S31" s="6">
        <f t="shared" si="2"/>
        <v>26738125220</v>
      </c>
      <c r="T31" s="6"/>
      <c r="U31" s="9">
        <f t="shared" si="3"/>
        <v>0.96301532034186321</v>
      </c>
    </row>
    <row r="32" spans="1:21" x14ac:dyDescent="0.55000000000000004">
      <c r="A32" s="1" t="s">
        <v>42</v>
      </c>
      <c r="C32" s="6">
        <v>18917427420</v>
      </c>
      <c r="D32" s="6"/>
      <c r="E32" s="6">
        <v>-5777130774</v>
      </c>
      <c r="F32" s="6"/>
      <c r="G32" s="6">
        <v>-274035314</v>
      </c>
      <c r="H32" s="6"/>
      <c r="I32" s="6">
        <f t="shared" si="0"/>
        <v>12866261332</v>
      </c>
      <c r="J32" s="6"/>
      <c r="K32" s="9">
        <f t="shared" si="1"/>
        <v>3.9238819818246333E-2</v>
      </c>
      <c r="L32" s="6"/>
      <c r="M32" s="6">
        <v>18917427420</v>
      </c>
      <c r="N32" s="6"/>
      <c r="O32" s="6">
        <v>-13542177736</v>
      </c>
      <c r="P32" s="6"/>
      <c r="Q32" s="6">
        <v>949578342</v>
      </c>
      <c r="R32" s="6"/>
      <c r="S32" s="6">
        <f t="shared" si="2"/>
        <v>6324828026</v>
      </c>
      <c r="T32" s="6"/>
      <c r="U32" s="9">
        <f t="shared" si="3"/>
        <v>0.22779855496411591</v>
      </c>
    </row>
    <row r="33" spans="1:21" x14ac:dyDescent="0.55000000000000004">
      <c r="A33" s="1" t="s">
        <v>61</v>
      </c>
      <c r="C33" s="6">
        <v>0</v>
      </c>
      <c r="D33" s="6"/>
      <c r="E33" s="6">
        <v>6277515740</v>
      </c>
      <c r="F33" s="6"/>
      <c r="G33" s="6">
        <v>441439748</v>
      </c>
      <c r="H33" s="6"/>
      <c r="I33" s="6">
        <f t="shared" si="0"/>
        <v>6718955488</v>
      </c>
      <c r="J33" s="6"/>
      <c r="K33" s="9">
        <f t="shared" si="1"/>
        <v>2.0491102812029323E-2</v>
      </c>
      <c r="L33" s="6"/>
      <c r="M33" s="6">
        <v>12009731500</v>
      </c>
      <c r="N33" s="6"/>
      <c r="O33" s="6">
        <v>10993908265</v>
      </c>
      <c r="P33" s="6"/>
      <c r="Q33" s="6">
        <v>1072040424</v>
      </c>
      <c r="R33" s="6"/>
      <c r="S33" s="6">
        <f t="shared" si="2"/>
        <v>24075680189</v>
      </c>
      <c r="T33" s="6"/>
      <c r="U33" s="9">
        <f t="shared" si="3"/>
        <v>0.86712320624168593</v>
      </c>
    </row>
    <row r="34" spans="1:21" x14ac:dyDescent="0.55000000000000004">
      <c r="A34" s="1" t="s">
        <v>31</v>
      </c>
      <c r="C34" s="6">
        <v>0</v>
      </c>
      <c r="D34" s="6"/>
      <c r="E34" s="6">
        <v>1295660583</v>
      </c>
      <c r="F34" s="6"/>
      <c r="G34" s="6">
        <v>-108047469</v>
      </c>
      <c r="H34" s="6"/>
      <c r="I34" s="6">
        <f t="shared" si="0"/>
        <v>1187613114</v>
      </c>
      <c r="J34" s="6"/>
      <c r="K34" s="9">
        <f t="shared" si="1"/>
        <v>3.6219174934781621E-3</v>
      </c>
      <c r="L34" s="6"/>
      <c r="M34" s="6">
        <v>10565240000</v>
      </c>
      <c r="N34" s="6"/>
      <c r="O34" s="6">
        <v>-4596113350</v>
      </c>
      <c r="P34" s="6"/>
      <c r="Q34" s="6">
        <v>826787486</v>
      </c>
      <c r="R34" s="6"/>
      <c r="S34" s="6">
        <f t="shared" si="2"/>
        <v>6795914136</v>
      </c>
      <c r="T34" s="6"/>
      <c r="U34" s="9">
        <f t="shared" si="3"/>
        <v>0.24476545662223645</v>
      </c>
    </row>
    <row r="35" spans="1:21" x14ac:dyDescent="0.55000000000000004">
      <c r="A35" s="1" t="s">
        <v>26</v>
      </c>
      <c r="C35" s="6">
        <v>0</v>
      </c>
      <c r="D35" s="6"/>
      <c r="E35" s="6">
        <v>3266183979</v>
      </c>
      <c r="F35" s="6"/>
      <c r="G35" s="6">
        <v>-567484285</v>
      </c>
      <c r="H35" s="6"/>
      <c r="I35" s="6">
        <f t="shared" si="0"/>
        <v>2698699694</v>
      </c>
      <c r="J35" s="6"/>
      <c r="K35" s="9">
        <f t="shared" si="1"/>
        <v>8.230346664345408E-3</v>
      </c>
      <c r="L35" s="6"/>
      <c r="M35" s="6">
        <v>8910000000</v>
      </c>
      <c r="N35" s="6"/>
      <c r="O35" s="6">
        <v>-17576784172</v>
      </c>
      <c r="P35" s="6"/>
      <c r="Q35" s="6">
        <v>-1235438475</v>
      </c>
      <c r="R35" s="6"/>
      <c r="S35" s="6">
        <f t="shared" si="2"/>
        <v>-9902222647</v>
      </c>
      <c r="T35" s="6"/>
      <c r="U35" s="9">
        <f t="shared" si="3"/>
        <v>-0.35664400686418646</v>
      </c>
    </row>
    <row r="36" spans="1:21" x14ac:dyDescent="0.55000000000000004">
      <c r="A36" s="1" t="s">
        <v>50</v>
      </c>
      <c r="C36" s="6">
        <v>0</v>
      </c>
      <c r="D36" s="6"/>
      <c r="E36" s="6">
        <v>21213945154</v>
      </c>
      <c r="F36" s="6"/>
      <c r="G36" s="6">
        <v>-463982216</v>
      </c>
      <c r="H36" s="6"/>
      <c r="I36" s="6">
        <f t="shared" si="0"/>
        <v>20749962938</v>
      </c>
      <c r="J36" s="6"/>
      <c r="K36" s="9">
        <f t="shared" si="1"/>
        <v>6.3282101610546648E-2</v>
      </c>
      <c r="L36" s="6"/>
      <c r="M36" s="6">
        <v>18887249258</v>
      </c>
      <c r="N36" s="6"/>
      <c r="O36" s="6">
        <v>-20283805705</v>
      </c>
      <c r="P36" s="6"/>
      <c r="Q36" s="6">
        <v>84828671</v>
      </c>
      <c r="R36" s="6"/>
      <c r="S36" s="6">
        <f t="shared" si="2"/>
        <v>-1311727776</v>
      </c>
      <c r="T36" s="6"/>
      <c r="U36" s="9">
        <f t="shared" si="3"/>
        <v>-4.7243923574008896E-2</v>
      </c>
    </row>
    <row r="37" spans="1:21" x14ac:dyDescent="0.55000000000000004">
      <c r="A37" s="1" t="s">
        <v>39</v>
      </c>
      <c r="C37" s="6">
        <v>0</v>
      </c>
      <c r="D37" s="6"/>
      <c r="E37" s="6">
        <v>2512127417</v>
      </c>
      <c r="F37" s="6"/>
      <c r="G37" s="6">
        <v>0</v>
      </c>
      <c r="H37" s="6"/>
      <c r="I37" s="6">
        <f t="shared" si="0"/>
        <v>2512127417</v>
      </c>
      <c r="J37" s="6"/>
      <c r="K37" s="9">
        <f t="shared" si="1"/>
        <v>7.661348742464635E-3</v>
      </c>
      <c r="L37" s="6"/>
      <c r="M37" s="6">
        <v>0</v>
      </c>
      <c r="N37" s="6"/>
      <c r="O37" s="6">
        <v>13533018</v>
      </c>
      <c r="P37" s="6"/>
      <c r="Q37" s="6">
        <v>0</v>
      </c>
      <c r="R37" s="6"/>
      <c r="S37" s="6">
        <f t="shared" si="2"/>
        <v>13533018</v>
      </c>
      <c r="T37" s="6"/>
      <c r="U37" s="9">
        <f t="shared" si="3"/>
        <v>4.8741276949043329E-4</v>
      </c>
    </row>
    <row r="38" spans="1:21" x14ac:dyDescent="0.55000000000000004">
      <c r="A38" s="1" t="s">
        <v>28</v>
      </c>
      <c r="C38" s="6">
        <v>8365098000</v>
      </c>
      <c r="D38" s="6"/>
      <c r="E38" s="6">
        <v>-5784655821</v>
      </c>
      <c r="F38" s="6"/>
      <c r="G38" s="6">
        <v>-287287239</v>
      </c>
      <c r="H38" s="6"/>
      <c r="I38" s="6">
        <f t="shared" si="0"/>
        <v>2293154940</v>
      </c>
      <c r="J38" s="6"/>
      <c r="K38" s="9">
        <f t="shared" si="1"/>
        <v>6.9935384634375684E-3</v>
      </c>
      <c r="L38" s="6"/>
      <c r="M38" s="6">
        <v>8365098000</v>
      </c>
      <c r="N38" s="6"/>
      <c r="O38" s="6">
        <v>-14110673548</v>
      </c>
      <c r="P38" s="6"/>
      <c r="Q38" s="6">
        <v>291517272</v>
      </c>
      <c r="R38" s="6"/>
      <c r="S38" s="6">
        <f t="shared" si="2"/>
        <v>-5454058276</v>
      </c>
      <c r="T38" s="6"/>
      <c r="U38" s="9">
        <f t="shared" si="3"/>
        <v>-0.1964364230704029</v>
      </c>
    </row>
    <row r="39" spans="1:21" x14ac:dyDescent="0.55000000000000004">
      <c r="A39" s="1" t="s">
        <v>25</v>
      </c>
      <c r="C39" s="6">
        <v>0</v>
      </c>
      <c r="D39" s="6"/>
      <c r="E39" s="6">
        <v>-4115</v>
      </c>
      <c r="F39" s="6"/>
      <c r="G39" s="6">
        <v>-18790</v>
      </c>
      <c r="H39" s="6"/>
      <c r="I39" s="6">
        <f t="shared" si="0"/>
        <v>-22905</v>
      </c>
      <c r="J39" s="6"/>
      <c r="K39" s="9">
        <f t="shared" si="1"/>
        <v>-6.985441572693623E-8</v>
      </c>
      <c r="L39" s="6"/>
      <c r="M39" s="6">
        <v>4369140000</v>
      </c>
      <c r="N39" s="6"/>
      <c r="O39" s="6">
        <v>5064935547</v>
      </c>
      <c r="P39" s="6"/>
      <c r="Q39" s="6">
        <v>2695890512</v>
      </c>
      <c r="R39" s="6"/>
      <c r="S39" s="6">
        <f t="shared" si="2"/>
        <v>12129966059</v>
      </c>
      <c r="T39" s="6"/>
      <c r="U39" s="9">
        <f t="shared" si="3"/>
        <v>0.4368796635489694</v>
      </c>
    </row>
    <row r="40" spans="1:21" x14ac:dyDescent="0.55000000000000004">
      <c r="A40" s="1" t="s">
        <v>27</v>
      </c>
      <c r="C40" s="6">
        <v>0</v>
      </c>
      <c r="D40" s="6"/>
      <c r="E40" s="6">
        <v>4228858074</v>
      </c>
      <c r="F40" s="6"/>
      <c r="G40" s="6">
        <v>385483478</v>
      </c>
      <c r="H40" s="6"/>
      <c r="I40" s="6">
        <f t="shared" si="0"/>
        <v>4614341552</v>
      </c>
      <c r="J40" s="6"/>
      <c r="K40" s="9">
        <f t="shared" si="1"/>
        <v>1.4072566386355997E-2</v>
      </c>
      <c r="L40" s="6"/>
      <c r="M40" s="6">
        <v>0</v>
      </c>
      <c r="N40" s="6"/>
      <c r="O40" s="6">
        <v>19314544863</v>
      </c>
      <c r="P40" s="6"/>
      <c r="Q40" s="6">
        <v>3400399500</v>
      </c>
      <c r="R40" s="6"/>
      <c r="S40" s="6">
        <f t="shared" si="2"/>
        <v>22714944363</v>
      </c>
      <c r="T40" s="6"/>
      <c r="U40" s="9">
        <f t="shared" si="3"/>
        <v>0.81811418124109014</v>
      </c>
    </row>
    <row r="41" spans="1:21" x14ac:dyDescent="0.55000000000000004">
      <c r="A41" s="1" t="s">
        <v>60</v>
      </c>
      <c r="C41" s="6">
        <v>0</v>
      </c>
      <c r="D41" s="6"/>
      <c r="E41" s="6">
        <v>26759267234</v>
      </c>
      <c r="F41" s="6"/>
      <c r="G41" s="6">
        <v>1210162695</v>
      </c>
      <c r="H41" s="6"/>
      <c r="I41" s="6">
        <f t="shared" si="0"/>
        <v>27969429929</v>
      </c>
      <c r="J41" s="6"/>
      <c r="K41" s="9">
        <f t="shared" si="1"/>
        <v>8.5299637018370594E-2</v>
      </c>
      <c r="L41" s="6"/>
      <c r="M41" s="6">
        <v>0</v>
      </c>
      <c r="N41" s="6"/>
      <c r="O41" s="6">
        <v>39046701321</v>
      </c>
      <c r="P41" s="6"/>
      <c r="Q41" s="6">
        <v>2650381895</v>
      </c>
      <c r="R41" s="6"/>
      <c r="S41" s="6">
        <f t="shared" si="2"/>
        <v>41697083216</v>
      </c>
      <c r="T41" s="6"/>
      <c r="U41" s="9">
        <f t="shared" si="3"/>
        <v>1.5017855448048338</v>
      </c>
    </row>
    <row r="42" spans="1:21" x14ac:dyDescent="0.55000000000000004">
      <c r="A42" s="1" t="s">
        <v>33</v>
      </c>
      <c r="C42" s="6">
        <v>0</v>
      </c>
      <c r="D42" s="6"/>
      <c r="E42" s="6">
        <v>3464884738</v>
      </c>
      <c r="F42" s="6"/>
      <c r="G42" s="6">
        <v>145428815</v>
      </c>
      <c r="H42" s="6"/>
      <c r="I42" s="6">
        <f t="shared" si="0"/>
        <v>3610313553</v>
      </c>
      <c r="J42" s="6"/>
      <c r="K42" s="9">
        <f t="shared" si="1"/>
        <v>1.1010536731536966E-2</v>
      </c>
      <c r="L42" s="6"/>
      <c r="M42" s="6">
        <v>3486382500</v>
      </c>
      <c r="N42" s="6"/>
      <c r="O42" s="6">
        <v>3513883345</v>
      </c>
      <c r="P42" s="6"/>
      <c r="Q42" s="6">
        <v>-394798494</v>
      </c>
      <c r="R42" s="6"/>
      <c r="S42" s="6">
        <f t="shared" si="2"/>
        <v>6605467351</v>
      </c>
      <c r="T42" s="6"/>
      <c r="U42" s="9">
        <f t="shared" si="3"/>
        <v>0.23790621835643358</v>
      </c>
    </row>
    <row r="43" spans="1:21" x14ac:dyDescent="0.55000000000000004">
      <c r="A43" s="1" t="s">
        <v>29</v>
      </c>
      <c r="C43" s="6">
        <v>0</v>
      </c>
      <c r="D43" s="6"/>
      <c r="E43" s="6">
        <v>1043589060</v>
      </c>
      <c r="F43" s="6"/>
      <c r="G43" s="6">
        <v>-153374509</v>
      </c>
      <c r="H43" s="6"/>
      <c r="I43" s="6">
        <f t="shared" si="0"/>
        <v>890214551</v>
      </c>
      <c r="J43" s="6"/>
      <c r="K43" s="9">
        <f t="shared" si="1"/>
        <v>2.7149276285405748E-3</v>
      </c>
      <c r="L43" s="6"/>
      <c r="M43" s="6">
        <v>5382427800</v>
      </c>
      <c r="N43" s="6"/>
      <c r="O43" s="6">
        <v>-7254260509</v>
      </c>
      <c r="P43" s="6"/>
      <c r="Q43" s="6">
        <v>-1690383010</v>
      </c>
      <c r="R43" s="6"/>
      <c r="S43" s="6">
        <f t="shared" si="2"/>
        <v>-3562215719</v>
      </c>
      <c r="T43" s="6"/>
      <c r="U43" s="9">
        <f t="shared" si="3"/>
        <v>-0.12829876004895177</v>
      </c>
    </row>
    <row r="44" spans="1:21" x14ac:dyDescent="0.55000000000000004">
      <c r="A44" s="1" t="s">
        <v>32</v>
      </c>
      <c r="C44" s="6">
        <v>0</v>
      </c>
      <c r="D44" s="6"/>
      <c r="E44" s="6">
        <v>908784226</v>
      </c>
      <c r="F44" s="6"/>
      <c r="G44" s="6">
        <v>-92433904</v>
      </c>
      <c r="H44" s="6"/>
      <c r="I44" s="6">
        <f t="shared" si="0"/>
        <v>816350322</v>
      </c>
      <c r="J44" s="6"/>
      <c r="K44" s="9">
        <f t="shared" si="1"/>
        <v>2.4896605445014733E-3</v>
      </c>
      <c r="L44" s="6"/>
      <c r="M44" s="6">
        <v>2501775000</v>
      </c>
      <c r="N44" s="6"/>
      <c r="O44" s="6">
        <v>-4568217753</v>
      </c>
      <c r="P44" s="6"/>
      <c r="Q44" s="6">
        <v>-803794398</v>
      </c>
      <c r="R44" s="6"/>
      <c r="S44" s="6">
        <f t="shared" si="2"/>
        <v>-2870237151</v>
      </c>
      <c r="T44" s="6"/>
      <c r="U44" s="9">
        <f t="shared" si="3"/>
        <v>-0.10337607168358462</v>
      </c>
    </row>
    <row r="45" spans="1:21" x14ac:dyDescent="0.55000000000000004">
      <c r="A45" s="1" t="s">
        <v>40</v>
      </c>
      <c r="C45" s="6">
        <v>0</v>
      </c>
      <c r="D45" s="6"/>
      <c r="E45" s="6">
        <v>11035667482</v>
      </c>
      <c r="F45" s="6"/>
      <c r="G45" s="6">
        <v>99995300</v>
      </c>
      <c r="H45" s="6"/>
      <c r="I45" s="6">
        <f t="shared" si="0"/>
        <v>11135662782</v>
      </c>
      <c r="J45" s="6"/>
      <c r="K45" s="9">
        <f t="shared" si="1"/>
        <v>3.3960935052119591E-2</v>
      </c>
      <c r="L45" s="6"/>
      <c r="M45" s="6">
        <v>14982796222</v>
      </c>
      <c r="N45" s="6"/>
      <c r="O45" s="6">
        <v>3874401306</v>
      </c>
      <c r="P45" s="6"/>
      <c r="Q45" s="6">
        <v>1084966448</v>
      </c>
      <c r="R45" s="6"/>
      <c r="S45" s="6">
        <f t="shared" si="2"/>
        <v>19942163976</v>
      </c>
      <c r="T45" s="6"/>
      <c r="U45" s="9">
        <f t="shared" si="3"/>
        <v>0.7182481670514671</v>
      </c>
    </row>
    <row r="46" spans="1:21" x14ac:dyDescent="0.55000000000000004">
      <c r="A46" s="1" t="s">
        <v>30</v>
      </c>
      <c r="C46" s="6">
        <v>0</v>
      </c>
      <c r="D46" s="6"/>
      <c r="E46" s="6">
        <v>722839674</v>
      </c>
      <c r="F46" s="6"/>
      <c r="G46" s="6">
        <v>-175104587</v>
      </c>
      <c r="H46" s="6"/>
      <c r="I46" s="6">
        <f t="shared" si="0"/>
        <v>547735087</v>
      </c>
      <c r="J46" s="6"/>
      <c r="K46" s="9">
        <f t="shared" si="1"/>
        <v>1.6704524983858363E-3</v>
      </c>
      <c r="L46" s="6"/>
      <c r="M46" s="6">
        <v>999492520</v>
      </c>
      <c r="N46" s="6"/>
      <c r="O46" s="6">
        <v>-8712824710</v>
      </c>
      <c r="P46" s="6"/>
      <c r="Q46" s="6">
        <v>-1364643278</v>
      </c>
      <c r="R46" s="6"/>
      <c r="S46" s="6">
        <f t="shared" si="2"/>
        <v>-9077975468</v>
      </c>
      <c r="T46" s="6"/>
      <c r="U46" s="9">
        <f t="shared" si="3"/>
        <v>-0.32695745799082598</v>
      </c>
    </row>
    <row r="47" spans="1:21" x14ac:dyDescent="0.55000000000000004">
      <c r="A47" s="1" t="s">
        <v>70</v>
      </c>
      <c r="C47" s="6">
        <v>0</v>
      </c>
      <c r="D47" s="6"/>
      <c r="E47" s="6">
        <v>-75497939</v>
      </c>
      <c r="F47" s="6"/>
      <c r="G47" s="6">
        <v>3652187</v>
      </c>
      <c r="H47" s="6"/>
      <c r="I47" s="6">
        <f t="shared" si="0"/>
        <v>-71845752</v>
      </c>
      <c r="J47" s="6"/>
      <c r="K47" s="9">
        <f t="shared" si="1"/>
        <v>-2.1911124332776074E-4</v>
      </c>
      <c r="L47" s="6"/>
      <c r="M47" s="6">
        <v>0</v>
      </c>
      <c r="N47" s="6"/>
      <c r="O47" s="6">
        <v>-75497939</v>
      </c>
      <c r="P47" s="6"/>
      <c r="Q47" s="6">
        <v>3652187</v>
      </c>
      <c r="R47" s="6"/>
      <c r="S47" s="6">
        <f t="shared" si="2"/>
        <v>-71845752</v>
      </c>
      <c r="T47" s="6"/>
      <c r="U47" s="9">
        <f t="shared" si="3"/>
        <v>-2.5876369157598724E-3</v>
      </c>
    </row>
    <row r="48" spans="1:21" x14ac:dyDescent="0.55000000000000004">
      <c r="A48" s="1" t="s">
        <v>34</v>
      </c>
      <c r="C48" s="6">
        <v>0</v>
      </c>
      <c r="D48" s="6"/>
      <c r="E48" s="6">
        <v>2582929898</v>
      </c>
      <c r="F48" s="6"/>
      <c r="G48" s="6">
        <v>-27601512</v>
      </c>
      <c r="H48" s="6"/>
      <c r="I48" s="6">
        <f t="shared" si="0"/>
        <v>2555328386</v>
      </c>
      <c r="J48" s="6"/>
      <c r="K48" s="9">
        <f t="shared" si="1"/>
        <v>7.793100693930799E-3</v>
      </c>
      <c r="L48" s="6"/>
      <c r="M48" s="6">
        <v>6065631000</v>
      </c>
      <c r="N48" s="6"/>
      <c r="O48" s="6">
        <v>-1406642271</v>
      </c>
      <c r="P48" s="6"/>
      <c r="Q48" s="6">
        <v>-1461882040</v>
      </c>
      <c r="R48" s="6"/>
      <c r="S48" s="6">
        <f t="shared" si="2"/>
        <v>3197106689</v>
      </c>
      <c r="T48" s="6"/>
      <c r="U48" s="9">
        <f t="shared" si="3"/>
        <v>0.11514878836648849</v>
      </c>
    </row>
    <row r="49" spans="1:21" x14ac:dyDescent="0.55000000000000004">
      <c r="A49" s="1" t="s">
        <v>48</v>
      </c>
      <c r="C49" s="6">
        <v>0</v>
      </c>
      <c r="D49" s="6"/>
      <c r="E49" s="6">
        <v>8113696208</v>
      </c>
      <c r="F49" s="6"/>
      <c r="G49" s="6">
        <v>5650987</v>
      </c>
      <c r="H49" s="6"/>
      <c r="I49" s="6">
        <f t="shared" si="0"/>
        <v>8119347195</v>
      </c>
      <c r="J49" s="6"/>
      <c r="K49" s="9">
        <f t="shared" si="1"/>
        <v>2.4761940816016743E-2</v>
      </c>
      <c r="L49" s="6"/>
      <c r="M49" s="6">
        <v>8649196800</v>
      </c>
      <c r="N49" s="6"/>
      <c r="O49" s="6">
        <v>462013201</v>
      </c>
      <c r="P49" s="6"/>
      <c r="Q49" s="6">
        <v>469889579</v>
      </c>
      <c r="R49" s="6"/>
      <c r="S49" s="6">
        <f t="shared" si="2"/>
        <v>9581099580</v>
      </c>
      <c r="T49" s="6"/>
      <c r="U49" s="9">
        <f t="shared" si="3"/>
        <v>0.34507825830508959</v>
      </c>
    </row>
    <row r="50" spans="1:21" x14ac:dyDescent="0.55000000000000004">
      <c r="A50" s="1" t="s">
        <v>43</v>
      </c>
      <c r="C50" s="6">
        <v>0</v>
      </c>
      <c r="D50" s="6"/>
      <c r="E50" s="6">
        <v>3086700182</v>
      </c>
      <c r="F50" s="6"/>
      <c r="G50" s="6">
        <v>-213525067</v>
      </c>
      <c r="H50" s="6"/>
      <c r="I50" s="6">
        <f t="shared" si="0"/>
        <v>2873175115</v>
      </c>
      <c r="J50" s="6"/>
      <c r="K50" s="9">
        <f t="shared" si="1"/>
        <v>8.7624522566905824E-3</v>
      </c>
      <c r="L50" s="6"/>
      <c r="M50" s="6">
        <v>4550289660</v>
      </c>
      <c r="N50" s="6"/>
      <c r="O50" s="6">
        <v>-10562731806</v>
      </c>
      <c r="P50" s="6"/>
      <c r="Q50" s="6">
        <v>-213525067</v>
      </c>
      <c r="R50" s="6"/>
      <c r="S50" s="6">
        <f t="shared" si="2"/>
        <v>-6225967213</v>
      </c>
      <c r="T50" s="6"/>
      <c r="U50" s="9">
        <f t="shared" si="3"/>
        <v>-0.2242379284535766</v>
      </c>
    </row>
    <row r="51" spans="1:21" x14ac:dyDescent="0.55000000000000004">
      <c r="A51" s="1" t="s">
        <v>18</v>
      </c>
      <c r="C51" s="6">
        <v>0</v>
      </c>
      <c r="D51" s="6"/>
      <c r="E51" s="6">
        <v>1240626073</v>
      </c>
      <c r="F51" s="6"/>
      <c r="G51" s="6">
        <v>-158605506</v>
      </c>
      <c r="H51" s="6"/>
      <c r="I51" s="6">
        <f t="shared" si="0"/>
        <v>1082020567</v>
      </c>
      <c r="J51" s="6"/>
      <c r="K51" s="9">
        <f t="shared" si="1"/>
        <v>3.2998871212535801E-3</v>
      </c>
      <c r="L51" s="6"/>
      <c r="M51" s="6">
        <v>42755688</v>
      </c>
      <c r="N51" s="6"/>
      <c r="O51" s="6">
        <v>-7829402208</v>
      </c>
      <c r="P51" s="6"/>
      <c r="Q51" s="6">
        <v>-3129525021</v>
      </c>
      <c r="R51" s="6"/>
      <c r="S51" s="6">
        <f t="shared" si="2"/>
        <v>-10916171541</v>
      </c>
      <c r="T51" s="6"/>
      <c r="U51" s="9">
        <f t="shared" si="3"/>
        <v>-0.39316295914418059</v>
      </c>
    </row>
    <row r="52" spans="1:21" x14ac:dyDescent="0.55000000000000004">
      <c r="A52" s="1" t="s">
        <v>20</v>
      </c>
      <c r="C52" s="6">
        <v>0</v>
      </c>
      <c r="D52" s="6"/>
      <c r="E52" s="6">
        <v>-1056852850</v>
      </c>
      <c r="F52" s="6"/>
      <c r="G52" s="6">
        <v>-107541696</v>
      </c>
      <c r="H52" s="6"/>
      <c r="I52" s="6">
        <f t="shared" si="0"/>
        <v>-1164394546</v>
      </c>
      <c r="J52" s="6"/>
      <c r="K52" s="9">
        <f t="shared" si="1"/>
        <v>-3.551106775222055E-3</v>
      </c>
      <c r="L52" s="6"/>
      <c r="M52" s="6">
        <v>0</v>
      </c>
      <c r="N52" s="6"/>
      <c r="O52" s="6">
        <v>-3151415736</v>
      </c>
      <c r="P52" s="6"/>
      <c r="Q52" s="6">
        <v>339389371</v>
      </c>
      <c r="R52" s="6"/>
      <c r="S52" s="6">
        <f t="shared" si="2"/>
        <v>-2812026365</v>
      </c>
      <c r="T52" s="6"/>
      <c r="U52" s="9">
        <f t="shared" si="3"/>
        <v>-0.10127951935368489</v>
      </c>
    </row>
    <row r="53" spans="1:21" x14ac:dyDescent="0.55000000000000004">
      <c r="A53" s="1" t="s">
        <v>19</v>
      </c>
      <c r="C53" s="6">
        <v>0</v>
      </c>
      <c r="D53" s="6"/>
      <c r="E53" s="6">
        <v>3875756931</v>
      </c>
      <c r="F53" s="6"/>
      <c r="G53" s="6">
        <v>-85637254</v>
      </c>
      <c r="H53" s="6"/>
      <c r="I53" s="6">
        <f t="shared" si="0"/>
        <v>3790119677</v>
      </c>
      <c r="J53" s="6"/>
      <c r="K53" s="9">
        <f t="shared" si="1"/>
        <v>1.1558899610216077E-2</v>
      </c>
      <c r="L53" s="6"/>
      <c r="M53" s="6">
        <v>2478154150</v>
      </c>
      <c r="N53" s="6"/>
      <c r="O53" s="6">
        <v>-4762983652</v>
      </c>
      <c r="P53" s="6"/>
      <c r="Q53" s="6">
        <v>-1997152727</v>
      </c>
      <c r="R53" s="6"/>
      <c r="S53" s="6">
        <f t="shared" si="2"/>
        <v>-4281982229</v>
      </c>
      <c r="T53" s="6"/>
      <c r="U53" s="9">
        <f t="shared" si="3"/>
        <v>-0.15422227452484794</v>
      </c>
    </row>
    <row r="54" spans="1:21" x14ac:dyDescent="0.55000000000000004">
      <c r="A54" s="1" t="s">
        <v>17</v>
      </c>
      <c r="C54" s="6">
        <v>0</v>
      </c>
      <c r="D54" s="6"/>
      <c r="E54" s="6">
        <v>1512521250</v>
      </c>
      <c r="F54" s="6"/>
      <c r="G54" s="6">
        <v>-253955636</v>
      </c>
      <c r="H54" s="6"/>
      <c r="I54" s="6">
        <f t="shared" si="0"/>
        <v>1258565614</v>
      </c>
      <c r="J54" s="6"/>
      <c r="K54" s="9">
        <f t="shared" si="1"/>
        <v>3.8383045457316195E-3</v>
      </c>
      <c r="L54" s="6"/>
      <c r="M54" s="6">
        <v>512842580</v>
      </c>
      <c r="N54" s="6"/>
      <c r="O54" s="6">
        <v>-10029697274</v>
      </c>
      <c r="P54" s="6"/>
      <c r="Q54" s="6">
        <v>-3170953627</v>
      </c>
      <c r="R54" s="6"/>
      <c r="S54" s="6">
        <f t="shared" si="2"/>
        <v>-12687808321</v>
      </c>
      <c r="T54" s="6"/>
      <c r="U54" s="9">
        <f t="shared" si="3"/>
        <v>-0.45697122345528352</v>
      </c>
    </row>
    <row r="55" spans="1:21" x14ac:dyDescent="0.55000000000000004">
      <c r="A55" s="1" t="s">
        <v>16</v>
      </c>
      <c r="C55" s="6">
        <v>0</v>
      </c>
      <c r="D55" s="6"/>
      <c r="E55" s="6">
        <v>302998231</v>
      </c>
      <c r="F55" s="6"/>
      <c r="G55" s="6">
        <v>-299229918</v>
      </c>
      <c r="H55" s="6"/>
      <c r="I55" s="6">
        <f t="shared" si="0"/>
        <v>3768313</v>
      </c>
      <c r="J55" s="6"/>
      <c r="K55" s="9">
        <f t="shared" si="1"/>
        <v>1.1492394799878551E-5</v>
      </c>
      <c r="L55" s="6"/>
      <c r="M55" s="6">
        <v>847686240</v>
      </c>
      <c r="N55" s="6"/>
      <c r="O55" s="6">
        <v>-14592039677</v>
      </c>
      <c r="P55" s="6"/>
      <c r="Q55" s="6">
        <v>21399011</v>
      </c>
      <c r="R55" s="6"/>
      <c r="S55" s="6">
        <f t="shared" si="2"/>
        <v>-13722954426</v>
      </c>
      <c r="T55" s="6"/>
      <c r="U55" s="9">
        <f t="shared" si="3"/>
        <v>-0.49425362638013626</v>
      </c>
    </row>
    <row r="56" spans="1:21" x14ac:dyDescent="0.55000000000000004">
      <c r="A56" s="1" t="s">
        <v>68</v>
      </c>
      <c r="C56" s="6">
        <v>0</v>
      </c>
      <c r="D56" s="6"/>
      <c r="E56" s="6">
        <v>8003835195</v>
      </c>
      <c r="F56" s="6"/>
      <c r="G56" s="6">
        <v>298947038</v>
      </c>
      <c r="H56" s="6"/>
      <c r="I56" s="6">
        <f t="shared" si="0"/>
        <v>8302782233</v>
      </c>
      <c r="J56" s="6"/>
      <c r="K56" s="9">
        <f t="shared" si="1"/>
        <v>2.5321370958052907E-2</v>
      </c>
      <c r="L56" s="6"/>
      <c r="M56" s="6">
        <v>5334634100</v>
      </c>
      <c r="N56" s="6"/>
      <c r="O56" s="6">
        <v>14209473495</v>
      </c>
      <c r="P56" s="6"/>
      <c r="Q56" s="6">
        <v>517417386</v>
      </c>
      <c r="R56" s="6"/>
      <c r="S56" s="6">
        <f t="shared" si="2"/>
        <v>20061524981</v>
      </c>
      <c r="T56" s="6"/>
      <c r="U56" s="9">
        <f t="shared" si="3"/>
        <v>0.72254713997947262</v>
      </c>
    </row>
    <row r="57" spans="1:21" x14ac:dyDescent="0.55000000000000004">
      <c r="A57" s="1" t="s">
        <v>49</v>
      </c>
      <c r="C57" s="6">
        <v>0</v>
      </c>
      <c r="D57" s="6"/>
      <c r="E57" s="6">
        <v>1305301599</v>
      </c>
      <c r="F57" s="6"/>
      <c r="G57" s="6">
        <v>-58034868</v>
      </c>
      <c r="H57" s="6"/>
      <c r="I57" s="6">
        <f t="shared" si="0"/>
        <v>1247266731</v>
      </c>
      <c r="J57" s="6"/>
      <c r="K57" s="9">
        <f t="shared" si="1"/>
        <v>3.8038458305894229E-3</v>
      </c>
      <c r="L57" s="6"/>
      <c r="M57" s="6">
        <v>2501187590</v>
      </c>
      <c r="N57" s="6"/>
      <c r="O57" s="6">
        <v>-2866049121</v>
      </c>
      <c r="P57" s="6"/>
      <c r="Q57" s="6">
        <v>408032167</v>
      </c>
      <c r="R57" s="6"/>
      <c r="S57" s="6">
        <f t="shared" si="2"/>
        <v>43170636</v>
      </c>
      <c r="T57" s="6"/>
      <c r="U57" s="9">
        <f t="shared" si="3"/>
        <v>1.5548578486649024E-3</v>
      </c>
    </row>
    <row r="58" spans="1:21" x14ac:dyDescent="0.55000000000000004">
      <c r="A58" s="1" t="s">
        <v>140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9">
        <f t="shared" si="1"/>
        <v>0</v>
      </c>
      <c r="L58" s="6"/>
      <c r="M58" s="6">
        <v>0</v>
      </c>
      <c r="N58" s="6"/>
      <c r="O58" s="6">
        <v>0</v>
      </c>
      <c r="P58" s="6"/>
      <c r="Q58" s="6">
        <v>3837618</v>
      </c>
      <c r="R58" s="6"/>
      <c r="S58" s="6">
        <f t="shared" si="2"/>
        <v>3837618</v>
      </c>
      <c r="T58" s="6"/>
      <c r="U58" s="9">
        <f t="shared" si="3"/>
        <v>1.3821780312612734E-4</v>
      </c>
    </row>
    <row r="59" spans="1:21" x14ac:dyDescent="0.55000000000000004">
      <c r="A59" s="1" t="s">
        <v>45</v>
      </c>
      <c r="C59" s="6">
        <v>0</v>
      </c>
      <c r="D59" s="6"/>
      <c r="E59" s="6">
        <v>2416039688</v>
      </c>
      <c r="F59" s="6"/>
      <c r="G59" s="6">
        <v>0</v>
      </c>
      <c r="H59" s="6"/>
      <c r="I59" s="6">
        <f t="shared" si="0"/>
        <v>2416039688</v>
      </c>
      <c r="J59" s="6"/>
      <c r="K59" s="9">
        <f t="shared" si="1"/>
        <v>7.3683056441095516E-3</v>
      </c>
      <c r="L59" s="6"/>
      <c r="M59" s="6">
        <v>3773481120</v>
      </c>
      <c r="N59" s="6"/>
      <c r="O59" s="6">
        <v>2760676114</v>
      </c>
      <c r="P59" s="6"/>
      <c r="Q59" s="6">
        <v>398014727</v>
      </c>
      <c r="R59" s="6"/>
      <c r="S59" s="6">
        <f t="shared" si="2"/>
        <v>6932171961</v>
      </c>
      <c r="T59" s="6"/>
      <c r="U59" s="9">
        <f t="shared" si="3"/>
        <v>0.24967299489995046</v>
      </c>
    </row>
    <row r="60" spans="1:21" x14ac:dyDescent="0.55000000000000004">
      <c r="A60" s="1" t="s">
        <v>51</v>
      </c>
      <c r="C60" s="6">
        <v>0</v>
      </c>
      <c r="D60" s="6"/>
      <c r="E60" s="6">
        <v>8898039367</v>
      </c>
      <c r="F60" s="6"/>
      <c r="G60" s="6">
        <v>0</v>
      </c>
      <c r="H60" s="6"/>
      <c r="I60" s="6">
        <f t="shared" si="0"/>
        <v>8898039367</v>
      </c>
      <c r="J60" s="6"/>
      <c r="K60" s="9">
        <f t="shared" si="1"/>
        <v>2.7136753595156621E-2</v>
      </c>
      <c r="L60" s="6"/>
      <c r="M60" s="6">
        <v>10455590400</v>
      </c>
      <c r="N60" s="6"/>
      <c r="O60" s="6">
        <v>8987238816</v>
      </c>
      <c r="P60" s="6"/>
      <c r="Q60" s="6">
        <v>96844609</v>
      </c>
      <c r="R60" s="6"/>
      <c r="S60" s="6">
        <f t="shared" si="2"/>
        <v>19539673825</v>
      </c>
      <c r="T60" s="6"/>
      <c r="U60" s="9">
        <f t="shared" si="3"/>
        <v>0.70375185594100131</v>
      </c>
    </row>
    <row r="61" spans="1:21" x14ac:dyDescent="0.55000000000000004">
      <c r="A61" s="1" t="s">
        <v>144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9">
        <f t="shared" si="1"/>
        <v>0</v>
      </c>
      <c r="L61" s="6"/>
      <c r="M61" s="6">
        <v>0</v>
      </c>
      <c r="N61" s="6"/>
      <c r="O61" s="6">
        <v>0</v>
      </c>
      <c r="P61" s="6"/>
      <c r="Q61" s="6">
        <v>33630888</v>
      </c>
      <c r="R61" s="6"/>
      <c r="S61" s="6">
        <f t="shared" si="2"/>
        <v>33630888</v>
      </c>
      <c r="T61" s="6"/>
      <c r="U61" s="9">
        <f t="shared" si="3"/>
        <v>1.2112689320669329E-3</v>
      </c>
    </row>
    <row r="62" spans="1:21" x14ac:dyDescent="0.55000000000000004">
      <c r="A62" s="1" t="s">
        <v>62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9">
        <f t="shared" si="1"/>
        <v>0</v>
      </c>
      <c r="L62" s="6"/>
      <c r="M62" s="6">
        <v>419679258</v>
      </c>
      <c r="N62" s="6"/>
      <c r="O62" s="6">
        <v>-5864541296</v>
      </c>
      <c r="P62" s="6"/>
      <c r="Q62" s="6">
        <v>584684110</v>
      </c>
      <c r="R62" s="6"/>
      <c r="S62" s="6">
        <f t="shared" si="2"/>
        <v>-4860177928</v>
      </c>
      <c r="T62" s="6"/>
      <c r="U62" s="9">
        <f t="shared" si="3"/>
        <v>-0.17504689523820596</v>
      </c>
    </row>
    <row r="63" spans="1:21" x14ac:dyDescent="0.55000000000000004">
      <c r="A63" s="1" t="s">
        <v>57</v>
      </c>
      <c r="C63" s="6">
        <v>0</v>
      </c>
      <c r="D63" s="6"/>
      <c r="E63" s="6">
        <v>-268771748</v>
      </c>
      <c r="F63" s="6"/>
      <c r="G63" s="6">
        <v>0</v>
      </c>
      <c r="H63" s="6"/>
      <c r="I63" s="6">
        <f t="shared" si="0"/>
        <v>-268771748</v>
      </c>
      <c r="J63" s="6"/>
      <c r="K63" s="9">
        <f t="shared" si="1"/>
        <v>-8.1968537089925078E-4</v>
      </c>
      <c r="L63" s="6"/>
      <c r="M63" s="6">
        <v>1157903179</v>
      </c>
      <c r="N63" s="6"/>
      <c r="O63" s="6">
        <v>-711609369</v>
      </c>
      <c r="P63" s="6"/>
      <c r="Q63" s="6">
        <v>788053251</v>
      </c>
      <c r="R63" s="6"/>
      <c r="S63" s="6">
        <f t="shared" si="2"/>
        <v>1234347061</v>
      </c>
      <c r="T63" s="6"/>
      <c r="U63" s="9">
        <f t="shared" si="3"/>
        <v>4.4456936325244438E-2</v>
      </c>
    </row>
    <row r="64" spans="1:21" x14ac:dyDescent="0.55000000000000004">
      <c r="A64" s="1" t="s">
        <v>55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9">
        <f t="shared" si="1"/>
        <v>0</v>
      </c>
      <c r="L64" s="6"/>
      <c r="M64" s="6">
        <v>0</v>
      </c>
      <c r="N64" s="6"/>
      <c r="O64" s="6">
        <v>-60867247</v>
      </c>
      <c r="P64" s="6"/>
      <c r="Q64" s="6">
        <v>0</v>
      </c>
      <c r="R64" s="6"/>
      <c r="S64" s="6">
        <f t="shared" si="2"/>
        <v>-60867247</v>
      </c>
      <c r="T64" s="6"/>
      <c r="U64" s="9">
        <f>S64/$S$66</f>
        <v>-2.1922289197818454E-3</v>
      </c>
    </row>
    <row r="65" spans="1:21" x14ac:dyDescent="0.55000000000000004">
      <c r="A65" s="1" t="s">
        <v>69</v>
      </c>
      <c r="C65" s="6">
        <v>0</v>
      </c>
      <c r="D65" s="6"/>
      <c r="E65" s="6">
        <v>-34693471</v>
      </c>
      <c r="F65" s="6"/>
      <c r="G65" s="6">
        <v>0</v>
      </c>
      <c r="H65" s="6"/>
      <c r="I65" s="6">
        <f>C65+E65+G65</f>
        <v>-34693471</v>
      </c>
      <c r="J65" s="6"/>
      <c r="K65" s="9">
        <f t="shared" si="1"/>
        <v>-1.0580624956316986E-4</v>
      </c>
      <c r="L65" s="6"/>
      <c r="M65" s="6">
        <v>0</v>
      </c>
      <c r="N65" s="6"/>
      <c r="O65" s="6">
        <v>-34693471</v>
      </c>
      <c r="P65" s="6"/>
      <c r="Q65" s="6">
        <v>0</v>
      </c>
      <c r="R65" s="6"/>
      <c r="S65" s="6">
        <f>M65+O65+Q65</f>
        <v>-34693471</v>
      </c>
      <c r="T65" s="6"/>
      <c r="U65" s="9">
        <f t="shared" si="3"/>
        <v>-1.2495395175965945E-3</v>
      </c>
    </row>
    <row r="66" spans="1:21" ht="24.75" thickBot="1" x14ac:dyDescent="0.6">
      <c r="C66" s="13">
        <f>SUM(C8:C65)</f>
        <v>27282525420</v>
      </c>
      <c r="E66" s="13">
        <f>SUM(E8:E65)</f>
        <v>306938174897</v>
      </c>
      <c r="G66" s="13">
        <f>SUM(G8:G65)</f>
        <v>-6324464100</v>
      </c>
      <c r="I66" s="13">
        <f>SUM(I8:I65)</f>
        <v>327896236217</v>
      </c>
      <c r="K66" s="10">
        <f>SUM(K8:K65)</f>
        <v>1.0000000000000002</v>
      </c>
      <c r="M66" s="13">
        <f>SUM(M8:M65)</f>
        <v>367296692034</v>
      </c>
      <c r="O66" s="13">
        <f>SUM(O8:O65)</f>
        <v>-304139332699</v>
      </c>
      <c r="Q66" s="13">
        <f>SUM(Q8:Q65)</f>
        <v>-35392354298</v>
      </c>
      <c r="S66" s="13">
        <f>SUM(S8:S65)</f>
        <v>27765005037</v>
      </c>
      <c r="U66" s="10">
        <f>SUM(U8:U65)</f>
        <v>1</v>
      </c>
    </row>
    <row r="67" spans="1:21" ht="24.75" thickTop="1" x14ac:dyDescent="0.55000000000000004">
      <c r="C67" s="7"/>
      <c r="E67" s="7"/>
      <c r="G67" s="7"/>
      <c r="M67" s="7"/>
      <c r="O67" s="7"/>
      <c r="Q67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2022-11-28T08:21:02Z</dcterms:created>
  <dcterms:modified xsi:type="dcterms:W3CDTF">2022-11-29T12:43:05Z</dcterms:modified>
</cp:coreProperties>
</file>