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D15BABF1-322C-4E8F-B86C-078F0E322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G10" i="15"/>
  <c r="C9" i="15"/>
  <c r="C8" i="15"/>
  <c r="C7" i="15"/>
  <c r="C11" i="14"/>
  <c r="K9" i="13"/>
  <c r="K10" i="13" s="1"/>
  <c r="K8" i="13"/>
  <c r="G10" i="13"/>
  <c r="G9" i="13"/>
  <c r="G8" i="13"/>
  <c r="I10" i="13"/>
  <c r="E10" i="13"/>
  <c r="C9" i="12"/>
  <c r="E9" i="12"/>
  <c r="G9" i="12"/>
  <c r="I9" i="12"/>
  <c r="K9" i="12"/>
  <c r="M9" i="12"/>
  <c r="O9" i="12"/>
  <c r="Q9" i="12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7" i="11" s="1"/>
  <c r="I65" i="11"/>
  <c r="I66" i="11"/>
  <c r="I8" i="11"/>
  <c r="Q67" i="11"/>
  <c r="O67" i="11"/>
  <c r="M67" i="11"/>
  <c r="G67" i="11"/>
  <c r="E67" i="11"/>
  <c r="C67" i="11"/>
  <c r="Q63" i="10"/>
  <c r="O63" i="10"/>
  <c r="M63" i="10"/>
  <c r="I63" i="10"/>
  <c r="G63" i="10"/>
  <c r="E6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8" i="10"/>
  <c r="I8" i="9"/>
  <c r="Q62" i="9"/>
  <c r="O62" i="9"/>
  <c r="M62" i="9"/>
  <c r="I62" i="9"/>
  <c r="G62" i="9"/>
  <c r="E6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O49" i="8"/>
  <c r="S49" i="8" s="1"/>
  <c r="S52" i="8" s="1"/>
  <c r="M52" i="8"/>
  <c r="Q52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50" i="8"/>
  <c r="S51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8" i="8"/>
  <c r="K52" i="8"/>
  <c r="I52" i="8"/>
  <c r="S11" i="7"/>
  <c r="Q11" i="7"/>
  <c r="O11" i="7"/>
  <c r="M11" i="7"/>
  <c r="K11" i="7"/>
  <c r="I11" i="7"/>
  <c r="S11" i="6"/>
  <c r="S9" i="6"/>
  <c r="S10" i="6"/>
  <c r="S8" i="6"/>
  <c r="Q11" i="6"/>
  <c r="O11" i="6"/>
  <c r="M11" i="6"/>
  <c r="K11" i="6"/>
  <c r="Y63" i="1"/>
  <c r="E63" i="1"/>
  <c r="G63" i="1"/>
  <c r="K63" i="1"/>
  <c r="O63" i="1"/>
  <c r="U63" i="1"/>
  <c r="W63" i="1"/>
  <c r="E9" i="15" l="1"/>
  <c r="E8" i="15"/>
  <c r="E7" i="15"/>
  <c r="E10" i="15" s="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S67" i="11"/>
  <c r="O52" i="8"/>
  <c r="U12" i="11" l="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8" i="11"/>
  <c r="U65" i="11"/>
  <c r="K67" i="11"/>
  <c r="U67" i="11" l="1"/>
</calcChain>
</file>

<file path=xl/sharedStrings.xml><?xml version="1.0" encoding="utf-8"?>
<sst xmlns="http://schemas.openxmlformats.org/spreadsheetml/2006/main" count="630" uniqueCount="161">
  <si>
    <t>صندوق سرمایه‌گذاری شاخصی آرام مفید</t>
  </si>
  <si>
    <t>صورت وضعیت پورتفوی</t>
  </si>
  <si>
    <t>برای ماه منتهی به 1401/07/30</t>
  </si>
  <si>
    <t>نام شرکت</t>
  </si>
  <si>
    <t>1401/06/31</t>
  </si>
  <si>
    <t>تغییرات طی دوره</t>
  </si>
  <si>
    <t>1401/07/30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</si>
  <si>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</si>
  <si>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</si>
  <si>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</si>
  <si>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</si>
  <si>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</si>
  <si>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</si>
  <si>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</si>
  <si>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</si>
  <si>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</si>
  <si>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</si>
  <si>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</si>
  <si>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</si>
  <si>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</si>
  <si>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</si>
  <si>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</si>
  <si>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</si>
  <si>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</si>
  <si>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</si>
  <si>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</si>
  <si>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</si>
  <si>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</si>
  <si>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</si>
  <si>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</si>
  <si>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</si>
  <si>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</si>
  <si>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</si>
  <si>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</si>
  <si>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</si>
  <si>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</si>
  <si>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معادن وص.معدنی خاورمیانه</t>
  </si>
  <si>
    <t>توسعه معدنی و صنعتی صبانور</t>
  </si>
  <si>
    <t>توسعه‌معادن‌وفلزات‌</t>
  </si>
  <si>
    <t>ح . س.نفت وگازوپتروشیمی تأمین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</si>
  <si>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</si>
  <si>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</si>
  <si>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</si>
  <si>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</si>
  <si>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</si>
  <si>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</si>
  <si>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</si>
  <si>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</si>
  <si>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</si>
  <si>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</si>
  <si>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</si>
  <si>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</si>
  <si>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</si>
  <si>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</si>
  <si>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</si>
  <si>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</si>
  <si>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</si>
  <si>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</si>
  <si>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</si>
  <si>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</si>
  <si>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</si>
  <si>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</si>
  <si>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</si>
  <si>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</si>
  <si>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</si>
  <si>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</si>
  <si>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</si>
  <si>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</si>
  <si>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</si>
  <si>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</si>
  <si>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</si>
  <si>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</si>
  <si>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</si>
  <si>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</si>
  <si>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</si>
  <si>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</si>
  <si>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</si>
  <si>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</si>
  <si>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</si>
  <si>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</si>
  <si>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</si>
  <si>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</si>
  <si>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</si>
  <si>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</si>
  <si>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</si>
  <si>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</si>
  <si>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</si>
  <si>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</si>
  <si>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</si>
  <si>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</si>
  <si>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</si>
  <si>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</si>
  <si>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</si>
  <si>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</si>
  <si>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</si>
  <si>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</si>
  <si>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</si>
  <si>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</si>
  <si>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</si>
  <si>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</si>
  <si>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</si>
  <si>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</si>
  <si>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</si>
  <si>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</si>
  <si>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</si>
  <si>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</si>
  <si>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</si>
  <si>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</si>
  <si>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</si>
  <si>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1401/04/29</t>
  </si>
  <si>
    <t>1401/04/22</t>
  </si>
  <si>
    <t>1401/04/28</t>
  </si>
  <si>
    <t>1401/02/29</t>
  </si>
  <si>
    <t>1401/07/10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</si>
  <si>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</si>
  <si>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</si>
  <si>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</si>
  <si>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</si>
  <si>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</si>
  <si>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</si>
  <si>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</si>
  <si>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</si>
  <si>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</si>
  <si>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1401/07/27</t>
  </si>
  <si>
    <t>1401/05/30</t>
  </si>
  <si>
    <t>1401/04/20</t>
  </si>
  <si>
    <t>1401/03/22</t>
  </si>
  <si>
    <t>1401/03/17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</si>
  <si>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</si>
  <si>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</si>
  <si>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</si>
  <si>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</si>
  <si>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</si>
  <si>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</si>
  <si>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</si>
  <si>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</si>
  <si>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</si>
  <si>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</si>
  <si>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 . توسعه‌معادن‌وفلزات‌</t>
  </si>
  <si>
    <t>ح. پالایش نفت تبریز</t>
  </si>
  <si>
    <t>ح.توسعه م وص.معدنی خاورمیانه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</si>
  <si>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</si>
  <si>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</si>
  <si>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</si>
  <si>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</si>
  <si>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</si>
  <si>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</si>
  <si>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</si>
  <si>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</si>
  <si>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</si>
  <si>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</si>
  <si>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</si>
  <si>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</si>
  <si>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</si>
  <si>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</si>
  <si>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</si>
  <si>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</si>
  <si>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1401/07/01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</si>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</sst>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36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7DEF377-D6AE-52F5-5190-C2D45C231C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0962-838D-4B21-A989-26BD23878301}">
  <dimension ref="A1"/>
  <sheetViews>
    <sheetView rightToLeft="1" tabSelected="1" view="pageBreakPreview" topLeftCell="A2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36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6" sqref="I6:K6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.75" x14ac:dyDescent="0.55000000000000004">
      <c r="A6" s="15" t="s">
        <v>148</v>
      </c>
      <c r="B6" s="15" t="s">
        <v>148</v>
      </c>
      <c r="C6" s="15" t="s">
        <v>148</v>
      </c>
      <c r="E6" s="15" t="s">
        <v>92</v>
      </c>
      <c r="F6" s="15" t="s">
        <v>92</v>
      </c>
      <c r="G6" s="15" t="s">
        <v>92</v>
      </c>
      <c r="I6" s="15" t="s">
        <v>93</v>
      </c>
      <c r="J6" s="15" t="s">
        <v>93</v>
      </c>
      <c r="K6" s="15" t="s">
        <v>93</v>
      </c>
    </row>
    <row r="7" spans="1:11" ht="24.75" x14ac:dyDescent="0.55000000000000004">
      <c r="A7" s="15" t="s">
        <v>149</v>
      </c>
      <c r="C7" s="15" t="s">
        <v>74</v>
      </c>
      <c r="E7" s="15" t="s">
        <v>150</v>
      </c>
      <c r="G7" s="15" t="s">
        <v>151</v>
      </c>
      <c r="I7" s="15" t="s">
        <v>150</v>
      </c>
      <c r="K7" s="15" t="s">
        <v>151</v>
      </c>
    </row>
    <row r="8" spans="1:11" x14ac:dyDescent="0.55000000000000004">
      <c r="A8" s="1" t="s">
        <v>80</v>
      </c>
      <c r="C8" s="4" t="s">
        <v>81</v>
      </c>
      <c r="D8" s="4"/>
      <c r="E8" s="6">
        <v>1088824</v>
      </c>
      <c r="F8" s="4"/>
      <c r="G8" s="10">
        <f>E8/$E$10</f>
        <v>1</v>
      </c>
      <c r="H8" s="4"/>
      <c r="I8" s="6">
        <v>1999841208</v>
      </c>
      <c r="J8" s="4"/>
      <c r="K8" s="10">
        <f>I8/$I$10</f>
        <v>0.99987500570024002</v>
      </c>
    </row>
    <row r="9" spans="1:11" x14ac:dyDescent="0.55000000000000004">
      <c r="A9" s="1" t="s">
        <v>84</v>
      </c>
      <c r="C9" s="4" t="s">
        <v>85</v>
      </c>
      <c r="D9" s="4"/>
      <c r="E9" s="6">
        <v>0</v>
      </c>
      <c r="F9" s="4"/>
      <c r="G9" s="10">
        <f>E9/$E$10</f>
        <v>0</v>
      </c>
      <c r="H9" s="4"/>
      <c r="I9" s="6">
        <v>250000</v>
      </c>
      <c r="J9" s="4"/>
      <c r="K9" s="10">
        <f>I9/$I$10</f>
        <v>1.2499429975995375E-4</v>
      </c>
    </row>
    <row r="10" spans="1:11" ht="24.75" thickBot="1" x14ac:dyDescent="0.6">
      <c r="C10" s="4"/>
      <c r="D10" s="4"/>
      <c r="E10" s="7">
        <f>SUM(E8:E9)</f>
        <v>1088824</v>
      </c>
      <c r="F10" s="4"/>
      <c r="G10" s="13">
        <f>SUM(G8:G9)</f>
        <v>1</v>
      </c>
      <c r="H10" s="4"/>
      <c r="I10" s="7">
        <f>SUM(I8:I9)</f>
        <v>2000091208</v>
      </c>
      <c r="J10" s="4"/>
      <c r="K10" s="13">
        <f>SUM(K8:K9)</f>
        <v>1</v>
      </c>
    </row>
    <row r="11" spans="1:11" ht="24.75" thickTop="1" x14ac:dyDescent="0.55000000000000004">
      <c r="C11" s="4"/>
      <c r="D11" s="4"/>
      <c r="E11" s="4"/>
      <c r="F11" s="4"/>
      <c r="G11" s="4"/>
      <c r="H11" s="4"/>
      <c r="I11" s="4"/>
      <c r="J11" s="4"/>
      <c r="K1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" sqref="E1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4" t="s">
        <v>0</v>
      </c>
      <c r="B2" s="14"/>
      <c r="C2" s="14"/>
      <c r="D2" s="14"/>
      <c r="E2" s="14"/>
    </row>
    <row r="3" spans="1:5" ht="24.75" x14ac:dyDescent="0.55000000000000004">
      <c r="A3" s="14" t="s">
        <v>90</v>
      </c>
      <c r="B3" s="14"/>
      <c r="C3" s="14"/>
      <c r="D3" s="14"/>
      <c r="E3" s="14"/>
    </row>
    <row r="4" spans="1:5" ht="24.75" x14ac:dyDescent="0.55000000000000004">
      <c r="A4" s="14" t="s">
        <v>2</v>
      </c>
      <c r="B4" s="14"/>
      <c r="C4" s="14"/>
      <c r="D4" s="14"/>
      <c r="E4" s="14"/>
    </row>
    <row r="5" spans="1:5" ht="24.75" x14ac:dyDescent="0.6">
      <c r="C5" s="14" t="s">
        <v>92</v>
      </c>
      <c r="E5" s="2" t="s">
        <v>159</v>
      </c>
    </row>
    <row r="6" spans="1:5" ht="24.75" x14ac:dyDescent="0.55000000000000004">
      <c r="A6" s="14" t="s">
        <v>152</v>
      </c>
      <c r="C6" s="15"/>
      <c r="E6" s="5" t="s">
        <v>160</v>
      </c>
    </row>
    <row r="7" spans="1:5" ht="24.75" x14ac:dyDescent="0.55000000000000004">
      <c r="A7" s="15" t="s">
        <v>152</v>
      </c>
      <c r="C7" s="15" t="s">
        <v>77</v>
      </c>
      <c r="E7" s="15" t="s">
        <v>77</v>
      </c>
    </row>
    <row r="8" spans="1:5" x14ac:dyDescent="0.55000000000000004">
      <c r="A8" s="1" t="s">
        <v>152</v>
      </c>
      <c r="C8" s="6">
        <v>86000</v>
      </c>
      <c r="D8" s="4"/>
      <c r="E8" s="6">
        <v>86000</v>
      </c>
    </row>
    <row r="9" spans="1:5" x14ac:dyDescent="0.55000000000000004">
      <c r="A9" s="1" t="s">
        <v>153</v>
      </c>
      <c r="C9" s="6">
        <v>0</v>
      </c>
      <c r="D9" s="4"/>
      <c r="E9" s="6">
        <v>13561912438</v>
      </c>
    </row>
    <row r="10" spans="1:5" x14ac:dyDescent="0.55000000000000004">
      <c r="A10" s="1" t="s">
        <v>154</v>
      </c>
      <c r="C10" s="6">
        <v>0</v>
      </c>
      <c r="D10" s="4"/>
      <c r="E10" s="6">
        <v>2378258988</v>
      </c>
    </row>
    <row r="11" spans="1:5" ht="24.75" thickBot="1" x14ac:dyDescent="0.6">
      <c r="A11" s="1" t="s">
        <v>100</v>
      </c>
      <c r="C11" s="7">
        <f>SUM(C8:C10)</f>
        <v>86000</v>
      </c>
      <c r="D11" s="4"/>
      <c r="E11" s="7">
        <v>15940257426</v>
      </c>
    </row>
    <row r="12" spans="1:5" ht="24.75" thickTop="1" x14ac:dyDescent="0.55000000000000004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13"/>
  <sheetViews>
    <sheetView rightToLeft="1" workbookViewId="0">
      <selection activeCell="G20" sqref="G20"/>
    </sheetView>
  </sheetViews>
  <sheetFormatPr defaultRowHeight="24" x14ac:dyDescent="0.55000000000000004"/>
  <cols>
    <col min="1" max="1" width="19.71093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3" ht="24.75" x14ac:dyDescent="0.55000000000000004">
      <c r="A2" s="14" t="s">
        <v>0</v>
      </c>
      <c r="B2" s="14"/>
      <c r="C2" s="14"/>
      <c r="D2" s="14"/>
      <c r="E2" s="14"/>
      <c r="F2" s="14"/>
      <c r="G2" s="14"/>
    </row>
    <row r="3" spans="1:13" ht="24.75" x14ac:dyDescent="0.55000000000000004">
      <c r="A3" s="14" t="s">
        <v>90</v>
      </c>
      <c r="B3" s="14"/>
      <c r="C3" s="14"/>
      <c r="D3" s="14"/>
      <c r="E3" s="14"/>
      <c r="F3" s="14"/>
      <c r="G3" s="14"/>
    </row>
    <row r="4" spans="1:13" ht="24.75" x14ac:dyDescent="0.55000000000000004">
      <c r="A4" s="14" t="s">
        <v>2</v>
      </c>
      <c r="B4" s="14"/>
      <c r="C4" s="14"/>
      <c r="D4" s="14"/>
      <c r="E4" s="14"/>
      <c r="F4" s="14"/>
      <c r="G4" s="14"/>
    </row>
    <row r="6" spans="1:13" ht="24.75" x14ac:dyDescent="0.55000000000000004">
      <c r="A6" s="15" t="s">
        <v>94</v>
      </c>
      <c r="C6" s="15" t="s">
        <v>77</v>
      </c>
      <c r="E6" s="15" t="s">
        <v>145</v>
      </c>
      <c r="G6" s="15" t="s">
        <v>13</v>
      </c>
    </row>
    <row r="7" spans="1:13" x14ac:dyDescent="0.55000000000000004">
      <c r="A7" s="1" t="s">
        <v>155</v>
      </c>
      <c r="C7" s="8">
        <f>'سرمایه‌گذاری در سهام'!I67</f>
        <v>-99262551309</v>
      </c>
      <c r="D7" s="4"/>
      <c r="E7" s="10">
        <f>C7/$C$10</f>
        <v>1.0000118356609751</v>
      </c>
      <c r="F7" s="4"/>
      <c r="G7" s="10">
        <v>-2.8856290374831544E-2</v>
      </c>
      <c r="H7" s="4"/>
      <c r="I7" s="4"/>
      <c r="J7" s="4"/>
      <c r="K7" s="4"/>
      <c r="L7" s="4"/>
      <c r="M7" s="4"/>
    </row>
    <row r="8" spans="1:13" x14ac:dyDescent="0.55000000000000004">
      <c r="A8" s="1" t="s">
        <v>156</v>
      </c>
      <c r="C8" s="8">
        <f>'درآمد سپرده بانکی'!E10</f>
        <v>1088824</v>
      </c>
      <c r="D8" s="4"/>
      <c r="E8" s="10">
        <f>C8/$C$10</f>
        <v>-1.0969261545194661E-5</v>
      </c>
      <c r="F8" s="4"/>
      <c r="G8" s="10">
        <v>3.16528450022187E-7</v>
      </c>
      <c r="H8" s="4"/>
      <c r="I8" s="4"/>
      <c r="J8" s="4"/>
      <c r="K8" s="4"/>
      <c r="L8" s="4"/>
      <c r="M8" s="4"/>
    </row>
    <row r="9" spans="1:13" x14ac:dyDescent="0.55000000000000004">
      <c r="A9" s="1" t="s">
        <v>152</v>
      </c>
      <c r="C9" s="8">
        <f>'سایر درآمدها'!C11</f>
        <v>86000</v>
      </c>
      <c r="D9" s="4"/>
      <c r="E9" s="10">
        <f>C9/$C$10</f>
        <v>-8.6639942992323904E-7</v>
      </c>
      <c r="F9" s="4"/>
      <c r="G9" s="10">
        <v>2.5000777629725359E-8</v>
      </c>
      <c r="H9" s="4"/>
      <c r="I9" s="4"/>
      <c r="J9" s="4"/>
      <c r="K9" s="4"/>
      <c r="L9" s="4"/>
      <c r="M9" s="4"/>
    </row>
    <row r="10" spans="1:13" ht="24.75" thickBot="1" x14ac:dyDescent="0.6">
      <c r="C10" s="9">
        <f>SUM(C7:C9)</f>
        <v>-99261376485</v>
      </c>
      <c r="D10" s="4"/>
      <c r="E10" s="11">
        <f>SUM(E7:E9)</f>
        <v>1</v>
      </c>
      <c r="F10" s="4"/>
      <c r="G10" s="11">
        <f>SUM(G7:G9)</f>
        <v>-2.8855948845603892E-2</v>
      </c>
      <c r="H10" s="4"/>
      <c r="I10" s="4"/>
      <c r="J10" s="4"/>
      <c r="K10" s="4"/>
      <c r="L10" s="4"/>
      <c r="M10" s="4"/>
    </row>
    <row r="11" spans="1:13" ht="24.75" thickTop="1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opLeftCell="A3" workbookViewId="0">
      <selection activeCell="G18" sqref="G18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9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7.28515625" style="1" customWidth="1"/>
    <col min="16" max="16" width="0.85546875" style="1" customWidth="1"/>
    <col min="17" max="17" width="14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 x14ac:dyDescent="0.55000000000000004">
      <c r="A6" s="14" t="s">
        <v>3</v>
      </c>
      <c r="C6" s="15" t="s">
        <v>157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 x14ac:dyDescent="0.55000000000000004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.75" x14ac:dyDescent="0.55000000000000004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55000000000000004">
      <c r="A9" s="1" t="s">
        <v>15</v>
      </c>
      <c r="C9" s="8">
        <v>25857358</v>
      </c>
      <c r="D9" s="8"/>
      <c r="E9" s="8">
        <v>59149512685</v>
      </c>
      <c r="F9" s="8"/>
      <c r="G9" s="8">
        <v>51072867852.441299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25857358</v>
      </c>
      <c r="R9" s="8"/>
      <c r="S9" s="8">
        <v>1879</v>
      </c>
      <c r="T9" s="8"/>
      <c r="U9" s="8">
        <v>59149512685</v>
      </c>
      <c r="V9" s="8"/>
      <c r="W9" s="8">
        <v>48296889126.692101</v>
      </c>
      <c r="X9" s="4"/>
      <c r="Y9" s="10">
        <v>1.4040230061208485E-2</v>
      </c>
    </row>
    <row r="10" spans="1:25" x14ac:dyDescent="0.55000000000000004">
      <c r="A10" s="1" t="s">
        <v>16</v>
      </c>
      <c r="C10" s="8">
        <v>7064052</v>
      </c>
      <c r="D10" s="8"/>
      <c r="E10" s="8">
        <v>59063549310</v>
      </c>
      <c r="F10" s="8"/>
      <c r="G10" s="8">
        <v>50909651456.849998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7064052</v>
      </c>
      <c r="R10" s="8"/>
      <c r="S10" s="8">
        <v>6290</v>
      </c>
      <c r="T10" s="8"/>
      <c r="U10" s="8">
        <v>59063549310</v>
      </c>
      <c r="V10" s="8"/>
      <c r="W10" s="8">
        <v>44168511401.874001</v>
      </c>
      <c r="X10" s="4"/>
      <c r="Y10" s="10">
        <v>1.2840082927840011E-2</v>
      </c>
    </row>
    <row r="11" spans="1:25" x14ac:dyDescent="0.55000000000000004">
      <c r="A11" s="1" t="s">
        <v>17</v>
      </c>
      <c r="C11" s="8">
        <v>19228135</v>
      </c>
      <c r="D11" s="8"/>
      <c r="E11" s="8">
        <v>36982589956</v>
      </c>
      <c r="F11" s="8"/>
      <c r="G11" s="8">
        <v>27160606914.9818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19228135</v>
      </c>
      <c r="R11" s="8"/>
      <c r="S11" s="8">
        <v>1331</v>
      </c>
      <c r="T11" s="8"/>
      <c r="U11" s="8">
        <v>36982589956</v>
      </c>
      <c r="V11" s="8"/>
      <c r="W11" s="8">
        <v>25440371431.2743</v>
      </c>
      <c r="X11" s="4"/>
      <c r="Y11" s="10">
        <v>7.3956868484989138E-3</v>
      </c>
    </row>
    <row r="12" spans="1:25" x14ac:dyDescent="0.55000000000000004">
      <c r="A12" s="1" t="s">
        <v>18</v>
      </c>
      <c r="C12" s="8">
        <v>14894680</v>
      </c>
      <c r="D12" s="8"/>
      <c r="E12" s="8">
        <v>28688053348</v>
      </c>
      <c r="F12" s="8"/>
      <c r="G12" s="8">
        <v>21024600448.68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14894680</v>
      </c>
      <c r="R12" s="8"/>
      <c r="S12" s="8">
        <v>1325</v>
      </c>
      <c r="T12" s="8"/>
      <c r="U12" s="8">
        <v>28688053348</v>
      </c>
      <c r="V12" s="8"/>
      <c r="W12" s="8">
        <v>19618025066.549999</v>
      </c>
      <c r="X12" s="4"/>
      <c r="Y12" s="10">
        <v>5.7030916537580759E-3</v>
      </c>
    </row>
    <row r="13" spans="1:25" x14ac:dyDescent="0.55000000000000004">
      <c r="A13" s="1" t="s">
        <v>19</v>
      </c>
      <c r="C13" s="8">
        <v>24367888</v>
      </c>
      <c r="D13" s="8"/>
      <c r="E13" s="8">
        <v>70770476689</v>
      </c>
      <c r="F13" s="8"/>
      <c r="G13" s="8">
        <v>63900007737.1632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24367888</v>
      </c>
      <c r="R13" s="8"/>
      <c r="S13" s="8">
        <v>2565</v>
      </c>
      <c r="T13" s="8"/>
      <c r="U13" s="8">
        <v>70770476689</v>
      </c>
      <c r="V13" s="8"/>
      <c r="W13" s="8">
        <v>62131736105.316002</v>
      </c>
      <c r="X13" s="4"/>
      <c r="Y13" s="10">
        <v>1.8062113001369576E-2</v>
      </c>
    </row>
    <row r="14" spans="1:25" x14ac:dyDescent="0.55000000000000004">
      <c r="A14" s="1" t="s">
        <v>20</v>
      </c>
      <c r="C14" s="8">
        <v>12049750</v>
      </c>
      <c r="D14" s="8"/>
      <c r="E14" s="8">
        <v>21319339535</v>
      </c>
      <c r="F14" s="8"/>
      <c r="G14" s="8">
        <v>19344557189.8125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12049750</v>
      </c>
      <c r="R14" s="8"/>
      <c r="S14" s="8">
        <v>1605</v>
      </c>
      <c r="T14" s="8"/>
      <c r="U14" s="8">
        <v>21319339535</v>
      </c>
      <c r="V14" s="8"/>
      <c r="W14" s="8">
        <v>19224776649.9375</v>
      </c>
      <c r="X14" s="4"/>
      <c r="Y14" s="10">
        <v>5.5887716977467894E-3</v>
      </c>
    </row>
    <row r="15" spans="1:25" x14ac:dyDescent="0.55000000000000004">
      <c r="A15" s="1" t="s">
        <v>21</v>
      </c>
      <c r="C15" s="8">
        <v>16287703</v>
      </c>
      <c r="D15" s="8"/>
      <c r="E15" s="8">
        <v>84764205137</v>
      </c>
      <c r="F15" s="8"/>
      <c r="G15" s="8">
        <v>89373167242.667999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16287703</v>
      </c>
      <c r="R15" s="8"/>
      <c r="S15" s="8">
        <v>6210</v>
      </c>
      <c r="T15" s="8"/>
      <c r="U15" s="8">
        <v>84764205137</v>
      </c>
      <c r="V15" s="8"/>
      <c r="W15" s="8">
        <v>100544813148.00101</v>
      </c>
      <c r="X15" s="4"/>
      <c r="Y15" s="10">
        <v>2.9229052503900694E-2</v>
      </c>
    </row>
    <row r="16" spans="1:25" x14ac:dyDescent="0.55000000000000004">
      <c r="A16" s="1" t="s">
        <v>22</v>
      </c>
      <c r="C16" s="8">
        <v>12723209</v>
      </c>
      <c r="D16" s="8"/>
      <c r="E16" s="8">
        <v>97386648361</v>
      </c>
      <c r="F16" s="8"/>
      <c r="G16" s="8">
        <v>87773690990.763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12723209</v>
      </c>
      <c r="R16" s="8"/>
      <c r="S16" s="8">
        <v>7200</v>
      </c>
      <c r="T16" s="8"/>
      <c r="U16" s="8">
        <v>97386648361</v>
      </c>
      <c r="V16" s="8"/>
      <c r="W16" s="8">
        <v>91062042526.440002</v>
      </c>
      <c r="X16" s="4"/>
      <c r="Y16" s="10">
        <v>2.64723473920014E-2</v>
      </c>
    </row>
    <row r="17" spans="1:25" x14ac:dyDescent="0.55000000000000004">
      <c r="A17" s="1" t="s">
        <v>23</v>
      </c>
      <c r="C17" s="8">
        <v>2561132</v>
      </c>
      <c r="D17" s="8"/>
      <c r="E17" s="8">
        <v>32829747620</v>
      </c>
      <c r="F17" s="8"/>
      <c r="G17" s="8">
        <v>34955114522.958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2561132</v>
      </c>
      <c r="R17" s="8"/>
      <c r="S17" s="8">
        <v>14150</v>
      </c>
      <c r="T17" s="8"/>
      <c r="U17" s="8">
        <v>32829747620</v>
      </c>
      <c r="V17" s="8"/>
      <c r="W17" s="8">
        <v>36024389694.089996</v>
      </c>
      <c r="X17" s="4"/>
      <c r="Y17" s="10">
        <v>1.0472532046378069E-2</v>
      </c>
    </row>
    <row r="18" spans="1:25" x14ac:dyDescent="0.55000000000000004">
      <c r="A18" s="1" t="s">
        <v>24</v>
      </c>
      <c r="C18" s="8">
        <v>14577002</v>
      </c>
      <c r="D18" s="8"/>
      <c r="E18" s="8">
        <v>76663413850</v>
      </c>
      <c r="F18" s="8"/>
      <c r="G18" s="8">
        <v>67089944720.403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14577002</v>
      </c>
      <c r="R18" s="8"/>
      <c r="S18" s="8">
        <v>4800</v>
      </c>
      <c r="T18" s="8"/>
      <c r="U18" s="8">
        <v>76663413850</v>
      </c>
      <c r="V18" s="8"/>
      <c r="W18" s="8">
        <v>69553290422.880005</v>
      </c>
      <c r="X18" s="4"/>
      <c r="Y18" s="10">
        <v>2.0219608689280574E-2</v>
      </c>
    </row>
    <row r="19" spans="1:25" x14ac:dyDescent="0.55000000000000004">
      <c r="A19" s="1" t="s">
        <v>25</v>
      </c>
      <c r="C19" s="8">
        <v>300158</v>
      </c>
      <c r="D19" s="8"/>
      <c r="E19" s="8">
        <v>23125376486</v>
      </c>
      <c r="F19" s="8"/>
      <c r="G19" s="8">
        <v>27709813202.912998</v>
      </c>
      <c r="H19" s="8"/>
      <c r="I19" s="8">
        <v>930490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1230648</v>
      </c>
      <c r="R19" s="8"/>
      <c r="S19" s="8">
        <v>23044</v>
      </c>
      <c r="T19" s="8"/>
      <c r="U19" s="8">
        <v>23125376486</v>
      </c>
      <c r="V19" s="8"/>
      <c r="W19" s="8">
        <v>28190316149.5536</v>
      </c>
      <c r="X19" s="4"/>
      <c r="Y19" s="10">
        <v>8.1951142484493616E-3</v>
      </c>
    </row>
    <row r="20" spans="1:25" x14ac:dyDescent="0.55000000000000004">
      <c r="A20" s="1" t="s">
        <v>26</v>
      </c>
      <c r="C20" s="8">
        <v>31909557</v>
      </c>
      <c r="D20" s="8"/>
      <c r="E20" s="8">
        <v>89801585377</v>
      </c>
      <c r="F20" s="8"/>
      <c r="G20" s="8">
        <v>71052117104.304001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31909557</v>
      </c>
      <c r="R20" s="8"/>
      <c r="S20" s="8">
        <v>2174</v>
      </c>
      <c r="T20" s="8"/>
      <c r="U20" s="8">
        <v>89801585377</v>
      </c>
      <c r="V20" s="8"/>
      <c r="W20" s="8">
        <v>68958617225.337906</v>
      </c>
      <c r="X20" s="4"/>
      <c r="Y20" s="10">
        <v>2.0046733196558392E-2</v>
      </c>
    </row>
    <row r="21" spans="1:25" x14ac:dyDescent="0.55000000000000004">
      <c r="A21" s="1" t="s">
        <v>27</v>
      </c>
      <c r="C21" s="8">
        <v>587449</v>
      </c>
      <c r="D21" s="8"/>
      <c r="E21" s="8">
        <v>93488820645</v>
      </c>
      <c r="F21" s="8"/>
      <c r="G21" s="8">
        <v>112113266725.61501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587449</v>
      </c>
      <c r="R21" s="8"/>
      <c r="S21" s="8">
        <v>185930</v>
      </c>
      <c r="T21" s="8"/>
      <c r="U21" s="8">
        <v>93488820645</v>
      </c>
      <c r="V21" s="8"/>
      <c r="W21" s="8">
        <v>108574507434.20799</v>
      </c>
      <c r="X21" s="4"/>
      <c r="Y21" s="10">
        <v>3.156333856534415E-2</v>
      </c>
    </row>
    <row r="22" spans="1:25" x14ac:dyDescent="0.55000000000000004">
      <c r="A22" s="1" t="s">
        <v>28</v>
      </c>
      <c r="C22" s="8">
        <v>1394183</v>
      </c>
      <c r="D22" s="8"/>
      <c r="E22" s="8">
        <v>59423693950</v>
      </c>
      <c r="F22" s="8"/>
      <c r="G22" s="8">
        <v>51444148125.888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1394183</v>
      </c>
      <c r="R22" s="8"/>
      <c r="S22" s="8">
        <v>36870</v>
      </c>
      <c r="T22" s="8"/>
      <c r="U22" s="8">
        <v>59423693950</v>
      </c>
      <c r="V22" s="8"/>
      <c r="W22" s="8">
        <v>51097676223.100502</v>
      </c>
      <c r="X22" s="4"/>
      <c r="Y22" s="10">
        <v>1.4854437681970237E-2</v>
      </c>
    </row>
    <row r="23" spans="1:25" x14ac:dyDescent="0.55000000000000004">
      <c r="A23" s="1" t="s">
        <v>29</v>
      </c>
      <c r="C23" s="8">
        <v>687262</v>
      </c>
      <c r="D23" s="8"/>
      <c r="E23" s="8">
        <v>29000007782</v>
      </c>
      <c r="F23" s="8"/>
      <c r="G23" s="8">
        <v>21171524796.188999</v>
      </c>
      <c r="H23" s="8"/>
      <c r="I23" s="8">
        <v>0</v>
      </c>
      <c r="J23" s="8"/>
      <c r="K23" s="8">
        <v>0</v>
      </c>
      <c r="L23" s="8"/>
      <c r="M23" s="8">
        <v>-66583</v>
      </c>
      <c r="N23" s="8"/>
      <c r="O23" s="8">
        <v>1965760829</v>
      </c>
      <c r="P23" s="8"/>
      <c r="Q23" s="8">
        <v>620679</v>
      </c>
      <c r="R23" s="8"/>
      <c r="S23" s="8">
        <v>29000</v>
      </c>
      <c r="T23" s="8"/>
      <c r="U23" s="8">
        <v>26190442408</v>
      </c>
      <c r="V23" s="8"/>
      <c r="W23" s="8">
        <v>17892592838.549999</v>
      </c>
      <c r="X23" s="4"/>
      <c r="Y23" s="10">
        <v>5.2014969159977324E-3</v>
      </c>
    </row>
    <row r="24" spans="1:25" x14ac:dyDescent="0.55000000000000004">
      <c r="A24" s="1" t="s">
        <v>30</v>
      </c>
      <c r="C24" s="8">
        <v>1670763</v>
      </c>
      <c r="D24" s="8"/>
      <c r="E24" s="8">
        <v>18819308459</v>
      </c>
      <c r="F24" s="8"/>
      <c r="G24" s="8">
        <v>9383644074.8474998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1670763</v>
      </c>
      <c r="R24" s="8"/>
      <c r="S24" s="8">
        <v>5650</v>
      </c>
      <c r="T24" s="8"/>
      <c r="U24" s="8">
        <v>18819308459</v>
      </c>
      <c r="V24" s="8"/>
      <c r="W24" s="8">
        <v>9383644074.8474998</v>
      </c>
      <c r="X24" s="4"/>
      <c r="Y24" s="10">
        <v>2.7278883589738636E-3</v>
      </c>
    </row>
    <row r="25" spans="1:25" x14ac:dyDescent="0.55000000000000004">
      <c r="A25" s="1" t="s">
        <v>31</v>
      </c>
      <c r="C25" s="8">
        <v>695276</v>
      </c>
      <c r="D25" s="8"/>
      <c r="E25" s="8">
        <v>67648704760</v>
      </c>
      <c r="F25" s="8"/>
      <c r="G25" s="8">
        <v>60474671932.5</v>
      </c>
      <c r="H25" s="8"/>
      <c r="I25" s="8">
        <v>0</v>
      </c>
      <c r="J25" s="8"/>
      <c r="K25" s="8">
        <v>0</v>
      </c>
      <c r="L25" s="8"/>
      <c r="M25" s="8">
        <v>-23277</v>
      </c>
      <c r="N25" s="8"/>
      <c r="O25" s="8">
        <v>1922173298</v>
      </c>
      <c r="P25" s="8"/>
      <c r="Q25" s="8">
        <v>671999</v>
      </c>
      <c r="R25" s="8"/>
      <c r="S25" s="8">
        <v>89060</v>
      </c>
      <c r="T25" s="8"/>
      <c r="U25" s="8">
        <v>65383907899</v>
      </c>
      <c r="V25" s="8"/>
      <c r="W25" s="8">
        <v>59492133965.906998</v>
      </c>
      <c r="X25" s="4"/>
      <c r="Y25" s="10">
        <v>1.7294762930226415E-2</v>
      </c>
    </row>
    <row r="26" spans="1:25" x14ac:dyDescent="0.55000000000000004">
      <c r="A26" s="1" t="s">
        <v>32</v>
      </c>
      <c r="C26" s="8">
        <v>435392</v>
      </c>
      <c r="D26" s="8"/>
      <c r="E26" s="8">
        <v>21049196985</v>
      </c>
      <c r="F26" s="8"/>
      <c r="G26" s="8">
        <v>15979028337.792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435392</v>
      </c>
      <c r="R26" s="8"/>
      <c r="S26" s="8">
        <v>35980</v>
      </c>
      <c r="T26" s="8"/>
      <c r="U26" s="8">
        <v>21049196985</v>
      </c>
      <c r="V26" s="8"/>
      <c r="W26" s="8">
        <v>15572195005.247999</v>
      </c>
      <c r="X26" s="4"/>
      <c r="Y26" s="10">
        <v>4.5269416806154083E-3</v>
      </c>
    </row>
    <row r="27" spans="1:25" x14ac:dyDescent="0.55000000000000004">
      <c r="A27" s="1" t="s">
        <v>33</v>
      </c>
      <c r="C27" s="8">
        <v>437307</v>
      </c>
      <c r="D27" s="8"/>
      <c r="E27" s="8">
        <v>29510942980</v>
      </c>
      <c r="F27" s="8"/>
      <c r="G27" s="8">
        <v>29712088345.9725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437307</v>
      </c>
      <c r="R27" s="8"/>
      <c r="S27" s="8">
        <v>68000</v>
      </c>
      <c r="T27" s="8"/>
      <c r="U27" s="8">
        <v>29510942980</v>
      </c>
      <c r="V27" s="8"/>
      <c r="W27" s="8">
        <v>29559941587.799999</v>
      </c>
      <c r="X27" s="4"/>
      <c r="Y27" s="10">
        <v>8.5932735626076569E-3</v>
      </c>
    </row>
    <row r="28" spans="1:25" x14ac:dyDescent="0.55000000000000004">
      <c r="A28" s="1" t="s">
        <v>34</v>
      </c>
      <c r="C28" s="8">
        <v>193679</v>
      </c>
      <c r="D28" s="8"/>
      <c r="E28" s="8">
        <v>25263696136</v>
      </c>
      <c r="F28" s="8"/>
      <c r="G28" s="8">
        <v>21620738297.384998</v>
      </c>
      <c r="H28" s="8"/>
      <c r="I28" s="8">
        <v>0</v>
      </c>
      <c r="J28" s="8"/>
      <c r="K28" s="8">
        <v>0</v>
      </c>
      <c r="L28" s="8"/>
      <c r="M28" s="8">
        <v>-52220</v>
      </c>
      <c r="N28" s="8"/>
      <c r="O28" s="8">
        <v>5684254775</v>
      </c>
      <c r="P28" s="8"/>
      <c r="Q28" s="8">
        <v>141459</v>
      </c>
      <c r="R28" s="8"/>
      <c r="S28" s="8">
        <v>102850</v>
      </c>
      <c r="T28" s="8"/>
      <c r="U28" s="8">
        <v>18452063424</v>
      </c>
      <c r="V28" s="8"/>
      <c r="W28" s="8">
        <v>14462491254.0075</v>
      </c>
      <c r="X28" s="4"/>
      <c r="Y28" s="10">
        <v>4.2043433466661551E-3</v>
      </c>
    </row>
    <row r="29" spans="1:25" x14ac:dyDescent="0.55000000000000004">
      <c r="A29" s="1" t="s">
        <v>35</v>
      </c>
      <c r="C29" s="8">
        <v>1500000</v>
      </c>
      <c r="D29" s="8"/>
      <c r="E29" s="8">
        <v>27860292546</v>
      </c>
      <c r="F29" s="8"/>
      <c r="G29" s="8">
        <v>27286672500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1500000</v>
      </c>
      <c r="R29" s="8"/>
      <c r="S29" s="8">
        <v>18160</v>
      </c>
      <c r="T29" s="8"/>
      <c r="U29" s="8">
        <v>27860292546</v>
      </c>
      <c r="V29" s="8"/>
      <c r="W29" s="8">
        <v>27077922000</v>
      </c>
      <c r="X29" s="4"/>
      <c r="Y29" s="10">
        <v>7.8717337976400951E-3</v>
      </c>
    </row>
    <row r="30" spans="1:25" x14ac:dyDescent="0.55000000000000004">
      <c r="A30" s="1" t="s">
        <v>36</v>
      </c>
      <c r="C30" s="8">
        <v>4082693</v>
      </c>
      <c r="D30" s="8"/>
      <c r="E30" s="8">
        <v>81352107601</v>
      </c>
      <c r="F30" s="8"/>
      <c r="G30" s="8">
        <v>70616176993.710007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4082693</v>
      </c>
      <c r="R30" s="8"/>
      <c r="S30" s="8">
        <v>14810</v>
      </c>
      <c r="T30" s="8"/>
      <c r="U30" s="8">
        <v>81352107601</v>
      </c>
      <c r="V30" s="8"/>
      <c r="W30" s="8">
        <v>60104918464.186501</v>
      </c>
      <c r="X30" s="4"/>
      <c r="Y30" s="10">
        <v>1.7472903499719774E-2</v>
      </c>
    </row>
    <row r="31" spans="1:25" x14ac:dyDescent="0.55000000000000004">
      <c r="A31" s="1" t="s">
        <v>37</v>
      </c>
      <c r="C31" s="8">
        <v>1095021</v>
      </c>
      <c r="D31" s="8"/>
      <c r="E31" s="8">
        <v>22497929817</v>
      </c>
      <c r="F31" s="8"/>
      <c r="G31" s="8">
        <v>15826871788.226999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1095021</v>
      </c>
      <c r="R31" s="8"/>
      <c r="S31" s="8">
        <v>13940</v>
      </c>
      <c r="T31" s="8"/>
      <c r="U31" s="8">
        <v>22497929817</v>
      </c>
      <c r="V31" s="8"/>
      <c r="W31" s="8">
        <v>15173768413.197001</v>
      </c>
      <c r="X31" s="4"/>
      <c r="Y31" s="10">
        <v>4.4111163942242883E-3</v>
      </c>
    </row>
    <row r="32" spans="1:25" x14ac:dyDescent="0.55000000000000004">
      <c r="A32" s="1" t="s">
        <v>38</v>
      </c>
      <c r="C32" s="8">
        <v>23781759</v>
      </c>
      <c r="D32" s="8"/>
      <c r="E32" s="8">
        <v>134584372379</v>
      </c>
      <c r="F32" s="8"/>
      <c r="G32" s="8">
        <v>105648310919.22301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23781759</v>
      </c>
      <c r="R32" s="8"/>
      <c r="S32" s="8">
        <v>4184</v>
      </c>
      <c r="T32" s="8"/>
      <c r="U32" s="8">
        <v>134584372379</v>
      </c>
      <c r="V32" s="8"/>
      <c r="W32" s="8">
        <v>98910837522.046799</v>
      </c>
      <c r="X32" s="4"/>
      <c r="Y32" s="10">
        <v>2.8754044814634734E-2</v>
      </c>
    </row>
    <row r="33" spans="1:25" x14ac:dyDescent="0.55000000000000004">
      <c r="A33" s="1" t="s">
        <v>39</v>
      </c>
      <c r="C33" s="8">
        <v>1731052</v>
      </c>
      <c r="D33" s="8"/>
      <c r="E33" s="8">
        <v>17073365876</v>
      </c>
      <c r="F33" s="8"/>
      <c r="G33" s="8">
        <v>14815676791.566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1731052</v>
      </c>
      <c r="R33" s="8"/>
      <c r="S33" s="8">
        <v>8470</v>
      </c>
      <c r="T33" s="8"/>
      <c r="U33" s="8">
        <v>17073365876</v>
      </c>
      <c r="V33" s="8"/>
      <c r="W33" s="8">
        <v>14574771477.882</v>
      </c>
      <c r="X33" s="4"/>
      <c r="Y33" s="10">
        <v>4.236983961890599E-3</v>
      </c>
    </row>
    <row r="34" spans="1:25" x14ac:dyDescent="0.55000000000000004">
      <c r="A34" s="1" t="s">
        <v>40</v>
      </c>
      <c r="C34" s="8">
        <v>6500493</v>
      </c>
      <c r="D34" s="8"/>
      <c r="E34" s="8">
        <v>70616290130</v>
      </c>
      <c r="F34" s="8"/>
      <c r="G34" s="8">
        <v>64682768817.166496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6500493</v>
      </c>
      <c r="R34" s="8"/>
      <c r="S34" s="8">
        <v>9820</v>
      </c>
      <c r="T34" s="8"/>
      <c r="U34" s="8">
        <v>70616290130</v>
      </c>
      <c r="V34" s="8"/>
      <c r="W34" s="8">
        <v>63455023954.502998</v>
      </c>
      <c r="X34" s="4"/>
      <c r="Y34" s="10">
        <v>1.8446801667156107E-2</v>
      </c>
    </row>
    <row r="35" spans="1:25" x14ac:dyDescent="0.55000000000000004">
      <c r="A35" s="1" t="s">
        <v>41</v>
      </c>
      <c r="C35" s="8">
        <v>16766338</v>
      </c>
      <c r="D35" s="8"/>
      <c r="E35" s="8">
        <v>30859702731</v>
      </c>
      <c r="F35" s="8"/>
      <c r="G35" s="8">
        <v>30149840124.620098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16766338</v>
      </c>
      <c r="R35" s="8"/>
      <c r="S35" s="8">
        <v>1683</v>
      </c>
      <c r="T35" s="8"/>
      <c r="U35" s="8">
        <v>30859702731</v>
      </c>
      <c r="V35" s="8"/>
      <c r="W35" s="8">
        <v>28049851260.2187</v>
      </c>
      <c r="X35" s="4"/>
      <c r="Y35" s="10">
        <v>8.154280161669759E-3</v>
      </c>
    </row>
    <row r="36" spans="1:25" x14ac:dyDescent="0.55000000000000004">
      <c r="A36" s="1" t="s">
        <v>42</v>
      </c>
      <c r="C36" s="8">
        <v>140129092</v>
      </c>
      <c r="D36" s="8"/>
      <c r="E36" s="8">
        <v>130205636672</v>
      </c>
      <c r="F36" s="8"/>
      <c r="G36" s="8">
        <v>127037335399.17101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140129092</v>
      </c>
      <c r="R36" s="8"/>
      <c r="S36" s="8">
        <v>879</v>
      </c>
      <c r="T36" s="8"/>
      <c r="U36" s="8">
        <v>130205636672</v>
      </c>
      <c r="V36" s="8"/>
      <c r="W36" s="8">
        <v>122440589710.38499</v>
      </c>
      <c r="X36" s="4"/>
      <c r="Y36" s="10">
        <v>3.5594301816299696E-2</v>
      </c>
    </row>
    <row r="37" spans="1:25" x14ac:dyDescent="0.55000000000000004">
      <c r="A37" s="1" t="s">
        <v>43</v>
      </c>
      <c r="C37" s="8">
        <v>3611341</v>
      </c>
      <c r="D37" s="8"/>
      <c r="E37" s="8">
        <v>43624708889</v>
      </c>
      <c r="F37" s="8"/>
      <c r="G37" s="8">
        <v>30441957858.504002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3611341</v>
      </c>
      <c r="R37" s="8"/>
      <c r="S37" s="8">
        <v>8350</v>
      </c>
      <c r="T37" s="8"/>
      <c r="U37" s="8">
        <v>43624708889</v>
      </c>
      <c r="V37" s="8"/>
      <c r="W37" s="8">
        <v>29975276900.767502</v>
      </c>
      <c r="X37" s="4"/>
      <c r="Y37" s="10">
        <v>8.714014327738738E-3</v>
      </c>
    </row>
    <row r="38" spans="1:25" x14ac:dyDescent="0.55000000000000004">
      <c r="A38" s="1" t="s">
        <v>44</v>
      </c>
      <c r="C38" s="8">
        <v>6714825</v>
      </c>
      <c r="D38" s="8"/>
      <c r="E38" s="8">
        <v>59655172580</v>
      </c>
      <c r="F38" s="8"/>
      <c r="G38" s="8">
        <v>54600451252.425003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6714825</v>
      </c>
      <c r="R38" s="8"/>
      <c r="S38" s="8">
        <v>7990</v>
      </c>
      <c r="T38" s="8"/>
      <c r="U38" s="8">
        <v>59655172580</v>
      </c>
      <c r="V38" s="8"/>
      <c r="W38" s="8">
        <v>53332225612.087502</v>
      </c>
      <c r="X38" s="4"/>
      <c r="Y38" s="10">
        <v>1.5504036197978407E-2</v>
      </c>
    </row>
    <row r="39" spans="1:25" x14ac:dyDescent="0.55000000000000004">
      <c r="A39" s="1" t="s">
        <v>45</v>
      </c>
      <c r="C39" s="8">
        <v>2620473</v>
      </c>
      <c r="D39" s="8"/>
      <c r="E39" s="8">
        <v>21458219097</v>
      </c>
      <c r="F39" s="8"/>
      <c r="G39" s="8">
        <v>24642176016.249001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2620473</v>
      </c>
      <c r="R39" s="8"/>
      <c r="S39" s="8">
        <v>8370</v>
      </c>
      <c r="T39" s="8"/>
      <c r="U39" s="8">
        <v>21458219097</v>
      </c>
      <c r="V39" s="8"/>
      <c r="W39" s="8">
        <v>21802855523.890499</v>
      </c>
      <c r="X39" s="4"/>
      <c r="Y39" s="10">
        <v>6.3382365423932038E-3</v>
      </c>
    </row>
    <row r="40" spans="1:25" x14ac:dyDescent="0.55000000000000004">
      <c r="A40" s="1" t="s">
        <v>46</v>
      </c>
      <c r="C40" s="8">
        <v>5094459</v>
      </c>
      <c r="D40" s="8"/>
      <c r="E40" s="8">
        <v>60129558653</v>
      </c>
      <c r="F40" s="8"/>
      <c r="G40" s="8">
        <v>54794070204.039001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5094459</v>
      </c>
      <c r="R40" s="8"/>
      <c r="S40" s="8">
        <v>10720</v>
      </c>
      <c r="T40" s="8"/>
      <c r="U40" s="8">
        <v>60129558653</v>
      </c>
      <c r="V40" s="8"/>
      <c r="W40" s="8">
        <v>54287655507.143997</v>
      </c>
      <c r="X40" s="4"/>
      <c r="Y40" s="10">
        <v>1.5781786085735376E-2</v>
      </c>
    </row>
    <row r="41" spans="1:25" x14ac:dyDescent="0.55000000000000004">
      <c r="A41" s="1" t="s">
        <v>47</v>
      </c>
      <c r="C41" s="8">
        <v>8794336</v>
      </c>
      <c r="D41" s="8"/>
      <c r="E41" s="8">
        <v>113874016079</v>
      </c>
      <c r="F41" s="8"/>
      <c r="G41" s="8">
        <v>117580030475.75999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8794336</v>
      </c>
      <c r="R41" s="8"/>
      <c r="S41" s="8">
        <v>13490</v>
      </c>
      <c r="T41" s="8"/>
      <c r="U41" s="8">
        <v>113874016079</v>
      </c>
      <c r="V41" s="8"/>
      <c r="W41" s="8">
        <v>117929710863.79201</v>
      </c>
      <c r="X41" s="4"/>
      <c r="Y41" s="10">
        <v>3.4282959037714777E-2</v>
      </c>
    </row>
    <row r="42" spans="1:25" x14ac:dyDescent="0.55000000000000004">
      <c r="A42" s="1" t="s">
        <v>48</v>
      </c>
      <c r="C42" s="8">
        <v>3775291</v>
      </c>
      <c r="D42" s="8"/>
      <c r="E42" s="8">
        <v>67134007101</v>
      </c>
      <c r="F42" s="8"/>
      <c r="G42" s="8">
        <v>57418268683.815002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3775291</v>
      </c>
      <c r="R42" s="8"/>
      <c r="S42" s="8">
        <v>15850</v>
      </c>
      <c r="T42" s="8"/>
      <c r="U42" s="8">
        <v>67134007101</v>
      </c>
      <c r="V42" s="8"/>
      <c r="W42" s="8">
        <v>59482324094.017502</v>
      </c>
      <c r="X42" s="4"/>
      <c r="Y42" s="10">
        <v>1.7291911134578911E-2</v>
      </c>
    </row>
    <row r="43" spans="1:25" x14ac:dyDescent="0.55000000000000004">
      <c r="A43" s="1" t="s">
        <v>49</v>
      </c>
      <c r="C43" s="8">
        <v>4046044</v>
      </c>
      <c r="D43" s="8"/>
      <c r="E43" s="8">
        <v>32727337992</v>
      </c>
      <c r="F43" s="8"/>
      <c r="G43" s="8">
        <v>29279941878.096001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4046044</v>
      </c>
      <c r="R43" s="8"/>
      <c r="S43" s="8">
        <v>7100</v>
      </c>
      <c r="T43" s="8"/>
      <c r="U43" s="8">
        <v>32727337992</v>
      </c>
      <c r="V43" s="8"/>
      <c r="W43" s="8">
        <v>28555987271.220001</v>
      </c>
      <c r="X43" s="4"/>
      <c r="Y43" s="10">
        <v>8.3014172995934769E-3</v>
      </c>
    </row>
    <row r="44" spans="1:25" x14ac:dyDescent="0.55000000000000004">
      <c r="A44" s="1" t="s">
        <v>50</v>
      </c>
      <c r="C44" s="8">
        <v>39404494</v>
      </c>
      <c r="D44" s="8"/>
      <c r="E44" s="8">
        <v>296102993054</v>
      </c>
      <c r="F44" s="8"/>
      <c r="G44" s="8">
        <v>268706455608.40201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39404494</v>
      </c>
      <c r="R44" s="8"/>
      <c r="S44" s="8">
        <v>6500</v>
      </c>
      <c r="T44" s="8"/>
      <c r="U44" s="8">
        <v>296102993054</v>
      </c>
      <c r="V44" s="8"/>
      <c r="W44" s="8">
        <v>254605242194.54999</v>
      </c>
      <c r="X44" s="4"/>
      <c r="Y44" s="10">
        <v>7.4015453993817579E-2</v>
      </c>
    </row>
    <row r="45" spans="1:25" x14ac:dyDescent="0.55000000000000004">
      <c r="A45" s="1" t="s">
        <v>51</v>
      </c>
      <c r="C45" s="8">
        <v>2403584</v>
      </c>
      <c r="D45" s="8"/>
      <c r="E45" s="8">
        <v>33121829713</v>
      </c>
      <c r="F45" s="8"/>
      <c r="G45" s="8">
        <v>41669089855.487999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2403584</v>
      </c>
      <c r="R45" s="8"/>
      <c r="S45" s="8">
        <v>13900</v>
      </c>
      <c r="T45" s="8"/>
      <c r="U45" s="8">
        <v>33121829713</v>
      </c>
      <c r="V45" s="8"/>
      <c r="W45" s="8">
        <v>33211029185.279999</v>
      </c>
      <c r="X45" s="4"/>
      <c r="Y45" s="10">
        <v>9.6546692501802804E-3</v>
      </c>
    </row>
    <row r="46" spans="1:25" x14ac:dyDescent="0.55000000000000004">
      <c r="A46" s="1" t="s">
        <v>52</v>
      </c>
      <c r="C46" s="8">
        <v>1790823</v>
      </c>
      <c r="D46" s="8"/>
      <c r="E46" s="8">
        <v>40135167070</v>
      </c>
      <c r="F46" s="8"/>
      <c r="G46" s="8">
        <v>31651379984.007</v>
      </c>
      <c r="H46" s="8"/>
      <c r="I46" s="8">
        <v>0</v>
      </c>
      <c r="J46" s="8"/>
      <c r="K46" s="8">
        <v>0</v>
      </c>
      <c r="L46" s="8"/>
      <c r="M46" s="8">
        <v>-75391</v>
      </c>
      <c r="N46" s="8"/>
      <c r="O46" s="8">
        <v>1326210214</v>
      </c>
      <c r="P46" s="8"/>
      <c r="Q46" s="8">
        <v>1715432</v>
      </c>
      <c r="R46" s="8"/>
      <c r="S46" s="8">
        <v>16280</v>
      </c>
      <c r="T46" s="8"/>
      <c r="U46" s="8">
        <v>38445535891</v>
      </c>
      <c r="V46" s="8"/>
      <c r="W46" s="8">
        <v>27761065923.888</v>
      </c>
      <c r="X46" s="4"/>
      <c r="Y46" s="10">
        <v>8.0703283247356983E-3</v>
      </c>
    </row>
    <row r="47" spans="1:25" x14ac:dyDescent="0.55000000000000004">
      <c r="A47" s="1" t="s">
        <v>53</v>
      </c>
      <c r="C47" s="8">
        <v>25618496</v>
      </c>
      <c r="D47" s="8"/>
      <c r="E47" s="8">
        <v>90040463524</v>
      </c>
      <c r="F47" s="8"/>
      <c r="G47" s="8">
        <v>57298648384.800003</v>
      </c>
      <c r="H47" s="8"/>
      <c r="I47" s="8">
        <v>0</v>
      </c>
      <c r="J47" s="8"/>
      <c r="K47" s="8">
        <v>0</v>
      </c>
      <c r="L47" s="8"/>
      <c r="M47" s="8">
        <v>-4559253</v>
      </c>
      <c r="N47" s="8"/>
      <c r="O47" s="8">
        <v>9972842566</v>
      </c>
      <c r="P47" s="8"/>
      <c r="Q47" s="8">
        <v>21059243</v>
      </c>
      <c r="R47" s="8"/>
      <c r="S47" s="8">
        <v>2160</v>
      </c>
      <c r="T47" s="8"/>
      <c r="U47" s="8">
        <v>74016210829</v>
      </c>
      <c r="V47" s="8"/>
      <c r="W47" s="8">
        <v>45217311488.963997</v>
      </c>
      <c r="X47" s="4"/>
      <c r="Y47" s="10">
        <v>1.3144976157553657E-2</v>
      </c>
    </row>
    <row r="48" spans="1:25" x14ac:dyDescent="0.55000000000000004">
      <c r="A48" s="1" t="s">
        <v>54</v>
      </c>
      <c r="C48" s="8">
        <v>893013</v>
      </c>
      <c r="D48" s="8"/>
      <c r="E48" s="8">
        <v>19110796429</v>
      </c>
      <c r="F48" s="8"/>
      <c r="G48" s="8">
        <v>15508111534.195499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893013</v>
      </c>
      <c r="R48" s="8"/>
      <c r="S48" s="8">
        <v>16900</v>
      </c>
      <c r="T48" s="8"/>
      <c r="U48" s="8">
        <v>19110796429</v>
      </c>
      <c r="V48" s="8"/>
      <c r="W48" s="8">
        <v>15002122777.785</v>
      </c>
      <c r="X48" s="4"/>
      <c r="Y48" s="10">
        <v>4.3612178551307029E-3</v>
      </c>
    </row>
    <row r="49" spans="1:25" x14ac:dyDescent="0.55000000000000004">
      <c r="A49" s="1" t="s">
        <v>55</v>
      </c>
      <c r="C49" s="8">
        <v>1687500</v>
      </c>
      <c r="D49" s="8"/>
      <c r="E49" s="8">
        <v>6435212872</v>
      </c>
      <c r="F49" s="8"/>
      <c r="G49" s="8">
        <v>6374345625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1687500</v>
      </c>
      <c r="R49" s="8"/>
      <c r="S49" s="8">
        <v>3800</v>
      </c>
      <c r="T49" s="8"/>
      <c r="U49" s="8">
        <v>6435212872</v>
      </c>
      <c r="V49" s="8"/>
      <c r="W49" s="8">
        <v>6374345625</v>
      </c>
      <c r="X49" s="4"/>
      <c r="Y49" s="10">
        <v>1.8530650872748571E-3</v>
      </c>
    </row>
    <row r="50" spans="1:25" x14ac:dyDescent="0.55000000000000004">
      <c r="A50" s="1" t="s">
        <v>56</v>
      </c>
      <c r="C50" s="8">
        <v>46995488</v>
      </c>
      <c r="D50" s="8"/>
      <c r="E50" s="8">
        <v>287122322479</v>
      </c>
      <c r="F50" s="8"/>
      <c r="G50" s="8">
        <v>233112165583.53601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46995488</v>
      </c>
      <c r="R50" s="8"/>
      <c r="S50" s="8">
        <v>4874</v>
      </c>
      <c r="T50" s="8"/>
      <c r="U50" s="8">
        <v>287122322479</v>
      </c>
      <c r="V50" s="8"/>
      <c r="W50" s="8">
        <v>227693125261.354</v>
      </c>
      <c r="X50" s="4"/>
      <c r="Y50" s="10">
        <v>6.6191920842747831E-2</v>
      </c>
    </row>
    <row r="51" spans="1:25" x14ac:dyDescent="0.55000000000000004">
      <c r="A51" s="1" t="s">
        <v>57</v>
      </c>
      <c r="C51" s="8">
        <v>3500901</v>
      </c>
      <c r="D51" s="8"/>
      <c r="E51" s="8">
        <v>49685837163</v>
      </c>
      <c r="F51" s="8"/>
      <c r="G51" s="8">
        <v>50461024266.224998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3500901</v>
      </c>
      <c r="R51" s="8"/>
      <c r="S51" s="8">
        <v>14150</v>
      </c>
      <c r="T51" s="8"/>
      <c r="U51" s="8">
        <v>49685837163</v>
      </c>
      <c r="V51" s="8"/>
      <c r="W51" s="8">
        <v>49242999542.557503</v>
      </c>
      <c r="X51" s="4"/>
      <c r="Y51" s="10">
        <v>1.4315270713769158E-2</v>
      </c>
    </row>
    <row r="52" spans="1:25" x14ac:dyDescent="0.55000000000000004">
      <c r="A52" s="1" t="s">
        <v>58</v>
      </c>
      <c r="C52" s="8">
        <v>7328250</v>
      </c>
      <c r="D52" s="8"/>
      <c r="E52" s="8">
        <v>103303891651</v>
      </c>
      <c r="F52" s="8"/>
      <c r="G52" s="8">
        <v>86395912382.25</v>
      </c>
      <c r="H52" s="8"/>
      <c r="I52" s="8">
        <v>0</v>
      </c>
      <c r="J52" s="8"/>
      <c r="K52" s="8">
        <v>0</v>
      </c>
      <c r="L52" s="8"/>
      <c r="M52" s="8">
        <v>-218795</v>
      </c>
      <c r="N52" s="8"/>
      <c r="O52" s="8">
        <v>2519071361</v>
      </c>
      <c r="P52" s="8"/>
      <c r="Q52" s="8">
        <v>7109455</v>
      </c>
      <c r="R52" s="8"/>
      <c r="S52" s="8">
        <v>11060</v>
      </c>
      <c r="T52" s="8"/>
      <c r="U52" s="8">
        <v>100219611642</v>
      </c>
      <c r="V52" s="8"/>
      <c r="W52" s="8">
        <v>78162720394.815002</v>
      </c>
      <c r="X52" s="4"/>
      <c r="Y52" s="10">
        <v>2.2722427808432196E-2</v>
      </c>
    </row>
    <row r="53" spans="1:25" x14ac:dyDescent="0.55000000000000004">
      <c r="A53" s="1" t="s">
        <v>59</v>
      </c>
      <c r="C53" s="8">
        <v>11548152</v>
      </c>
      <c r="D53" s="8"/>
      <c r="E53" s="8">
        <v>20895928126</v>
      </c>
      <c r="F53" s="8"/>
      <c r="G53" s="8">
        <v>17494667315.294399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11548152</v>
      </c>
      <c r="R53" s="8"/>
      <c r="S53" s="8">
        <v>1401</v>
      </c>
      <c r="T53" s="8"/>
      <c r="U53" s="8">
        <v>20895928126</v>
      </c>
      <c r="V53" s="8"/>
      <c r="W53" s="8">
        <v>16082696134.3356</v>
      </c>
      <c r="X53" s="4"/>
      <c r="Y53" s="10">
        <v>4.6753477876856743E-3</v>
      </c>
    </row>
    <row r="54" spans="1:25" x14ac:dyDescent="0.55000000000000004">
      <c r="A54" s="1" t="s">
        <v>60</v>
      </c>
      <c r="C54" s="8">
        <v>5362805</v>
      </c>
      <c r="D54" s="8"/>
      <c r="E54" s="8">
        <v>151198994907</v>
      </c>
      <c r="F54" s="8"/>
      <c r="G54" s="8">
        <v>165257785617.75</v>
      </c>
      <c r="H54" s="8"/>
      <c r="I54" s="8">
        <v>0</v>
      </c>
      <c r="J54" s="8"/>
      <c r="K54" s="8">
        <v>0</v>
      </c>
      <c r="L54" s="8"/>
      <c r="M54" s="8">
        <v>-529063</v>
      </c>
      <c r="N54" s="8"/>
      <c r="O54" s="8">
        <v>16091301687</v>
      </c>
      <c r="P54" s="8"/>
      <c r="Q54" s="8">
        <v>4833742</v>
      </c>
      <c r="R54" s="8"/>
      <c r="S54" s="8">
        <v>30920</v>
      </c>
      <c r="T54" s="8"/>
      <c r="U54" s="8">
        <v>136282585702</v>
      </c>
      <c r="V54" s="8"/>
      <c r="W54" s="8">
        <v>148570019789.29199</v>
      </c>
      <c r="X54" s="4"/>
      <c r="Y54" s="10">
        <v>4.3190302641813776E-2</v>
      </c>
    </row>
    <row r="55" spans="1:25" x14ac:dyDescent="0.55000000000000004">
      <c r="A55" s="1" t="s">
        <v>61</v>
      </c>
      <c r="C55" s="8">
        <v>1734992</v>
      </c>
      <c r="D55" s="8"/>
      <c r="E55" s="8">
        <v>36158257978</v>
      </c>
      <c r="F55" s="8"/>
      <c r="G55" s="8">
        <v>40064056168.248001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1734992</v>
      </c>
      <c r="R55" s="8"/>
      <c r="S55" s="8">
        <v>23700</v>
      </c>
      <c r="T55" s="8"/>
      <c r="U55" s="8">
        <v>36158257978</v>
      </c>
      <c r="V55" s="8"/>
      <c r="W55" s="8">
        <v>40874650503.120003</v>
      </c>
      <c r="X55" s="4"/>
      <c r="Y55" s="10">
        <v>1.1882535440944707E-2</v>
      </c>
    </row>
    <row r="56" spans="1:25" x14ac:dyDescent="0.55000000000000004">
      <c r="A56" s="1" t="s">
        <v>62</v>
      </c>
      <c r="C56" s="8">
        <v>5143557</v>
      </c>
      <c r="D56" s="8"/>
      <c r="E56" s="8">
        <v>35008372461</v>
      </c>
      <c r="F56" s="8"/>
      <c r="G56" s="8">
        <v>33285322961.383499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5143557</v>
      </c>
      <c r="R56" s="8"/>
      <c r="S56" s="8">
        <v>5700</v>
      </c>
      <c r="T56" s="8"/>
      <c r="U56" s="8">
        <v>35008372461</v>
      </c>
      <c r="V56" s="8"/>
      <c r="W56" s="8">
        <v>29143831164.345001</v>
      </c>
      <c r="X56" s="4"/>
      <c r="Y56" s="10">
        <v>8.4723074676517351E-3</v>
      </c>
    </row>
    <row r="57" spans="1:25" x14ac:dyDescent="0.55000000000000004">
      <c r="A57" s="1" t="s">
        <v>63</v>
      </c>
      <c r="C57" s="8">
        <v>11973920</v>
      </c>
      <c r="D57" s="8"/>
      <c r="E57" s="8">
        <v>156164595349</v>
      </c>
      <c r="F57" s="8"/>
      <c r="G57" s="8">
        <v>108909477860.39999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11973920</v>
      </c>
      <c r="R57" s="8"/>
      <c r="S57" s="8">
        <v>8160</v>
      </c>
      <c r="T57" s="8"/>
      <c r="U57" s="8">
        <v>156164595349</v>
      </c>
      <c r="V57" s="8"/>
      <c r="W57" s="8">
        <v>97125829436.160004</v>
      </c>
      <c r="X57" s="4"/>
      <c r="Y57" s="10">
        <v>2.823513097483802E-2</v>
      </c>
    </row>
    <row r="58" spans="1:25" x14ac:dyDescent="0.55000000000000004">
      <c r="A58" s="1" t="s">
        <v>64</v>
      </c>
      <c r="C58" s="8">
        <v>9434324</v>
      </c>
      <c r="D58" s="8"/>
      <c r="E58" s="8">
        <v>152403377097</v>
      </c>
      <c r="F58" s="8"/>
      <c r="G58" s="8">
        <v>99408811560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9434324</v>
      </c>
      <c r="R58" s="8"/>
      <c r="S58" s="8">
        <v>9000</v>
      </c>
      <c r="T58" s="8"/>
      <c r="U58" s="8">
        <v>152403377097</v>
      </c>
      <c r="V58" s="8"/>
      <c r="W58" s="8">
        <v>84403707949.800003</v>
      </c>
      <c r="X58" s="4"/>
      <c r="Y58" s="10">
        <v>2.4536724809037586E-2</v>
      </c>
    </row>
    <row r="59" spans="1:25" x14ac:dyDescent="0.55000000000000004">
      <c r="A59" s="1" t="s">
        <v>65</v>
      </c>
      <c r="C59" s="8">
        <v>39670855</v>
      </c>
      <c r="D59" s="8"/>
      <c r="E59" s="8">
        <v>287211845559</v>
      </c>
      <c r="F59" s="8"/>
      <c r="G59" s="8">
        <v>197962763331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39670855</v>
      </c>
      <c r="R59" s="8"/>
      <c r="S59" s="8">
        <v>4846</v>
      </c>
      <c r="T59" s="8"/>
      <c r="U59" s="8">
        <v>287211845559</v>
      </c>
      <c r="V59" s="8"/>
      <c r="W59" s="8">
        <v>191101105798.186</v>
      </c>
      <c r="X59" s="4"/>
      <c r="Y59" s="10">
        <v>5.5554375009942647E-2</v>
      </c>
    </row>
    <row r="60" spans="1:25" x14ac:dyDescent="0.55000000000000004">
      <c r="A60" s="1" t="s">
        <v>66</v>
      </c>
      <c r="C60" s="8">
        <v>1699484</v>
      </c>
      <c r="D60" s="8"/>
      <c r="E60" s="8">
        <v>30828883476</v>
      </c>
      <c r="F60" s="8"/>
      <c r="G60" s="8">
        <v>23364015730.866001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1699484</v>
      </c>
      <c r="R60" s="8"/>
      <c r="S60" s="8">
        <v>13220</v>
      </c>
      <c r="T60" s="8"/>
      <c r="U60" s="8">
        <v>30828883476</v>
      </c>
      <c r="V60" s="8"/>
      <c r="W60" s="8">
        <v>22333498744</v>
      </c>
      <c r="X60" s="4"/>
      <c r="Y60" s="10">
        <v>6.4924980976001538E-3</v>
      </c>
    </row>
    <row r="61" spans="1:25" x14ac:dyDescent="0.55000000000000004">
      <c r="A61" s="1" t="s">
        <v>67</v>
      </c>
      <c r="C61" s="8">
        <v>3344338</v>
      </c>
      <c r="D61" s="8"/>
      <c r="E61" s="8">
        <v>66285076416</v>
      </c>
      <c r="F61" s="8"/>
      <c r="G61" s="8">
        <v>56515466211.300003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3344338</v>
      </c>
      <c r="R61" s="8"/>
      <c r="S61" s="8">
        <v>16070</v>
      </c>
      <c r="T61" s="8"/>
      <c r="U61" s="8">
        <v>66285076416</v>
      </c>
      <c r="V61" s="8"/>
      <c r="W61" s="8">
        <v>53423737765.623001</v>
      </c>
      <c r="X61" s="4"/>
      <c r="Y61" s="10">
        <v>1.5530639395663969E-2</v>
      </c>
    </row>
    <row r="62" spans="1:25" x14ac:dyDescent="0.55000000000000004">
      <c r="A62" s="1" t="s">
        <v>68</v>
      </c>
      <c r="C62" s="8">
        <v>1839529</v>
      </c>
      <c r="D62" s="8"/>
      <c r="E62" s="8">
        <v>27842592101</v>
      </c>
      <c r="F62" s="8"/>
      <c r="G62" s="8">
        <v>40905419660.806503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1839529</v>
      </c>
      <c r="R62" s="8"/>
      <c r="S62" s="8">
        <v>18620</v>
      </c>
      <c r="T62" s="8"/>
      <c r="U62" s="8">
        <v>27842592101</v>
      </c>
      <c r="V62" s="8"/>
      <c r="W62" s="8">
        <v>34048230401.618999</v>
      </c>
      <c r="X62" s="4"/>
      <c r="Y62" s="10">
        <v>9.8980492669364078E-3</v>
      </c>
    </row>
    <row r="63" spans="1:25" ht="24.75" thickBot="1" x14ac:dyDescent="0.6">
      <c r="C63" s="8"/>
      <c r="D63" s="8"/>
      <c r="E63" s="9">
        <f>SUM(E9:E62)</f>
        <v>3827458025619</v>
      </c>
      <c r="F63" s="8"/>
      <c r="G63" s="9">
        <f>SUM(G9:G62)</f>
        <v>3332430719363.6504</v>
      </c>
      <c r="H63" s="8"/>
      <c r="I63" s="8"/>
      <c r="J63" s="8"/>
      <c r="K63" s="9">
        <f>SUM(K9:K62)</f>
        <v>0</v>
      </c>
      <c r="L63" s="8"/>
      <c r="M63" s="8"/>
      <c r="N63" s="8"/>
      <c r="O63" s="9">
        <f>SUM(O9:O62)</f>
        <v>39481614730</v>
      </c>
      <c r="P63" s="8"/>
      <c r="Q63" s="8"/>
      <c r="R63" s="8"/>
      <c r="S63" s="8"/>
      <c r="T63" s="8"/>
      <c r="U63" s="9">
        <f>SUM(U9:U62)</f>
        <v>3779857457584</v>
      </c>
      <c r="V63" s="8"/>
      <c r="W63" s="9">
        <f>SUM(W9:W62)</f>
        <v>3168779949987.6279</v>
      </c>
      <c r="X63" s="4"/>
      <c r="Y63" s="11">
        <f>SUM(Y9:Y62)</f>
        <v>0.92118561497411622</v>
      </c>
    </row>
    <row r="64" spans="1:25" ht="24.75" thickTop="1" x14ac:dyDescent="0.55000000000000004">
      <c r="C64" s="4"/>
      <c r="D64" s="4"/>
      <c r="E64" s="4"/>
      <c r="F64" s="4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6"/>
      <c r="X64" s="4"/>
      <c r="Y64" s="4"/>
    </row>
    <row r="65" spans="7:25" x14ac:dyDescent="0.55000000000000004">
      <c r="G65" s="3"/>
      <c r="W65" s="3"/>
      <c r="Y65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2" sqref="S12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 x14ac:dyDescent="0.5500000000000000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 x14ac:dyDescent="0.55000000000000004">
      <c r="A6" s="14" t="s">
        <v>72</v>
      </c>
      <c r="C6" s="15" t="s">
        <v>73</v>
      </c>
      <c r="D6" s="15" t="s">
        <v>73</v>
      </c>
      <c r="E6" s="15" t="s">
        <v>73</v>
      </c>
      <c r="F6" s="15" t="s">
        <v>73</v>
      </c>
      <c r="G6" s="15" t="s">
        <v>73</v>
      </c>
      <c r="H6" s="15" t="s">
        <v>73</v>
      </c>
      <c r="I6" s="15" t="s">
        <v>73</v>
      </c>
      <c r="K6" s="15" t="s">
        <v>157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.75" x14ac:dyDescent="0.55000000000000004">
      <c r="A7" s="15" t="s">
        <v>72</v>
      </c>
      <c r="C7" s="15" t="s">
        <v>74</v>
      </c>
      <c r="E7" s="15" t="s">
        <v>75</v>
      </c>
      <c r="G7" s="15" t="s">
        <v>76</v>
      </c>
      <c r="I7" s="15" t="s">
        <v>70</v>
      </c>
      <c r="K7" s="15" t="s">
        <v>77</v>
      </c>
      <c r="M7" s="15" t="s">
        <v>78</v>
      </c>
      <c r="O7" s="15" t="s">
        <v>79</v>
      </c>
      <c r="Q7" s="15" t="s">
        <v>77</v>
      </c>
      <c r="S7" s="15" t="s">
        <v>71</v>
      </c>
    </row>
    <row r="8" spans="1:19" x14ac:dyDescent="0.55000000000000004">
      <c r="A8" s="1" t="s">
        <v>80</v>
      </c>
      <c r="C8" s="4" t="s">
        <v>81</v>
      </c>
      <c r="E8" s="4" t="s">
        <v>82</v>
      </c>
      <c r="F8" s="4"/>
      <c r="G8" s="4" t="s">
        <v>83</v>
      </c>
      <c r="H8" s="4"/>
      <c r="I8" s="6">
        <v>8</v>
      </c>
      <c r="J8" s="4"/>
      <c r="K8" s="6">
        <v>24928437942</v>
      </c>
      <c r="L8" s="4"/>
      <c r="M8" s="6">
        <v>97867142412</v>
      </c>
      <c r="N8" s="4"/>
      <c r="O8" s="6">
        <v>75737231850</v>
      </c>
      <c r="P8" s="4"/>
      <c r="Q8" s="6">
        <v>47058348504</v>
      </c>
      <c r="R8" s="4"/>
      <c r="S8" s="10">
        <f>Q8/$Q$11</f>
        <v>0.26240372214927254</v>
      </c>
    </row>
    <row r="9" spans="1:19" x14ac:dyDescent="0.55000000000000004">
      <c r="A9" s="1" t="s">
        <v>84</v>
      </c>
      <c r="C9" s="4" t="s">
        <v>85</v>
      </c>
      <c r="E9" s="4" t="s">
        <v>82</v>
      </c>
      <c r="F9" s="4"/>
      <c r="G9" s="4" t="s">
        <v>86</v>
      </c>
      <c r="H9" s="4"/>
      <c r="I9" s="6">
        <v>8</v>
      </c>
      <c r="J9" s="4"/>
      <c r="K9" s="6">
        <v>250000</v>
      </c>
      <c r="L9" s="4"/>
      <c r="M9" s="6">
        <v>0</v>
      </c>
      <c r="N9" s="4"/>
      <c r="O9" s="6">
        <v>0</v>
      </c>
      <c r="P9" s="4"/>
      <c r="Q9" s="6">
        <v>250000</v>
      </c>
      <c r="R9" s="4"/>
      <c r="S9" s="10">
        <f t="shared" ref="S9:S10" si="0">Q9/$Q$11</f>
        <v>1.3940338456999188E-6</v>
      </c>
    </row>
    <row r="10" spans="1:19" x14ac:dyDescent="0.55000000000000004">
      <c r="A10" s="1" t="s">
        <v>87</v>
      </c>
      <c r="C10" s="4" t="s">
        <v>88</v>
      </c>
      <c r="E10" s="4" t="s">
        <v>82</v>
      </c>
      <c r="F10" s="4"/>
      <c r="G10" s="4" t="s">
        <v>89</v>
      </c>
      <c r="H10" s="4"/>
      <c r="I10" s="6">
        <v>8</v>
      </c>
      <c r="J10" s="4"/>
      <c r="K10" s="6">
        <v>0</v>
      </c>
      <c r="L10" s="4"/>
      <c r="M10" s="6">
        <v>132277086000</v>
      </c>
      <c r="N10" s="4"/>
      <c r="O10" s="6">
        <v>10000</v>
      </c>
      <c r="P10" s="4"/>
      <c r="Q10" s="6">
        <v>132277076000</v>
      </c>
      <c r="R10" s="4"/>
      <c r="S10" s="10">
        <f t="shared" si="0"/>
        <v>0.73759488381688176</v>
      </c>
    </row>
    <row r="11" spans="1:19" ht="24.75" thickBot="1" x14ac:dyDescent="0.6">
      <c r="C11" s="4"/>
      <c r="E11" s="4"/>
      <c r="F11" s="4"/>
      <c r="G11" s="4"/>
      <c r="H11" s="4"/>
      <c r="I11" s="4"/>
      <c r="J11" s="4"/>
      <c r="K11" s="7">
        <f>SUM(K8:K10)</f>
        <v>24928687942</v>
      </c>
      <c r="L11" s="4"/>
      <c r="M11" s="7">
        <f>SUM(M8:M10)</f>
        <v>230144228412</v>
      </c>
      <c r="N11" s="4"/>
      <c r="O11" s="7">
        <f>SUM(O8:O10)</f>
        <v>75737241850</v>
      </c>
      <c r="P11" s="4"/>
      <c r="Q11" s="7">
        <f>SUM(Q8:Q10)</f>
        <v>179335674504</v>
      </c>
      <c r="R11" s="4"/>
      <c r="S11" s="11">
        <f>SUM(S8:S10)</f>
        <v>1</v>
      </c>
    </row>
    <row r="12" spans="1:19" ht="24.75" thickTop="1" x14ac:dyDescent="0.55000000000000004">
      <c r="C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55000000000000004"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M15" sqref="M15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 x14ac:dyDescent="0.55000000000000004">
      <c r="A6" s="15" t="s">
        <v>91</v>
      </c>
      <c r="B6" s="15" t="s">
        <v>91</v>
      </c>
      <c r="C6" s="15" t="s">
        <v>91</v>
      </c>
      <c r="D6" s="15" t="s">
        <v>91</v>
      </c>
      <c r="E6" s="15" t="s">
        <v>91</v>
      </c>
      <c r="F6" s="15" t="s">
        <v>91</v>
      </c>
      <c r="G6" s="15" t="s">
        <v>91</v>
      </c>
      <c r="I6" s="15" t="s">
        <v>92</v>
      </c>
      <c r="J6" s="15" t="s">
        <v>92</v>
      </c>
      <c r="K6" s="15" t="s">
        <v>92</v>
      </c>
      <c r="L6" s="15" t="s">
        <v>92</v>
      </c>
      <c r="M6" s="15" t="s">
        <v>92</v>
      </c>
      <c r="O6" s="15" t="s">
        <v>93</v>
      </c>
      <c r="P6" s="15" t="s">
        <v>93</v>
      </c>
      <c r="Q6" s="15" t="s">
        <v>93</v>
      </c>
      <c r="R6" s="15" t="s">
        <v>93</v>
      </c>
      <c r="S6" s="15" t="s">
        <v>93</v>
      </c>
    </row>
    <row r="7" spans="1:19" ht="24.75" x14ac:dyDescent="0.55000000000000004">
      <c r="A7" s="15" t="s">
        <v>94</v>
      </c>
      <c r="C7" s="15" t="s">
        <v>95</v>
      </c>
      <c r="E7" s="15" t="s">
        <v>69</v>
      </c>
      <c r="G7" s="15" t="s">
        <v>70</v>
      </c>
      <c r="I7" s="15" t="s">
        <v>96</v>
      </c>
      <c r="K7" s="15" t="s">
        <v>97</v>
      </c>
      <c r="M7" s="15" t="s">
        <v>98</v>
      </c>
      <c r="O7" s="15" t="s">
        <v>96</v>
      </c>
      <c r="Q7" s="15" t="s">
        <v>97</v>
      </c>
      <c r="S7" s="15" t="s">
        <v>98</v>
      </c>
    </row>
    <row r="8" spans="1:19" x14ac:dyDescent="0.55000000000000004">
      <c r="A8" s="1" t="s">
        <v>99</v>
      </c>
      <c r="C8" s="4" t="s">
        <v>158</v>
      </c>
      <c r="D8" s="4"/>
      <c r="E8" s="4" t="s">
        <v>101</v>
      </c>
      <c r="F8" s="4"/>
      <c r="G8" s="6">
        <v>15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19086551816</v>
      </c>
      <c r="P8" s="4"/>
      <c r="Q8" s="6">
        <v>0</v>
      </c>
      <c r="R8" s="4"/>
      <c r="S8" s="6">
        <v>19086551816</v>
      </c>
    </row>
    <row r="9" spans="1:19" x14ac:dyDescent="0.55000000000000004">
      <c r="A9" s="1" t="s">
        <v>80</v>
      </c>
      <c r="C9" s="6">
        <v>2</v>
      </c>
      <c r="D9" s="4"/>
      <c r="E9" s="4" t="s">
        <v>158</v>
      </c>
      <c r="F9" s="4"/>
      <c r="G9" s="6">
        <v>8</v>
      </c>
      <c r="H9" s="4"/>
      <c r="I9" s="6">
        <v>1088824</v>
      </c>
      <c r="J9" s="4"/>
      <c r="K9" s="6">
        <v>0</v>
      </c>
      <c r="L9" s="4"/>
      <c r="M9" s="6">
        <v>1088824</v>
      </c>
      <c r="N9" s="4"/>
      <c r="O9" s="6">
        <v>1999841208</v>
      </c>
      <c r="P9" s="4"/>
      <c r="Q9" s="6">
        <v>0</v>
      </c>
      <c r="R9" s="4"/>
      <c r="S9" s="6">
        <v>1999841208</v>
      </c>
    </row>
    <row r="10" spans="1:19" x14ac:dyDescent="0.55000000000000004">
      <c r="A10" s="1" t="s">
        <v>84</v>
      </c>
      <c r="C10" s="6">
        <v>30</v>
      </c>
      <c r="D10" s="4"/>
      <c r="E10" s="4" t="s">
        <v>158</v>
      </c>
      <c r="F10" s="4"/>
      <c r="G10" s="6">
        <v>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250000</v>
      </c>
      <c r="P10" s="4"/>
      <c r="Q10" s="6">
        <v>0</v>
      </c>
      <c r="R10" s="4"/>
      <c r="S10" s="6">
        <v>250000</v>
      </c>
    </row>
    <row r="11" spans="1:19" ht="24.75" thickBot="1" x14ac:dyDescent="0.6">
      <c r="C11" s="4"/>
      <c r="D11" s="4"/>
      <c r="E11" s="4"/>
      <c r="F11" s="4"/>
      <c r="G11" s="4"/>
      <c r="H11" s="4"/>
      <c r="I11" s="7">
        <f>SUM(I8:I10)</f>
        <v>1088824</v>
      </c>
      <c r="J11" s="4"/>
      <c r="K11" s="7">
        <f>SUM(K8:K10)</f>
        <v>0</v>
      </c>
      <c r="L11" s="4"/>
      <c r="M11" s="7">
        <f>SUM(M8:M10)</f>
        <v>1088824</v>
      </c>
      <c r="N11" s="4"/>
      <c r="O11" s="7">
        <f>SUM(O8:O10)</f>
        <v>21086643024</v>
      </c>
      <c r="P11" s="4"/>
      <c r="Q11" s="7">
        <f>SUM(Q8:Q10)</f>
        <v>0</v>
      </c>
      <c r="R11" s="4"/>
      <c r="S11" s="7">
        <f>SUM(S8:S10)</f>
        <v>21086643024</v>
      </c>
    </row>
    <row r="12" spans="1:19" ht="24.75" thickTop="1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6"/>
      <c r="N12" s="6"/>
      <c r="O12" s="6"/>
      <c r="P12" s="6"/>
      <c r="Q12" s="6"/>
      <c r="R12" s="6"/>
      <c r="S12" s="6"/>
    </row>
    <row r="13" spans="1:19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5" spans="1:19" x14ac:dyDescent="0.55000000000000004">
      <c r="M15" s="3"/>
      <c r="N15" s="3"/>
      <c r="O15" s="3"/>
      <c r="P15" s="3"/>
      <c r="Q15" s="3"/>
      <c r="R15" s="3"/>
      <c r="S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4"/>
  <sheetViews>
    <sheetView rightToLeft="1" topLeftCell="C1" workbookViewId="0">
      <selection activeCell="I53" sqref="I53:O56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 x14ac:dyDescent="0.55000000000000004">
      <c r="A6" s="14" t="s">
        <v>3</v>
      </c>
      <c r="C6" s="15" t="s">
        <v>102</v>
      </c>
      <c r="D6" s="15" t="s">
        <v>102</v>
      </c>
      <c r="E6" s="15" t="s">
        <v>102</v>
      </c>
      <c r="F6" s="15" t="s">
        <v>102</v>
      </c>
      <c r="G6" s="15" t="s">
        <v>102</v>
      </c>
      <c r="I6" s="15" t="s">
        <v>92</v>
      </c>
      <c r="J6" s="15" t="s">
        <v>92</v>
      </c>
      <c r="K6" s="15" t="s">
        <v>92</v>
      </c>
      <c r="L6" s="15" t="s">
        <v>92</v>
      </c>
      <c r="M6" s="15" t="s">
        <v>92</v>
      </c>
      <c r="O6" s="15" t="s">
        <v>93</v>
      </c>
      <c r="P6" s="15" t="s">
        <v>93</v>
      </c>
      <c r="Q6" s="15" t="s">
        <v>93</v>
      </c>
      <c r="R6" s="15" t="s">
        <v>93</v>
      </c>
      <c r="S6" s="15" t="s">
        <v>93</v>
      </c>
    </row>
    <row r="7" spans="1:19" ht="24.75" x14ac:dyDescent="0.55000000000000004">
      <c r="A7" s="15" t="s">
        <v>3</v>
      </c>
      <c r="C7" s="15" t="s">
        <v>103</v>
      </c>
      <c r="E7" s="15" t="s">
        <v>104</v>
      </c>
      <c r="G7" s="15" t="s">
        <v>105</v>
      </c>
      <c r="I7" s="15" t="s">
        <v>106</v>
      </c>
      <c r="K7" s="15" t="s">
        <v>97</v>
      </c>
      <c r="M7" s="15" t="s">
        <v>107</v>
      </c>
      <c r="O7" s="15" t="s">
        <v>106</v>
      </c>
      <c r="Q7" s="15" t="s">
        <v>97</v>
      </c>
      <c r="S7" s="15" t="s">
        <v>107</v>
      </c>
    </row>
    <row r="8" spans="1:19" x14ac:dyDescent="0.55000000000000004">
      <c r="A8" s="1" t="s">
        <v>62</v>
      </c>
      <c r="C8" s="4" t="s">
        <v>108</v>
      </c>
      <c r="D8" s="4"/>
      <c r="E8" s="6">
        <v>5436109</v>
      </c>
      <c r="F8" s="4"/>
      <c r="G8" s="6">
        <v>79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429452611</v>
      </c>
      <c r="P8" s="4"/>
      <c r="Q8" s="6">
        <v>18034755</v>
      </c>
      <c r="R8" s="4"/>
      <c r="S8" s="6">
        <f>O8-Q8</f>
        <v>411417856</v>
      </c>
    </row>
    <row r="9" spans="1:19" x14ac:dyDescent="0.55000000000000004">
      <c r="A9" s="1" t="s">
        <v>57</v>
      </c>
      <c r="C9" s="4" t="s">
        <v>6</v>
      </c>
      <c r="D9" s="4"/>
      <c r="E9" s="6">
        <v>3500901</v>
      </c>
      <c r="F9" s="4"/>
      <c r="G9" s="6">
        <v>350</v>
      </c>
      <c r="H9" s="4"/>
      <c r="I9" s="6">
        <v>1225315350</v>
      </c>
      <c r="J9" s="4"/>
      <c r="K9" s="6">
        <v>89467470</v>
      </c>
      <c r="L9" s="4"/>
      <c r="M9" s="6">
        <f t="shared" ref="M9:M51" si="0">I9-K9</f>
        <v>1135847880</v>
      </c>
      <c r="N9" s="4"/>
      <c r="O9" s="6">
        <v>1225315350</v>
      </c>
      <c r="P9" s="4"/>
      <c r="Q9" s="6">
        <v>89467470</v>
      </c>
      <c r="R9" s="4"/>
      <c r="S9" s="6">
        <f t="shared" ref="S9:S51" si="1">O9-Q9</f>
        <v>1135847880</v>
      </c>
    </row>
    <row r="10" spans="1:19" x14ac:dyDescent="0.55000000000000004">
      <c r="A10" s="1" t="s">
        <v>46</v>
      </c>
      <c r="C10" s="4" t="s">
        <v>109</v>
      </c>
      <c r="D10" s="4"/>
      <c r="E10" s="6">
        <v>5386004</v>
      </c>
      <c r="F10" s="4"/>
      <c r="G10" s="6">
        <v>2400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12926409600</v>
      </c>
      <c r="P10" s="4"/>
      <c r="Q10" s="6">
        <v>0</v>
      </c>
      <c r="R10" s="4"/>
      <c r="S10" s="6">
        <f t="shared" si="1"/>
        <v>12926409600</v>
      </c>
    </row>
    <row r="11" spans="1:19" x14ac:dyDescent="0.55000000000000004">
      <c r="A11" s="1" t="s">
        <v>65</v>
      </c>
      <c r="C11" s="4" t="s">
        <v>109</v>
      </c>
      <c r="D11" s="4"/>
      <c r="E11" s="6">
        <v>40503681</v>
      </c>
      <c r="F11" s="4"/>
      <c r="G11" s="6">
        <v>700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28352576700</v>
      </c>
      <c r="P11" s="4"/>
      <c r="Q11" s="6">
        <v>0</v>
      </c>
      <c r="R11" s="4"/>
      <c r="S11" s="6">
        <f t="shared" si="1"/>
        <v>28352576700</v>
      </c>
    </row>
    <row r="12" spans="1:19" x14ac:dyDescent="0.55000000000000004">
      <c r="A12" s="1" t="s">
        <v>35</v>
      </c>
      <c r="C12" s="4" t="s">
        <v>110</v>
      </c>
      <c r="D12" s="4"/>
      <c r="E12" s="6">
        <v>1500000</v>
      </c>
      <c r="F12" s="4"/>
      <c r="G12" s="6">
        <v>700</v>
      </c>
      <c r="H12" s="4"/>
      <c r="I12" s="6">
        <v>0</v>
      </c>
      <c r="J12" s="4"/>
      <c r="K12" s="6">
        <v>0</v>
      </c>
      <c r="L12" s="4"/>
      <c r="M12" s="6">
        <f t="shared" si="0"/>
        <v>0</v>
      </c>
      <c r="N12" s="4"/>
      <c r="O12" s="6">
        <v>1050000000</v>
      </c>
      <c r="P12" s="4"/>
      <c r="Q12" s="6">
        <v>93071161</v>
      </c>
      <c r="R12" s="4"/>
      <c r="S12" s="6">
        <f t="shared" si="1"/>
        <v>956928839</v>
      </c>
    </row>
    <row r="13" spans="1:19" x14ac:dyDescent="0.55000000000000004">
      <c r="A13" s="1" t="s">
        <v>59</v>
      </c>
      <c r="C13" s="4" t="s">
        <v>111</v>
      </c>
      <c r="D13" s="4"/>
      <c r="E13" s="6">
        <v>13237900</v>
      </c>
      <c r="F13" s="4"/>
      <c r="G13" s="6">
        <v>7</v>
      </c>
      <c r="H13" s="4"/>
      <c r="I13" s="6">
        <v>0</v>
      </c>
      <c r="J13" s="4"/>
      <c r="K13" s="6">
        <v>0</v>
      </c>
      <c r="L13" s="4"/>
      <c r="M13" s="6">
        <f t="shared" si="0"/>
        <v>0</v>
      </c>
      <c r="N13" s="4"/>
      <c r="O13" s="6">
        <v>92665300</v>
      </c>
      <c r="P13" s="4"/>
      <c r="Q13" s="6">
        <v>0</v>
      </c>
      <c r="R13" s="4"/>
      <c r="S13" s="6">
        <f t="shared" si="1"/>
        <v>92665300</v>
      </c>
    </row>
    <row r="14" spans="1:19" x14ac:dyDescent="0.55000000000000004">
      <c r="A14" s="1" t="s">
        <v>58</v>
      </c>
      <c r="C14" s="4" t="s">
        <v>112</v>
      </c>
      <c r="D14" s="4"/>
      <c r="E14" s="6">
        <v>7449089</v>
      </c>
      <c r="F14" s="4"/>
      <c r="G14" s="6">
        <v>1030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7672561670</v>
      </c>
      <c r="P14" s="4"/>
      <c r="Q14" s="6">
        <v>0</v>
      </c>
      <c r="R14" s="4"/>
      <c r="S14" s="6">
        <f t="shared" si="1"/>
        <v>7672561670</v>
      </c>
    </row>
    <row r="15" spans="1:19" x14ac:dyDescent="0.55000000000000004">
      <c r="A15" s="1" t="s">
        <v>68</v>
      </c>
      <c r="C15" s="4" t="s">
        <v>113</v>
      </c>
      <c r="D15" s="4"/>
      <c r="E15" s="6">
        <v>1839529</v>
      </c>
      <c r="F15" s="4"/>
      <c r="G15" s="6">
        <v>2900</v>
      </c>
      <c r="H15" s="4"/>
      <c r="I15" s="6">
        <v>5334634100</v>
      </c>
      <c r="J15" s="4"/>
      <c r="K15" s="6">
        <v>86274406</v>
      </c>
      <c r="L15" s="4"/>
      <c r="M15" s="6">
        <f t="shared" si="0"/>
        <v>5248359694</v>
      </c>
      <c r="N15" s="4"/>
      <c r="O15" s="6">
        <v>5334634100</v>
      </c>
      <c r="P15" s="4"/>
      <c r="Q15" s="6">
        <v>86274406</v>
      </c>
      <c r="R15" s="4"/>
      <c r="S15" s="6">
        <f t="shared" si="1"/>
        <v>5248359694</v>
      </c>
    </row>
    <row r="16" spans="1:19" x14ac:dyDescent="0.55000000000000004">
      <c r="A16" s="1" t="s">
        <v>45</v>
      </c>
      <c r="C16" s="4" t="s">
        <v>114</v>
      </c>
      <c r="D16" s="4"/>
      <c r="E16" s="6">
        <v>2620473</v>
      </c>
      <c r="F16" s="4"/>
      <c r="G16" s="6">
        <v>1440</v>
      </c>
      <c r="H16" s="4"/>
      <c r="I16" s="6">
        <v>0</v>
      </c>
      <c r="J16" s="4"/>
      <c r="K16" s="6">
        <v>0</v>
      </c>
      <c r="L16" s="4"/>
      <c r="M16" s="6">
        <f t="shared" si="0"/>
        <v>0</v>
      </c>
      <c r="N16" s="4"/>
      <c r="O16" s="6">
        <v>3773481120</v>
      </c>
      <c r="P16" s="4"/>
      <c r="Q16" s="6">
        <v>343043738</v>
      </c>
      <c r="R16" s="4"/>
      <c r="S16" s="6">
        <f t="shared" si="1"/>
        <v>3430437382</v>
      </c>
    </row>
    <row r="17" spans="1:19" x14ac:dyDescent="0.55000000000000004">
      <c r="A17" s="1" t="s">
        <v>38</v>
      </c>
      <c r="C17" s="4" t="s">
        <v>110</v>
      </c>
      <c r="D17" s="4"/>
      <c r="E17" s="6">
        <v>11616528</v>
      </c>
      <c r="F17" s="4"/>
      <c r="G17" s="6">
        <v>400</v>
      </c>
      <c r="H17" s="4"/>
      <c r="I17" s="6">
        <v>0</v>
      </c>
      <c r="J17" s="4"/>
      <c r="K17" s="6">
        <v>0</v>
      </c>
      <c r="L17" s="4"/>
      <c r="M17" s="6">
        <f t="shared" si="0"/>
        <v>0</v>
      </c>
      <c r="N17" s="4"/>
      <c r="O17" s="6">
        <v>4646611200</v>
      </c>
      <c r="P17" s="4"/>
      <c r="Q17" s="6">
        <v>411871904</v>
      </c>
      <c r="R17" s="4"/>
      <c r="S17" s="6">
        <f t="shared" si="1"/>
        <v>4234739296</v>
      </c>
    </row>
    <row r="18" spans="1:19" x14ac:dyDescent="0.55000000000000004">
      <c r="A18" s="1" t="s">
        <v>33</v>
      </c>
      <c r="C18" s="4" t="s">
        <v>115</v>
      </c>
      <c r="D18" s="4"/>
      <c r="E18" s="6">
        <v>929702</v>
      </c>
      <c r="F18" s="4"/>
      <c r="G18" s="6">
        <v>3750</v>
      </c>
      <c r="H18" s="4"/>
      <c r="I18" s="6">
        <v>0</v>
      </c>
      <c r="J18" s="4"/>
      <c r="K18" s="6">
        <v>0</v>
      </c>
      <c r="L18" s="4"/>
      <c r="M18" s="6">
        <f t="shared" si="0"/>
        <v>0</v>
      </c>
      <c r="N18" s="4"/>
      <c r="O18" s="6">
        <v>3486382500</v>
      </c>
      <c r="P18" s="4"/>
      <c r="Q18" s="6">
        <v>0</v>
      </c>
      <c r="R18" s="4"/>
      <c r="S18" s="6">
        <f t="shared" si="1"/>
        <v>3486382500</v>
      </c>
    </row>
    <row r="19" spans="1:19" x14ac:dyDescent="0.55000000000000004">
      <c r="A19" s="1" t="s">
        <v>48</v>
      </c>
      <c r="C19" s="4" t="s">
        <v>116</v>
      </c>
      <c r="D19" s="4"/>
      <c r="E19" s="6">
        <v>3603832</v>
      </c>
      <c r="F19" s="4"/>
      <c r="G19" s="6">
        <v>2400</v>
      </c>
      <c r="H19" s="4"/>
      <c r="I19" s="6">
        <v>0</v>
      </c>
      <c r="J19" s="4"/>
      <c r="K19" s="6">
        <v>0</v>
      </c>
      <c r="L19" s="4"/>
      <c r="M19" s="6">
        <f t="shared" si="0"/>
        <v>0</v>
      </c>
      <c r="N19" s="4"/>
      <c r="O19" s="6">
        <v>8649196800</v>
      </c>
      <c r="P19" s="4"/>
      <c r="Q19" s="6">
        <v>0</v>
      </c>
      <c r="R19" s="4"/>
      <c r="S19" s="6">
        <f t="shared" si="1"/>
        <v>8649196800</v>
      </c>
    </row>
    <row r="20" spans="1:19" x14ac:dyDescent="0.55000000000000004">
      <c r="A20" s="1" t="s">
        <v>23</v>
      </c>
      <c r="C20" s="4" t="s">
        <v>109</v>
      </c>
      <c r="D20" s="4"/>
      <c r="E20" s="6">
        <v>986999</v>
      </c>
      <c r="F20" s="4"/>
      <c r="G20" s="6">
        <v>5850</v>
      </c>
      <c r="H20" s="4"/>
      <c r="I20" s="6">
        <v>0</v>
      </c>
      <c r="J20" s="4"/>
      <c r="K20" s="6">
        <v>0</v>
      </c>
      <c r="L20" s="4"/>
      <c r="M20" s="6">
        <f t="shared" si="0"/>
        <v>0</v>
      </c>
      <c r="N20" s="4"/>
      <c r="O20" s="6">
        <v>5773944150</v>
      </c>
      <c r="P20" s="4"/>
      <c r="Q20" s="6">
        <v>0</v>
      </c>
      <c r="R20" s="4"/>
      <c r="S20" s="6">
        <f t="shared" si="1"/>
        <v>5773944150</v>
      </c>
    </row>
    <row r="21" spans="1:19" x14ac:dyDescent="0.55000000000000004">
      <c r="A21" s="1" t="s">
        <v>21</v>
      </c>
      <c r="C21" s="4" t="s">
        <v>109</v>
      </c>
      <c r="D21" s="4"/>
      <c r="E21" s="6">
        <v>21176060</v>
      </c>
      <c r="F21" s="4"/>
      <c r="G21" s="6">
        <v>650</v>
      </c>
      <c r="H21" s="4"/>
      <c r="I21" s="6">
        <v>0</v>
      </c>
      <c r="J21" s="4"/>
      <c r="K21" s="6">
        <v>0</v>
      </c>
      <c r="L21" s="4"/>
      <c r="M21" s="6">
        <f t="shared" si="0"/>
        <v>0</v>
      </c>
      <c r="N21" s="4"/>
      <c r="O21" s="6">
        <v>13764439000</v>
      </c>
      <c r="P21" s="4"/>
      <c r="Q21" s="6">
        <v>0</v>
      </c>
      <c r="R21" s="4"/>
      <c r="S21" s="6">
        <f t="shared" si="1"/>
        <v>13764439000</v>
      </c>
    </row>
    <row r="22" spans="1:19" x14ac:dyDescent="0.55000000000000004">
      <c r="A22" s="1" t="s">
        <v>64</v>
      </c>
      <c r="C22" s="4" t="s">
        <v>117</v>
      </c>
      <c r="D22" s="4"/>
      <c r="E22" s="6">
        <v>9605339</v>
      </c>
      <c r="F22" s="4"/>
      <c r="G22" s="6">
        <v>1590</v>
      </c>
      <c r="H22" s="4"/>
      <c r="I22" s="6">
        <v>0</v>
      </c>
      <c r="J22" s="4"/>
      <c r="K22" s="6">
        <v>0</v>
      </c>
      <c r="L22" s="4"/>
      <c r="M22" s="6">
        <f t="shared" si="0"/>
        <v>0</v>
      </c>
      <c r="N22" s="4"/>
      <c r="O22" s="6">
        <v>15272489010</v>
      </c>
      <c r="P22" s="4"/>
      <c r="Q22" s="6">
        <v>0</v>
      </c>
      <c r="R22" s="4"/>
      <c r="S22" s="6">
        <f t="shared" si="1"/>
        <v>15272489010</v>
      </c>
    </row>
    <row r="23" spans="1:19" x14ac:dyDescent="0.55000000000000004">
      <c r="A23" s="1" t="s">
        <v>63</v>
      </c>
      <c r="C23" s="4" t="s">
        <v>117</v>
      </c>
      <c r="D23" s="4"/>
      <c r="E23" s="6">
        <v>12048272</v>
      </c>
      <c r="F23" s="4"/>
      <c r="G23" s="6">
        <v>1270</v>
      </c>
      <c r="H23" s="4"/>
      <c r="I23" s="6">
        <v>0</v>
      </c>
      <c r="J23" s="4"/>
      <c r="K23" s="6">
        <v>0</v>
      </c>
      <c r="L23" s="4"/>
      <c r="M23" s="6">
        <f t="shared" si="0"/>
        <v>0</v>
      </c>
      <c r="N23" s="4"/>
      <c r="O23" s="6">
        <v>15301305440</v>
      </c>
      <c r="P23" s="4"/>
      <c r="Q23" s="6">
        <v>318135794</v>
      </c>
      <c r="R23" s="4"/>
      <c r="S23" s="6">
        <f t="shared" si="1"/>
        <v>14983169646</v>
      </c>
    </row>
    <row r="24" spans="1:19" x14ac:dyDescent="0.55000000000000004">
      <c r="A24" s="1" t="s">
        <v>30</v>
      </c>
      <c r="C24" s="4" t="s">
        <v>118</v>
      </c>
      <c r="D24" s="4"/>
      <c r="E24" s="6">
        <v>1922101</v>
      </c>
      <c r="F24" s="4"/>
      <c r="G24" s="6">
        <v>520</v>
      </c>
      <c r="H24" s="4"/>
      <c r="I24" s="6">
        <v>0</v>
      </c>
      <c r="J24" s="4"/>
      <c r="K24" s="6">
        <v>0</v>
      </c>
      <c r="L24" s="4"/>
      <c r="M24" s="6">
        <f t="shared" si="0"/>
        <v>0</v>
      </c>
      <c r="N24" s="4"/>
      <c r="O24" s="6">
        <v>999492520</v>
      </c>
      <c r="P24" s="4"/>
      <c r="Q24" s="6">
        <v>0</v>
      </c>
      <c r="R24" s="4"/>
      <c r="S24" s="6">
        <f t="shared" si="1"/>
        <v>999492520</v>
      </c>
    </row>
    <row r="25" spans="1:19" x14ac:dyDescent="0.55000000000000004">
      <c r="A25" s="1" t="s">
        <v>56</v>
      </c>
      <c r="C25" s="4" t="s">
        <v>119</v>
      </c>
      <c r="D25" s="4"/>
      <c r="E25" s="6">
        <v>28594633</v>
      </c>
      <c r="F25" s="4"/>
      <c r="G25" s="6">
        <v>1700</v>
      </c>
      <c r="H25" s="4"/>
      <c r="I25" s="6">
        <v>0</v>
      </c>
      <c r="J25" s="4"/>
      <c r="K25" s="6">
        <v>0</v>
      </c>
      <c r="L25" s="4"/>
      <c r="M25" s="6">
        <f t="shared" si="0"/>
        <v>0</v>
      </c>
      <c r="N25" s="4"/>
      <c r="O25" s="6">
        <v>48610876100</v>
      </c>
      <c r="P25" s="4"/>
      <c r="Q25" s="6">
        <v>0</v>
      </c>
      <c r="R25" s="4"/>
      <c r="S25" s="6">
        <f t="shared" si="1"/>
        <v>48610876100</v>
      </c>
    </row>
    <row r="26" spans="1:19" x14ac:dyDescent="0.55000000000000004">
      <c r="A26" s="1" t="s">
        <v>53</v>
      </c>
      <c r="C26" s="4" t="s">
        <v>110</v>
      </c>
      <c r="D26" s="4"/>
      <c r="E26" s="6">
        <v>29113758</v>
      </c>
      <c r="F26" s="4"/>
      <c r="G26" s="6">
        <v>330</v>
      </c>
      <c r="H26" s="4"/>
      <c r="I26" s="6">
        <v>0</v>
      </c>
      <c r="J26" s="4"/>
      <c r="K26" s="6">
        <v>0</v>
      </c>
      <c r="L26" s="4"/>
      <c r="M26" s="6">
        <f t="shared" si="0"/>
        <v>0</v>
      </c>
      <c r="N26" s="4"/>
      <c r="O26" s="6">
        <v>9607540140</v>
      </c>
      <c r="P26" s="4"/>
      <c r="Q26" s="6">
        <v>0</v>
      </c>
      <c r="R26" s="4"/>
      <c r="S26" s="6">
        <f t="shared" si="1"/>
        <v>9607540140</v>
      </c>
    </row>
    <row r="27" spans="1:19" x14ac:dyDescent="0.55000000000000004">
      <c r="A27" s="1" t="s">
        <v>67</v>
      </c>
      <c r="C27" s="4" t="s">
        <v>120</v>
      </c>
      <c r="D27" s="4"/>
      <c r="E27" s="6">
        <v>3344338</v>
      </c>
      <c r="F27" s="4"/>
      <c r="G27" s="6">
        <v>2000</v>
      </c>
      <c r="H27" s="4"/>
      <c r="I27" s="6">
        <v>0</v>
      </c>
      <c r="J27" s="4"/>
      <c r="K27" s="6">
        <v>0</v>
      </c>
      <c r="L27" s="4"/>
      <c r="M27" s="6">
        <f t="shared" si="0"/>
        <v>0</v>
      </c>
      <c r="N27" s="4"/>
      <c r="O27" s="6">
        <v>6688676000</v>
      </c>
      <c r="P27" s="4"/>
      <c r="Q27" s="6">
        <v>508000709</v>
      </c>
      <c r="R27" s="4"/>
      <c r="S27" s="6">
        <f t="shared" si="1"/>
        <v>6180675291</v>
      </c>
    </row>
    <row r="28" spans="1:19" x14ac:dyDescent="0.55000000000000004">
      <c r="A28" s="1" t="s">
        <v>32</v>
      </c>
      <c r="C28" s="4" t="s">
        <v>114</v>
      </c>
      <c r="D28" s="4"/>
      <c r="E28" s="6">
        <v>500355</v>
      </c>
      <c r="F28" s="4"/>
      <c r="G28" s="6">
        <v>5000</v>
      </c>
      <c r="H28" s="4"/>
      <c r="I28" s="6">
        <v>0</v>
      </c>
      <c r="J28" s="4"/>
      <c r="K28" s="6">
        <v>0</v>
      </c>
      <c r="L28" s="4"/>
      <c r="M28" s="6">
        <f t="shared" si="0"/>
        <v>0</v>
      </c>
      <c r="N28" s="4"/>
      <c r="O28" s="6">
        <v>2501775000</v>
      </c>
      <c r="P28" s="4"/>
      <c r="Q28" s="6">
        <v>0</v>
      </c>
      <c r="R28" s="4"/>
      <c r="S28" s="6">
        <f t="shared" si="1"/>
        <v>2501775000</v>
      </c>
    </row>
    <row r="29" spans="1:19" x14ac:dyDescent="0.55000000000000004">
      <c r="A29" s="1" t="s">
        <v>54</v>
      </c>
      <c r="C29" s="4" t="s">
        <v>115</v>
      </c>
      <c r="D29" s="4"/>
      <c r="E29" s="6">
        <v>976466</v>
      </c>
      <c r="F29" s="4"/>
      <c r="G29" s="6">
        <v>1250</v>
      </c>
      <c r="H29" s="4"/>
      <c r="I29" s="6">
        <v>0</v>
      </c>
      <c r="J29" s="4"/>
      <c r="K29" s="6">
        <v>0</v>
      </c>
      <c r="L29" s="4"/>
      <c r="M29" s="6">
        <f t="shared" si="0"/>
        <v>0</v>
      </c>
      <c r="N29" s="4"/>
      <c r="O29" s="6">
        <v>1220582500</v>
      </c>
      <c r="P29" s="4"/>
      <c r="Q29" s="6">
        <v>0</v>
      </c>
      <c r="R29" s="4"/>
      <c r="S29" s="6">
        <f t="shared" si="1"/>
        <v>1220582500</v>
      </c>
    </row>
    <row r="30" spans="1:19" x14ac:dyDescent="0.55000000000000004">
      <c r="A30" s="1" t="s">
        <v>29</v>
      </c>
      <c r="C30" s="4" t="s">
        <v>121</v>
      </c>
      <c r="D30" s="4"/>
      <c r="E30" s="6">
        <v>780062</v>
      </c>
      <c r="F30" s="4"/>
      <c r="G30" s="6">
        <v>6900</v>
      </c>
      <c r="H30" s="4"/>
      <c r="I30" s="6">
        <v>0</v>
      </c>
      <c r="J30" s="4"/>
      <c r="K30" s="6">
        <v>0</v>
      </c>
      <c r="L30" s="4"/>
      <c r="M30" s="6">
        <f t="shared" si="0"/>
        <v>0</v>
      </c>
      <c r="N30" s="4"/>
      <c r="O30" s="6">
        <v>5382427800</v>
      </c>
      <c r="P30" s="4"/>
      <c r="Q30" s="6">
        <v>0</v>
      </c>
      <c r="R30" s="4"/>
      <c r="S30" s="6">
        <f t="shared" si="1"/>
        <v>5382427800</v>
      </c>
    </row>
    <row r="31" spans="1:19" x14ac:dyDescent="0.55000000000000004">
      <c r="A31" s="1" t="s">
        <v>19</v>
      </c>
      <c r="C31" s="4" t="s">
        <v>122</v>
      </c>
      <c r="D31" s="4"/>
      <c r="E31" s="6">
        <v>24781548</v>
      </c>
      <c r="F31" s="4"/>
      <c r="G31" s="6">
        <v>100</v>
      </c>
      <c r="H31" s="4"/>
      <c r="I31" s="6">
        <v>0</v>
      </c>
      <c r="J31" s="4"/>
      <c r="K31" s="6">
        <v>0</v>
      </c>
      <c r="L31" s="4"/>
      <c r="M31" s="6">
        <f t="shared" si="0"/>
        <v>0</v>
      </c>
      <c r="N31" s="4"/>
      <c r="O31" s="6">
        <v>2478154800</v>
      </c>
      <c r="P31" s="4"/>
      <c r="Q31" s="6">
        <v>0</v>
      </c>
      <c r="R31" s="4"/>
      <c r="S31" s="6">
        <f t="shared" si="1"/>
        <v>2478154800</v>
      </c>
    </row>
    <row r="32" spans="1:19" x14ac:dyDescent="0.55000000000000004">
      <c r="A32" s="1" t="s">
        <v>17</v>
      </c>
      <c r="C32" s="4" t="s">
        <v>122</v>
      </c>
      <c r="D32" s="4"/>
      <c r="E32" s="6">
        <v>25642129</v>
      </c>
      <c r="F32" s="4"/>
      <c r="G32" s="6">
        <v>20</v>
      </c>
      <c r="H32" s="4"/>
      <c r="I32" s="6">
        <v>0</v>
      </c>
      <c r="J32" s="4"/>
      <c r="K32" s="6">
        <v>0</v>
      </c>
      <c r="L32" s="4"/>
      <c r="M32" s="6">
        <f t="shared" si="0"/>
        <v>0</v>
      </c>
      <c r="N32" s="4"/>
      <c r="O32" s="6">
        <v>512842580</v>
      </c>
      <c r="P32" s="4"/>
      <c r="Q32" s="6">
        <v>0</v>
      </c>
      <c r="R32" s="4"/>
      <c r="S32" s="6">
        <f t="shared" si="1"/>
        <v>512842580</v>
      </c>
    </row>
    <row r="33" spans="1:19" x14ac:dyDescent="0.55000000000000004">
      <c r="A33" s="1" t="s">
        <v>18</v>
      </c>
      <c r="C33" s="4" t="s">
        <v>120</v>
      </c>
      <c r="D33" s="4"/>
      <c r="E33" s="6">
        <v>21377844</v>
      </c>
      <c r="F33" s="4"/>
      <c r="G33" s="6">
        <v>2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42755688</v>
      </c>
      <c r="P33" s="4"/>
      <c r="Q33" s="6">
        <v>0</v>
      </c>
      <c r="R33" s="4"/>
      <c r="S33" s="6">
        <f t="shared" si="1"/>
        <v>42755688</v>
      </c>
    </row>
    <row r="34" spans="1:19" x14ac:dyDescent="0.55000000000000004">
      <c r="A34" s="1" t="s">
        <v>22</v>
      </c>
      <c r="C34" s="4" t="s">
        <v>109</v>
      </c>
      <c r="D34" s="4"/>
      <c r="E34" s="6">
        <v>12723209</v>
      </c>
      <c r="F34" s="4"/>
      <c r="G34" s="6">
        <v>1350</v>
      </c>
      <c r="H34" s="4"/>
      <c r="I34" s="6">
        <v>0</v>
      </c>
      <c r="J34" s="4"/>
      <c r="K34" s="6">
        <v>0</v>
      </c>
      <c r="L34" s="4"/>
      <c r="M34" s="6">
        <f t="shared" si="0"/>
        <v>0</v>
      </c>
      <c r="N34" s="4"/>
      <c r="O34" s="6">
        <v>17176332150</v>
      </c>
      <c r="P34" s="4"/>
      <c r="Q34" s="6">
        <v>23497034</v>
      </c>
      <c r="R34" s="4"/>
      <c r="S34" s="6">
        <f t="shared" si="1"/>
        <v>17152835116</v>
      </c>
    </row>
    <row r="35" spans="1:19" x14ac:dyDescent="0.55000000000000004">
      <c r="A35" s="1" t="s">
        <v>50</v>
      </c>
      <c r="C35" s="4" t="s">
        <v>123</v>
      </c>
      <c r="D35" s="4"/>
      <c r="E35" s="6">
        <v>39404494</v>
      </c>
      <c r="F35" s="4"/>
      <c r="G35" s="6">
        <v>500</v>
      </c>
      <c r="H35" s="4"/>
      <c r="I35" s="6">
        <v>19702247000</v>
      </c>
      <c r="J35" s="4"/>
      <c r="K35" s="6">
        <v>1179851237</v>
      </c>
      <c r="L35" s="4"/>
      <c r="M35" s="6">
        <f t="shared" si="0"/>
        <v>18522395763</v>
      </c>
      <c r="N35" s="4"/>
      <c r="O35" s="6">
        <v>19702247000</v>
      </c>
      <c r="P35" s="4"/>
      <c r="Q35" s="6">
        <v>1179851237</v>
      </c>
      <c r="R35" s="4"/>
      <c r="S35" s="6">
        <f t="shared" si="1"/>
        <v>18522395763</v>
      </c>
    </row>
    <row r="36" spans="1:19" x14ac:dyDescent="0.55000000000000004">
      <c r="A36" s="1" t="s">
        <v>40</v>
      </c>
      <c r="C36" s="4" t="s">
        <v>124</v>
      </c>
      <c r="D36" s="4"/>
      <c r="E36" s="6">
        <v>7054039</v>
      </c>
      <c r="F36" s="4"/>
      <c r="G36" s="6">
        <v>2150</v>
      </c>
      <c r="H36" s="4"/>
      <c r="I36" s="6">
        <v>0</v>
      </c>
      <c r="J36" s="4"/>
      <c r="K36" s="6">
        <v>0</v>
      </c>
      <c r="L36" s="4"/>
      <c r="M36" s="6">
        <f t="shared" si="0"/>
        <v>0</v>
      </c>
      <c r="N36" s="4"/>
      <c r="O36" s="6">
        <v>15166183850</v>
      </c>
      <c r="P36" s="4"/>
      <c r="Q36" s="6">
        <v>189053269</v>
      </c>
      <c r="R36" s="4"/>
      <c r="S36" s="6">
        <f t="shared" si="1"/>
        <v>14977130581</v>
      </c>
    </row>
    <row r="37" spans="1:19" x14ac:dyDescent="0.55000000000000004">
      <c r="A37" s="1" t="s">
        <v>66</v>
      </c>
      <c r="C37" s="4" t="s">
        <v>125</v>
      </c>
      <c r="D37" s="4"/>
      <c r="E37" s="6">
        <v>1699484</v>
      </c>
      <c r="F37" s="4"/>
      <c r="G37" s="6">
        <v>2200</v>
      </c>
      <c r="H37" s="4"/>
      <c r="I37" s="6">
        <v>0</v>
      </c>
      <c r="J37" s="4"/>
      <c r="K37" s="6">
        <v>0</v>
      </c>
      <c r="L37" s="4"/>
      <c r="M37" s="6">
        <f t="shared" si="0"/>
        <v>0</v>
      </c>
      <c r="N37" s="4"/>
      <c r="O37" s="6">
        <v>3738864800</v>
      </c>
      <c r="P37" s="4"/>
      <c r="Q37" s="6">
        <v>327150670</v>
      </c>
      <c r="R37" s="4"/>
      <c r="S37" s="6">
        <f t="shared" si="1"/>
        <v>3411714130</v>
      </c>
    </row>
    <row r="38" spans="1:19" x14ac:dyDescent="0.55000000000000004">
      <c r="A38" s="1" t="s">
        <v>49</v>
      </c>
      <c r="C38" s="4" t="s">
        <v>126</v>
      </c>
      <c r="D38" s="4"/>
      <c r="E38" s="6">
        <v>4239301</v>
      </c>
      <c r="F38" s="4"/>
      <c r="G38" s="6">
        <v>590</v>
      </c>
      <c r="H38" s="4"/>
      <c r="I38" s="6">
        <v>0</v>
      </c>
      <c r="J38" s="4"/>
      <c r="K38" s="6">
        <v>0</v>
      </c>
      <c r="L38" s="4"/>
      <c r="M38" s="6">
        <f t="shared" si="0"/>
        <v>0</v>
      </c>
      <c r="N38" s="4"/>
      <c r="O38" s="6">
        <v>2501187590</v>
      </c>
      <c r="P38" s="4"/>
      <c r="Q38" s="6">
        <v>0</v>
      </c>
      <c r="R38" s="4"/>
      <c r="S38" s="6">
        <f t="shared" si="1"/>
        <v>2501187590</v>
      </c>
    </row>
    <row r="39" spans="1:19" x14ac:dyDescent="0.55000000000000004">
      <c r="A39" s="1" t="s">
        <v>16</v>
      </c>
      <c r="C39" s="4" t="s">
        <v>111</v>
      </c>
      <c r="D39" s="4"/>
      <c r="E39" s="6">
        <v>7064052</v>
      </c>
      <c r="F39" s="4"/>
      <c r="G39" s="6">
        <v>120</v>
      </c>
      <c r="H39" s="4"/>
      <c r="I39" s="6">
        <v>0</v>
      </c>
      <c r="J39" s="4"/>
      <c r="K39" s="6">
        <v>0</v>
      </c>
      <c r="L39" s="4"/>
      <c r="M39" s="6">
        <f t="shared" si="0"/>
        <v>0</v>
      </c>
      <c r="N39" s="4"/>
      <c r="O39" s="6">
        <v>847686240</v>
      </c>
      <c r="P39" s="4"/>
      <c r="Q39" s="6">
        <v>14270812</v>
      </c>
      <c r="R39" s="4"/>
      <c r="S39" s="6">
        <f t="shared" si="1"/>
        <v>833415428</v>
      </c>
    </row>
    <row r="40" spans="1:19" x14ac:dyDescent="0.55000000000000004">
      <c r="A40" s="1" t="s">
        <v>37</v>
      </c>
      <c r="C40" s="4" t="s">
        <v>127</v>
      </c>
      <c r="D40" s="4"/>
      <c r="E40" s="6">
        <v>1942915</v>
      </c>
      <c r="F40" s="4"/>
      <c r="G40" s="6">
        <v>1800</v>
      </c>
      <c r="H40" s="4"/>
      <c r="I40" s="6">
        <v>0</v>
      </c>
      <c r="J40" s="4"/>
      <c r="K40" s="6">
        <v>0</v>
      </c>
      <c r="L40" s="4"/>
      <c r="M40" s="6">
        <f t="shared" si="0"/>
        <v>0</v>
      </c>
      <c r="N40" s="4"/>
      <c r="O40" s="6">
        <v>3497247000</v>
      </c>
      <c r="P40" s="4"/>
      <c r="Q40" s="6">
        <v>0</v>
      </c>
      <c r="R40" s="4"/>
      <c r="S40" s="6">
        <f t="shared" si="1"/>
        <v>3497247000</v>
      </c>
    </row>
    <row r="41" spans="1:19" x14ac:dyDescent="0.55000000000000004">
      <c r="A41" s="1" t="s">
        <v>61</v>
      </c>
      <c r="C41" s="4" t="s">
        <v>114</v>
      </c>
      <c r="D41" s="4"/>
      <c r="E41" s="6">
        <v>1847651</v>
      </c>
      <c r="F41" s="4"/>
      <c r="G41" s="6">
        <v>6500</v>
      </c>
      <c r="H41" s="4"/>
      <c r="I41" s="6">
        <v>0</v>
      </c>
      <c r="J41" s="4"/>
      <c r="K41" s="6">
        <v>0</v>
      </c>
      <c r="L41" s="4"/>
      <c r="M41" s="6">
        <f t="shared" si="0"/>
        <v>0</v>
      </c>
      <c r="N41" s="4"/>
      <c r="O41" s="6">
        <v>12009731500</v>
      </c>
      <c r="P41" s="4"/>
      <c r="Q41" s="6">
        <v>0</v>
      </c>
      <c r="R41" s="4"/>
      <c r="S41" s="6">
        <f t="shared" si="1"/>
        <v>12009731500</v>
      </c>
    </row>
    <row r="42" spans="1:19" x14ac:dyDescent="0.55000000000000004">
      <c r="A42" s="1" t="s">
        <v>51</v>
      </c>
      <c r="C42" s="4" t="s">
        <v>109</v>
      </c>
      <c r="D42" s="4"/>
      <c r="E42" s="6">
        <v>2403584</v>
      </c>
      <c r="F42" s="4"/>
      <c r="G42" s="6">
        <v>4350</v>
      </c>
      <c r="H42" s="4"/>
      <c r="I42" s="6">
        <v>0</v>
      </c>
      <c r="J42" s="4"/>
      <c r="K42" s="6">
        <v>0</v>
      </c>
      <c r="L42" s="4"/>
      <c r="M42" s="6">
        <f t="shared" si="0"/>
        <v>0</v>
      </c>
      <c r="N42" s="4"/>
      <c r="O42" s="6">
        <v>10455590400</v>
      </c>
      <c r="P42" s="4"/>
      <c r="Q42" s="6">
        <v>0</v>
      </c>
      <c r="R42" s="4"/>
      <c r="S42" s="6">
        <f t="shared" si="1"/>
        <v>10455590400</v>
      </c>
    </row>
    <row r="43" spans="1:19" x14ac:dyDescent="0.55000000000000004">
      <c r="A43" s="1" t="s">
        <v>24</v>
      </c>
      <c r="C43" s="4" t="s">
        <v>109</v>
      </c>
      <c r="D43" s="4"/>
      <c r="E43" s="6">
        <v>16005941</v>
      </c>
      <c r="F43" s="4"/>
      <c r="G43" s="6">
        <v>230</v>
      </c>
      <c r="H43" s="4"/>
      <c r="I43" s="6">
        <v>0</v>
      </c>
      <c r="J43" s="4"/>
      <c r="K43" s="6">
        <v>0</v>
      </c>
      <c r="L43" s="4"/>
      <c r="M43" s="6">
        <f t="shared" si="0"/>
        <v>0</v>
      </c>
      <c r="N43" s="4"/>
      <c r="O43" s="6">
        <v>3681366430</v>
      </c>
      <c r="P43" s="4"/>
      <c r="Q43" s="6">
        <v>0</v>
      </c>
      <c r="R43" s="4"/>
      <c r="S43" s="6">
        <f t="shared" si="1"/>
        <v>3681366430</v>
      </c>
    </row>
    <row r="44" spans="1:19" x14ac:dyDescent="0.55000000000000004">
      <c r="A44" s="1" t="s">
        <v>26</v>
      </c>
      <c r="C44" s="4" t="s">
        <v>122</v>
      </c>
      <c r="D44" s="4"/>
      <c r="E44" s="6">
        <v>33000000</v>
      </c>
      <c r="F44" s="4"/>
      <c r="G44" s="6">
        <v>270</v>
      </c>
      <c r="H44" s="4"/>
      <c r="I44" s="6">
        <v>0</v>
      </c>
      <c r="J44" s="4"/>
      <c r="K44" s="6">
        <v>0</v>
      </c>
      <c r="L44" s="4"/>
      <c r="M44" s="6">
        <f t="shared" si="0"/>
        <v>0</v>
      </c>
      <c r="N44" s="4"/>
      <c r="O44" s="6">
        <v>8910000000</v>
      </c>
      <c r="P44" s="4"/>
      <c r="Q44" s="6">
        <v>0</v>
      </c>
      <c r="R44" s="4"/>
      <c r="S44" s="6">
        <f t="shared" si="1"/>
        <v>8910000000</v>
      </c>
    </row>
    <row r="45" spans="1:19" x14ac:dyDescent="0.55000000000000004">
      <c r="A45" s="1" t="s">
        <v>31</v>
      </c>
      <c r="C45" s="4" t="s">
        <v>110</v>
      </c>
      <c r="D45" s="4"/>
      <c r="E45" s="6">
        <v>754660</v>
      </c>
      <c r="F45" s="4"/>
      <c r="G45" s="6">
        <v>14000</v>
      </c>
      <c r="H45" s="4"/>
      <c r="I45" s="6">
        <v>0</v>
      </c>
      <c r="J45" s="4"/>
      <c r="K45" s="6">
        <v>0</v>
      </c>
      <c r="L45" s="4"/>
      <c r="M45" s="6">
        <f t="shared" si="0"/>
        <v>0</v>
      </c>
      <c r="N45" s="4"/>
      <c r="O45" s="6">
        <v>10565240000</v>
      </c>
      <c r="P45" s="4"/>
      <c r="Q45" s="6">
        <v>0</v>
      </c>
      <c r="R45" s="4"/>
      <c r="S45" s="6">
        <f t="shared" si="1"/>
        <v>10565240000</v>
      </c>
    </row>
    <row r="46" spans="1:19" x14ac:dyDescent="0.55000000000000004">
      <c r="A46" s="1" t="s">
        <v>34</v>
      </c>
      <c r="C46" s="4" t="s">
        <v>128</v>
      </c>
      <c r="D46" s="4"/>
      <c r="E46" s="6">
        <v>245076</v>
      </c>
      <c r="F46" s="4"/>
      <c r="G46" s="6">
        <v>24750</v>
      </c>
      <c r="H46" s="4"/>
      <c r="I46" s="6">
        <v>0</v>
      </c>
      <c r="J46" s="4"/>
      <c r="K46" s="6">
        <v>0</v>
      </c>
      <c r="L46" s="4"/>
      <c r="M46" s="6">
        <f t="shared" si="0"/>
        <v>0</v>
      </c>
      <c r="N46" s="4"/>
      <c r="O46" s="6">
        <v>6065631000</v>
      </c>
      <c r="P46" s="4"/>
      <c r="Q46" s="6">
        <v>0</v>
      </c>
      <c r="R46" s="4"/>
      <c r="S46" s="6">
        <f t="shared" si="1"/>
        <v>6065631000</v>
      </c>
    </row>
    <row r="47" spans="1:19" x14ac:dyDescent="0.55000000000000004">
      <c r="A47" s="1" t="s">
        <v>44</v>
      </c>
      <c r="C47" s="4" t="s">
        <v>124</v>
      </c>
      <c r="D47" s="4"/>
      <c r="E47" s="6">
        <v>6714825</v>
      </c>
      <c r="F47" s="4"/>
      <c r="G47" s="6">
        <v>1300</v>
      </c>
      <c r="H47" s="4"/>
      <c r="I47" s="6">
        <v>0</v>
      </c>
      <c r="J47" s="4"/>
      <c r="K47" s="6">
        <v>0</v>
      </c>
      <c r="L47" s="4"/>
      <c r="M47" s="6">
        <f t="shared" si="0"/>
        <v>0</v>
      </c>
      <c r="N47" s="4"/>
      <c r="O47" s="6">
        <v>8729272500</v>
      </c>
      <c r="P47" s="4"/>
      <c r="Q47" s="6">
        <v>344576546</v>
      </c>
      <c r="R47" s="4"/>
      <c r="S47" s="6">
        <f t="shared" si="1"/>
        <v>8384695954</v>
      </c>
    </row>
    <row r="48" spans="1:19" x14ac:dyDescent="0.55000000000000004">
      <c r="A48" s="1" t="s">
        <v>43</v>
      </c>
      <c r="C48" s="4" t="s">
        <v>129</v>
      </c>
      <c r="D48" s="4"/>
      <c r="E48" s="6">
        <v>3611341</v>
      </c>
      <c r="F48" s="4"/>
      <c r="G48" s="6">
        <v>1260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4550289660</v>
      </c>
      <c r="P48" s="4"/>
      <c r="Q48" s="6">
        <v>91616570</v>
      </c>
      <c r="R48" s="4"/>
      <c r="S48" s="6">
        <f t="shared" si="1"/>
        <v>4458673090</v>
      </c>
    </row>
    <row r="49" spans="1:19" x14ac:dyDescent="0.55000000000000004">
      <c r="A49" s="1" t="s">
        <v>52</v>
      </c>
      <c r="C49" s="4" t="s">
        <v>130</v>
      </c>
      <c r="D49" s="4"/>
      <c r="E49" s="6">
        <v>2039745</v>
      </c>
      <c r="F49" s="4"/>
      <c r="G49" s="6">
        <v>1680</v>
      </c>
      <c r="H49" s="4"/>
      <c r="I49" s="6">
        <v>0</v>
      </c>
      <c r="J49" s="4"/>
      <c r="K49" s="6">
        <v>0</v>
      </c>
      <c r="L49" s="4"/>
      <c r="M49" s="6">
        <f t="shared" si="0"/>
        <v>0</v>
      </c>
      <c r="N49" s="4"/>
      <c r="O49" s="6">
        <f>3426771600-650</f>
        <v>3426770950</v>
      </c>
      <c r="P49" s="4"/>
      <c r="Q49" s="6">
        <v>0</v>
      </c>
      <c r="R49" s="4"/>
      <c r="S49" s="6">
        <f t="shared" si="1"/>
        <v>3426770950</v>
      </c>
    </row>
    <row r="50" spans="1:19" x14ac:dyDescent="0.55000000000000004">
      <c r="A50" s="1" t="s">
        <v>25</v>
      </c>
      <c r="C50" s="4" t="s">
        <v>131</v>
      </c>
      <c r="D50" s="4"/>
      <c r="E50" s="6">
        <v>436914</v>
      </c>
      <c r="F50" s="4"/>
      <c r="G50" s="6">
        <v>10000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4369140000</v>
      </c>
      <c r="P50" s="4"/>
      <c r="Q50" s="6">
        <v>0</v>
      </c>
      <c r="R50" s="4"/>
      <c r="S50" s="6">
        <f t="shared" si="1"/>
        <v>4369140000</v>
      </c>
    </row>
    <row r="51" spans="1:19" x14ac:dyDescent="0.55000000000000004">
      <c r="A51" s="1" t="s">
        <v>36</v>
      </c>
      <c r="C51" s="4" t="s">
        <v>132</v>
      </c>
      <c r="D51" s="4"/>
      <c r="E51" s="6">
        <v>1776342</v>
      </c>
      <c r="F51" s="4"/>
      <c r="G51" s="6">
        <v>670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1190149140</v>
      </c>
      <c r="P51" s="4"/>
      <c r="Q51" s="6">
        <v>122160360</v>
      </c>
      <c r="R51" s="4"/>
      <c r="S51" s="6">
        <f t="shared" si="1"/>
        <v>1067988780</v>
      </c>
    </row>
    <row r="52" spans="1:19" ht="24.75" thickBot="1" x14ac:dyDescent="0.6">
      <c r="C52" s="4"/>
      <c r="D52" s="4"/>
      <c r="E52" s="4"/>
      <c r="F52" s="4"/>
      <c r="G52" s="4"/>
      <c r="H52" s="4"/>
      <c r="I52" s="7">
        <f>SUM(I8:I51)</f>
        <v>26262196450</v>
      </c>
      <c r="J52" s="4"/>
      <c r="K52" s="7">
        <f>SUM(K8:K51)</f>
        <v>1355593113</v>
      </c>
      <c r="L52" s="4"/>
      <c r="M52" s="7">
        <f>SUM(M8:M51)</f>
        <v>24906603337</v>
      </c>
      <c r="N52" s="4"/>
      <c r="O52" s="7">
        <f>SUM(O8:O51)</f>
        <v>342379517889</v>
      </c>
      <c r="P52" s="4"/>
      <c r="Q52" s="7">
        <f>SUM(Q8:Q51)</f>
        <v>4160076435</v>
      </c>
      <c r="R52" s="4"/>
      <c r="S52" s="7">
        <f>SUM(S8:S51)</f>
        <v>338219441454</v>
      </c>
    </row>
    <row r="53" spans="1:19" ht="24.75" thickTop="1" x14ac:dyDescent="0.55000000000000004">
      <c r="I53" s="3"/>
      <c r="O53" s="3"/>
    </row>
    <row r="54" spans="1:19" x14ac:dyDescent="0.55000000000000004">
      <c r="O5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3"/>
  <sheetViews>
    <sheetView rightToLeft="1" workbookViewId="0">
      <selection activeCell="Q9" sqref="Q9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3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K6" s="15" t="s">
        <v>93</v>
      </c>
      <c r="L6" s="15" t="s">
        <v>93</v>
      </c>
      <c r="M6" s="15" t="s">
        <v>93</v>
      </c>
      <c r="N6" s="15" t="s">
        <v>93</v>
      </c>
      <c r="O6" s="15" t="s">
        <v>93</v>
      </c>
      <c r="P6" s="15" t="s">
        <v>93</v>
      </c>
      <c r="Q6" s="15" t="s">
        <v>93</v>
      </c>
    </row>
    <row r="7" spans="1:17" ht="24.75" x14ac:dyDescent="0.55000000000000004">
      <c r="A7" s="15" t="s">
        <v>3</v>
      </c>
      <c r="C7" s="15" t="s">
        <v>7</v>
      </c>
      <c r="E7" s="15" t="s">
        <v>133</v>
      </c>
      <c r="G7" s="15" t="s">
        <v>134</v>
      </c>
      <c r="I7" s="15" t="s">
        <v>135</v>
      </c>
      <c r="K7" s="15" t="s">
        <v>7</v>
      </c>
      <c r="M7" s="15" t="s">
        <v>133</v>
      </c>
      <c r="O7" s="15" t="s">
        <v>134</v>
      </c>
      <c r="Q7" s="15" t="s">
        <v>135</v>
      </c>
    </row>
    <row r="8" spans="1:17" x14ac:dyDescent="0.55000000000000004">
      <c r="A8" s="1" t="s">
        <v>56</v>
      </c>
      <c r="C8" s="8">
        <v>46995488</v>
      </c>
      <c r="D8" s="8"/>
      <c r="E8" s="8">
        <v>227693125261</v>
      </c>
      <c r="F8" s="8"/>
      <c r="G8" s="8">
        <v>233112165583</v>
      </c>
      <c r="H8" s="8"/>
      <c r="I8" s="8">
        <f>E8-G8</f>
        <v>-5419040322</v>
      </c>
      <c r="J8" s="8"/>
      <c r="K8" s="8">
        <v>46995488</v>
      </c>
      <c r="L8" s="8"/>
      <c r="M8" s="8">
        <v>227693125261</v>
      </c>
      <c r="N8" s="8"/>
      <c r="O8" s="8">
        <v>287122322479</v>
      </c>
      <c r="P8" s="8"/>
      <c r="Q8" s="8">
        <f>M8-O8</f>
        <v>-59429197218</v>
      </c>
    </row>
    <row r="9" spans="1:17" x14ac:dyDescent="0.55000000000000004">
      <c r="A9" s="1" t="s">
        <v>24</v>
      </c>
      <c r="C9" s="8">
        <v>14577002</v>
      </c>
      <c r="D9" s="8"/>
      <c r="E9" s="8">
        <v>69553290422</v>
      </c>
      <c r="F9" s="8"/>
      <c r="G9" s="8">
        <v>67089944720</v>
      </c>
      <c r="H9" s="8"/>
      <c r="I9" s="8">
        <f t="shared" ref="I9:I61" si="0">E9-G9</f>
        <v>2463345702</v>
      </c>
      <c r="J9" s="8"/>
      <c r="K9" s="8">
        <v>14577002</v>
      </c>
      <c r="L9" s="8"/>
      <c r="M9" s="8">
        <v>69553290422</v>
      </c>
      <c r="N9" s="8"/>
      <c r="O9" s="8">
        <v>76663413850</v>
      </c>
      <c r="P9" s="8"/>
      <c r="Q9" s="8">
        <f t="shared" ref="Q9:Q61" si="1">M9-O9</f>
        <v>-7110123428</v>
      </c>
    </row>
    <row r="10" spans="1:17" x14ac:dyDescent="0.55000000000000004">
      <c r="A10" s="1" t="s">
        <v>58</v>
      </c>
      <c r="C10" s="8">
        <v>7109455</v>
      </c>
      <c r="D10" s="8"/>
      <c r="E10" s="8">
        <v>78162720394</v>
      </c>
      <c r="F10" s="8"/>
      <c r="G10" s="8">
        <v>83311632373</v>
      </c>
      <c r="H10" s="8"/>
      <c r="I10" s="8">
        <f t="shared" si="0"/>
        <v>-5148911979</v>
      </c>
      <c r="J10" s="8"/>
      <c r="K10" s="8">
        <v>7109455</v>
      </c>
      <c r="L10" s="8"/>
      <c r="M10" s="8">
        <v>78162720394</v>
      </c>
      <c r="N10" s="8"/>
      <c r="O10" s="8">
        <v>100219611642</v>
      </c>
      <c r="P10" s="8"/>
      <c r="Q10" s="8">
        <f t="shared" si="1"/>
        <v>-22056891248</v>
      </c>
    </row>
    <row r="11" spans="1:17" x14ac:dyDescent="0.55000000000000004">
      <c r="A11" s="1" t="s">
        <v>55</v>
      </c>
      <c r="C11" s="8">
        <v>1687500</v>
      </c>
      <c r="D11" s="8"/>
      <c r="E11" s="8">
        <v>6374345625</v>
      </c>
      <c r="F11" s="8"/>
      <c r="G11" s="8">
        <v>6374345625</v>
      </c>
      <c r="H11" s="8"/>
      <c r="I11" s="8">
        <f t="shared" si="0"/>
        <v>0</v>
      </c>
      <c r="J11" s="8"/>
      <c r="K11" s="8">
        <v>1687500</v>
      </c>
      <c r="L11" s="8"/>
      <c r="M11" s="8">
        <v>6374345625</v>
      </c>
      <c r="N11" s="8"/>
      <c r="O11" s="8">
        <v>6435212872</v>
      </c>
      <c r="P11" s="8"/>
      <c r="Q11" s="8">
        <f t="shared" si="1"/>
        <v>-60867247</v>
      </c>
    </row>
    <row r="12" spans="1:17" x14ac:dyDescent="0.55000000000000004">
      <c r="A12" s="1" t="s">
        <v>27</v>
      </c>
      <c r="C12" s="8">
        <v>587449</v>
      </c>
      <c r="D12" s="8"/>
      <c r="E12" s="8">
        <v>108574507434</v>
      </c>
      <c r="F12" s="8"/>
      <c r="G12" s="8">
        <v>112113266725</v>
      </c>
      <c r="H12" s="8"/>
      <c r="I12" s="8">
        <f t="shared" si="0"/>
        <v>-3538759291</v>
      </c>
      <c r="J12" s="8"/>
      <c r="K12" s="8">
        <v>587449</v>
      </c>
      <c r="L12" s="8"/>
      <c r="M12" s="8">
        <v>108574507434</v>
      </c>
      <c r="N12" s="8"/>
      <c r="O12" s="8">
        <v>93488820645</v>
      </c>
      <c r="P12" s="8"/>
      <c r="Q12" s="8">
        <f t="shared" si="1"/>
        <v>15085686789</v>
      </c>
    </row>
    <row r="13" spans="1:17" x14ac:dyDescent="0.55000000000000004">
      <c r="A13" s="1" t="s">
        <v>34</v>
      </c>
      <c r="C13" s="8">
        <v>141459</v>
      </c>
      <c r="D13" s="8"/>
      <c r="E13" s="8">
        <v>14462491254</v>
      </c>
      <c r="F13" s="8"/>
      <c r="G13" s="8">
        <v>14809105585</v>
      </c>
      <c r="H13" s="8"/>
      <c r="I13" s="8">
        <f t="shared" si="0"/>
        <v>-346614331</v>
      </c>
      <c r="J13" s="8"/>
      <c r="K13" s="8">
        <v>141459</v>
      </c>
      <c r="L13" s="8"/>
      <c r="M13" s="8">
        <v>14462491254</v>
      </c>
      <c r="N13" s="8"/>
      <c r="O13" s="8">
        <v>18452063424</v>
      </c>
      <c r="P13" s="8"/>
      <c r="Q13" s="8">
        <f t="shared" si="1"/>
        <v>-3989572170</v>
      </c>
    </row>
    <row r="14" spans="1:17" x14ac:dyDescent="0.55000000000000004">
      <c r="A14" s="1" t="s">
        <v>25</v>
      </c>
      <c r="C14" s="8">
        <v>1230648</v>
      </c>
      <c r="D14" s="8"/>
      <c r="E14" s="8">
        <v>28190316149</v>
      </c>
      <c r="F14" s="8"/>
      <c r="G14" s="8">
        <v>27709813202</v>
      </c>
      <c r="H14" s="8"/>
      <c r="I14" s="8">
        <f t="shared" si="0"/>
        <v>480502947</v>
      </c>
      <c r="J14" s="8"/>
      <c r="K14" s="8">
        <v>1230648</v>
      </c>
      <c r="L14" s="8"/>
      <c r="M14" s="8">
        <v>28190316149</v>
      </c>
      <c r="N14" s="8"/>
      <c r="O14" s="8">
        <v>23125376486</v>
      </c>
      <c r="P14" s="8"/>
      <c r="Q14" s="8">
        <f t="shared" si="1"/>
        <v>5064939663</v>
      </c>
    </row>
    <row r="15" spans="1:17" x14ac:dyDescent="0.55000000000000004">
      <c r="A15" s="1" t="s">
        <v>41</v>
      </c>
      <c r="C15" s="8">
        <v>16766338</v>
      </c>
      <c r="D15" s="8"/>
      <c r="E15" s="8">
        <v>28049851260</v>
      </c>
      <c r="F15" s="8"/>
      <c r="G15" s="8">
        <v>30149840124</v>
      </c>
      <c r="H15" s="8"/>
      <c r="I15" s="8">
        <f t="shared" si="0"/>
        <v>-2099988864</v>
      </c>
      <c r="J15" s="8"/>
      <c r="K15" s="8">
        <v>16766338</v>
      </c>
      <c r="L15" s="8"/>
      <c r="M15" s="8">
        <v>28049851260</v>
      </c>
      <c r="N15" s="8"/>
      <c r="O15" s="8">
        <v>30859702731</v>
      </c>
      <c r="P15" s="8"/>
      <c r="Q15" s="8">
        <f t="shared" si="1"/>
        <v>-2809851471</v>
      </c>
    </row>
    <row r="16" spans="1:17" x14ac:dyDescent="0.55000000000000004">
      <c r="A16" s="1" t="s">
        <v>21</v>
      </c>
      <c r="C16" s="8">
        <v>16287703</v>
      </c>
      <c r="D16" s="8"/>
      <c r="E16" s="8">
        <v>100544813148</v>
      </c>
      <c r="F16" s="8"/>
      <c r="G16" s="8">
        <v>89373167242</v>
      </c>
      <c r="H16" s="8"/>
      <c r="I16" s="8">
        <f t="shared" si="0"/>
        <v>11171645906</v>
      </c>
      <c r="J16" s="8"/>
      <c r="K16" s="8">
        <v>16287703</v>
      </c>
      <c r="L16" s="8"/>
      <c r="M16" s="8">
        <v>100544813148</v>
      </c>
      <c r="N16" s="8"/>
      <c r="O16" s="8">
        <v>84764205137</v>
      </c>
      <c r="P16" s="8"/>
      <c r="Q16" s="8">
        <f t="shared" si="1"/>
        <v>15780608011</v>
      </c>
    </row>
    <row r="17" spans="1:17" x14ac:dyDescent="0.55000000000000004">
      <c r="A17" s="1" t="s">
        <v>65</v>
      </c>
      <c r="C17" s="8">
        <v>39670855</v>
      </c>
      <c r="D17" s="8"/>
      <c r="E17" s="8">
        <v>191101105798</v>
      </c>
      <c r="F17" s="8"/>
      <c r="G17" s="8">
        <v>197962763332</v>
      </c>
      <c r="H17" s="8"/>
      <c r="I17" s="8">
        <f t="shared" si="0"/>
        <v>-6861657534</v>
      </c>
      <c r="J17" s="8"/>
      <c r="K17" s="8">
        <v>39670855</v>
      </c>
      <c r="L17" s="8"/>
      <c r="M17" s="8">
        <v>191101105798</v>
      </c>
      <c r="N17" s="8"/>
      <c r="O17" s="8">
        <v>287211845559</v>
      </c>
      <c r="P17" s="8"/>
      <c r="Q17" s="8">
        <f t="shared" si="1"/>
        <v>-96110739761</v>
      </c>
    </row>
    <row r="18" spans="1:17" x14ac:dyDescent="0.55000000000000004">
      <c r="A18" s="1" t="s">
        <v>23</v>
      </c>
      <c r="C18" s="8">
        <v>2561132</v>
      </c>
      <c r="D18" s="8"/>
      <c r="E18" s="8">
        <v>36024389694</v>
      </c>
      <c r="F18" s="8"/>
      <c r="G18" s="8">
        <v>34955114522</v>
      </c>
      <c r="H18" s="8"/>
      <c r="I18" s="8">
        <f t="shared" si="0"/>
        <v>1069275172</v>
      </c>
      <c r="J18" s="8"/>
      <c r="K18" s="8">
        <v>2561132</v>
      </c>
      <c r="L18" s="8"/>
      <c r="M18" s="8">
        <v>36024389694</v>
      </c>
      <c r="N18" s="8"/>
      <c r="O18" s="8">
        <v>32829747620</v>
      </c>
      <c r="P18" s="8"/>
      <c r="Q18" s="8">
        <f t="shared" si="1"/>
        <v>3194642074</v>
      </c>
    </row>
    <row r="19" spans="1:17" x14ac:dyDescent="0.55000000000000004">
      <c r="A19" s="1" t="s">
        <v>46</v>
      </c>
      <c r="C19" s="8">
        <v>5094459</v>
      </c>
      <c r="D19" s="8"/>
      <c r="E19" s="8">
        <v>54287655507</v>
      </c>
      <c r="F19" s="8"/>
      <c r="G19" s="8">
        <v>54794070204</v>
      </c>
      <c r="H19" s="8"/>
      <c r="I19" s="8">
        <f t="shared" si="0"/>
        <v>-506414697</v>
      </c>
      <c r="J19" s="8"/>
      <c r="K19" s="8">
        <v>5094459</v>
      </c>
      <c r="L19" s="8"/>
      <c r="M19" s="8">
        <v>54287655507</v>
      </c>
      <c r="N19" s="8"/>
      <c r="O19" s="8">
        <v>60129558653</v>
      </c>
      <c r="P19" s="8"/>
      <c r="Q19" s="8">
        <f t="shared" si="1"/>
        <v>-5841903146</v>
      </c>
    </row>
    <row r="20" spans="1:17" x14ac:dyDescent="0.55000000000000004">
      <c r="A20" s="1" t="s">
        <v>37</v>
      </c>
      <c r="C20" s="8">
        <v>1095021</v>
      </c>
      <c r="D20" s="8"/>
      <c r="E20" s="8">
        <v>15173768413</v>
      </c>
      <c r="F20" s="8"/>
      <c r="G20" s="8">
        <v>15826871788</v>
      </c>
      <c r="H20" s="8"/>
      <c r="I20" s="8">
        <f t="shared" si="0"/>
        <v>-653103375</v>
      </c>
      <c r="J20" s="8"/>
      <c r="K20" s="8">
        <v>1095021</v>
      </c>
      <c r="L20" s="8"/>
      <c r="M20" s="8">
        <v>15173768413</v>
      </c>
      <c r="N20" s="8"/>
      <c r="O20" s="8">
        <v>22497929817</v>
      </c>
      <c r="P20" s="8"/>
      <c r="Q20" s="8">
        <f t="shared" si="1"/>
        <v>-7324161404</v>
      </c>
    </row>
    <row r="21" spans="1:17" x14ac:dyDescent="0.55000000000000004">
      <c r="A21" s="1" t="s">
        <v>64</v>
      </c>
      <c r="C21" s="8">
        <v>9434324</v>
      </c>
      <c r="D21" s="8"/>
      <c r="E21" s="8">
        <v>84403707949</v>
      </c>
      <c r="F21" s="8"/>
      <c r="G21" s="8">
        <v>99408811585</v>
      </c>
      <c r="H21" s="8"/>
      <c r="I21" s="8">
        <f t="shared" si="0"/>
        <v>-15005103636</v>
      </c>
      <c r="J21" s="8"/>
      <c r="K21" s="8">
        <v>9434324</v>
      </c>
      <c r="L21" s="8"/>
      <c r="M21" s="8">
        <v>84403707949</v>
      </c>
      <c r="N21" s="8"/>
      <c r="O21" s="8">
        <v>152403377097</v>
      </c>
      <c r="P21" s="8"/>
      <c r="Q21" s="8">
        <f t="shared" si="1"/>
        <v>-67999669148</v>
      </c>
    </row>
    <row r="22" spans="1:17" x14ac:dyDescent="0.55000000000000004">
      <c r="A22" s="1" t="s">
        <v>19</v>
      </c>
      <c r="C22" s="8">
        <v>24367888</v>
      </c>
      <c r="D22" s="8"/>
      <c r="E22" s="8">
        <v>62131736105</v>
      </c>
      <c r="F22" s="8"/>
      <c r="G22" s="8">
        <v>63900007737</v>
      </c>
      <c r="H22" s="8"/>
      <c r="I22" s="8">
        <f t="shared" si="0"/>
        <v>-1768271632</v>
      </c>
      <c r="J22" s="8"/>
      <c r="K22" s="8">
        <v>24367888</v>
      </c>
      <c r="L22" s="8"/>
      <c r="M22" s="8">
        <v>62131736105</v>
      </c>
      <c r="N22" s="8"/>
      <c r="O22" s="8">
        <v>70770476689</v>
      </c>
      <c r="P22" s="8"/>
      <c r="Q22" s="8">
        <f t="shared" si="1"/>
        <v>-8638740584</v>
      </c>
    </row>
    <row r="23" spans="1:17" x14ac:dyDescent="0.55000000000000004">
      <c r="A23" s="1" t="s">
        <v>15</v>
      </c>
      <c r="C23" s="8">
        <v>25857358</v>
      </c>
      <c r="D23" s="8"/>
      <c r="E23" s="8">
        <v>48296889126</v>
      </c>
      <c r="F23" s="8"/>
      <c r="G23" s="8">
        <v>51072867852</v>
      </c>
      <c r="H23" s="8"/>
      <c r="I23" s="8">
        <f t="shared" si="0"/>
        <v>-2775978726</v>
      </c>
      <c r="J23" s="8"/>
      <c r="K23" s="8">
        <v>25857358</v>
      </c>
      <c r="L23" s="8"/>
      <c r="M23" s="8">
        <v>48296889126</v>
      </c>
      <c r="N23" s="8"/>
      <c r="O23" s="8">
        <v>59149512685</v>
      </c>
      <c r="P23" s="8"/>
      <c r="Q23" s="8">
        <f t="shared" si="1"/>
        <v>-10852623559</v>
      </c>
    </row>
    <row r="24" spans="1:17" x14ac:dyDescent="0.55000000000000004">
      <c r="A24" s="1" t="s">
        <v>61</v>
      </c>
      <c r="C24" s="8">
        <v>1734992</v>
      </c>
      <c r="D24" s="8"/>
      <c r="E24" s="8">
        <v>40874650503</v>
      </c>
      <c r="F24" s="8"/>
      <c r="G24" s="8">
        <v>40064056168</v>
      </c>
      <c r="H24" s="8"/>
      <c r="I24" s="8">
        <f t="shared" si="0"/>
        <v>810594335</v>
      </c>
      <c r="J24" s="8"/>
      <c r="K24" s="8">
        <v>1734992</v>
      </c>
      <c r="L24" s="8"/>
      <c r="M24" s="8">
        <v>40874650503</v>
      </c>
      <c r="N24" s="8"/>
      <c r="O24" s="8">
        <v>36158257978</v>
      </c>
      <c r="P24" s="8"/>
      <c r="Q24" s="8">
        <f t="shared" si="1"/>
        <v>4716392525</v>
      </c>
    </row>
    <row r="25" spans="1:17" x14ac:dyDescent="0.55000000000000004">
      <c r="A25" s="1" t="s">
        <v>49</v>
      </c>
      <c r="C25" s="8">
        <v>4046044</v>
      </c>
      <c r="D25" s="8"/>
      <c r="E25" s="8">
        <v>28555987271</v>
      </c>
      <c r="F25" s="8"/>
      <c r="G25" s="8">
        <v>29279941878</v>
      </c>
      <c r="H25" s="8"/>
      <c r="I25" s="8">
        <f t="shared" si="0"/>
        <v>-723954607</v>
      </c>
      <c r="J25" s="8"/>
      <c r="K25" s="8">
        <v>4046044</v>
      </c>
      <c r="L25" s="8"/>
      <c r="M25" s="8">
        <v>28555987271</v>
      </c>
      <c r="N25" s="8"/>
      <c r="O25" s="8">
        <v>32727337992</v>
      </c>
      <c r="P25" s="8"/>
      <c r="Q25" s="8">
        <f t="shared" si="1"/>
        <v>-4171350721</v>
      </c>
    </row>
    <row r="26" spans="1:17" x14ac:dyDescent="0.55000000000000004">
      <c r="A26" s="1" t="s">
        <v>67</v>
      </c>
      <c r="C26" s="8">
        <v>3344338</v>
      </c>
      <c r="D26" s="8"/>
      <c r="E26" s="8">
        <v>53423737765</v>
      </c>
      <c r="F26" s="8"/>
      <c r="G26" s="8">
        <v>56515466211</v>
      </c>
      <c r="H26" s="8"/>
      <c r="I26" s="8">
        <f t="shared" si="0"/>
        <v>-3091728446</v>
      </c>
      <c r="J26" s="8"/>
      <c r="K26" s="8">
        <v>3344338</v>
      </c>
      <c r="L26" s="8"/>
      <c r="M26" s="8">
        <v>53423737765</v>
      </c>
      <c r="N26" s="8"/>
      <c r="O26" s="8">
        <v>66285076416</v>
      </c>
      <c r="P26" s="8"/>
      <c r="Q26" s="8">
        <f t="shared" si="1"/>
        <v>-12861338651</v>
      </c>
    </row>
    <row r="27" spans="1:17" x14ac:dyDescent="0.55000000000000004">
      <c r="A27" s="1" t="s">
        <v>35</v>
      </c>
      <c r="C27" s="8">
        <v>1500000</v>
      </c>
      <c r="D27" s="8"/>
      <c r="E27" s="8">
        <v>27077922000</v>
      </c>
      <c r="F27" s="8"/>
      <c r="G27" s="8">
        <v>27286672500</v>
      </c>
      <c r="H27" s="8"/>
      <c r="I27" s="8">
        <f t="shared" si="0"/>
        <v>-208750500</v>
      </c>
      <c r="J27" s="8"/>
      <c r="K27" s="8">
        <v>1500000</v>
      </c>
      <c r="L27" s="8"/>
      <c r="M27" s="8">
        <v>27077922000</v>
      </c>
      <c r="N27" s="8"/>
      <c r="O27" s="8">
        <v>27860292546</v>
      </c>
      <c r="P27" s="8"/>
      <c r="Q27" s="8">
        <f t="shared" si="1"/>
        <v>-782370546</v>
      </c>
    </row>
    <row r="28" spans="1:17" x14ac:dyDescent="0.55000000000000004">
      <c r="A28" s="1" t="s">
        <v>40</v>
      </c>
      <c r="C28" s="8">
        <v>6500493</v>
      </c>
      <c r="D28" s="8"/>
      <c r="E28" s="8">
        <v>63455023954</v>
      </c>
      <c r="F28" s="8"/>
      <c r="G28" s="8">
        <v>64682768817</v>
      </c>
      <c r="H28" s="8"/>
      <c r="I28" s="8">
        <f t="shared" si="0"/>
        <v>-1227744863</v>
      </c>
      <c r="J28" s="8"/>
      <c r="K28" s="8">
        <v>6500493</v>
      </c>
      <c r="L28" s="8"/>
      <c r="M28" s="8">
        <v>63455023954</v>
      </c>
      <c r="N28" s="8"/>
      <c r="O28" s="8">
        <v>70616290130</v>
      </c>
      <c r="P28" s="8"/>
      <c r="Q28" s="8">
        <f t="shared" si="1"/>
        <v>-7161266176</v>
      </c>
    </row>
    <row r="29" spans="1:17" x14ac:dyDescent="0.55000000000000004">
      <c r="A29" s="1" t="s">
        <v>43</v>
      </c>
      <c r="C29" s="8">
        <v>3611341</v>
      </c>
      <c r="D29" s="8"/>
      <c r="E29" s="8">
        <v>29975276900</v>
      </c>
      <c r="F29" s="8"/>
      <c r="G29" s="8">
        <v>30441957858</v>
      </c>
      <c r="H29" s="8"/>
      <c r="I29" s="8">
        <f t="shared" si="0"/>
        <v>-466680958</v>
      </c>
      <c r="J29" s="8"/>
      <c r="K29" s="8">
        <v>3611341</v>
      </c>
      <c r="L29" s="8"/>
      <c r="M29" s="8">
        <v>29975276900</v>
      </c>
      <c r="N29" s="8"/>
      <c r="O29" s="8">
        <v>43624708889</v>
      </c>
      <c r="P29" s="8"/>
      <c r="Q29" s="8">
        <f t="shared" si="1"/>
        <v>-13649431989</v>
      </c>
    </row>
    <row r="30" spans="1:17" x14ac:dyDescent="0.55000000000000004">
      <c r="A30" s="1" t="s">
        <v>30</v>
      </c>
      <c r="C30" s="8">
        <v>1670763</v>
      </c>
      <c r="D30" s="8"/>
      <c r="E30" s="8">
        <v>9383644074</v>
      </c>
      <c r="F30" s="8"/>
      <c r="G30" s="8">
        <v>9383644074</v>
      </c>
      <c r="H30" s="8"/>
      <c r="I30" s="8">
        <f t="shared" si="0"/>
        <v>0</v>
      </c>
      <c r="J30" s="8"/>
      <c r="K30" s="8">
        <v>1670763</v>
      </c>
      <c r="L30" s="8"/>
      <c r="M30" s="8">
        <v>9383644074</v>
      </c>
      <c r="N30" s="8"/>
      <c r="O30" s="8">
        <v>18819308459</v>
      </c>
      <c r="P30" s="8"/>
      <c r="Q30" s="8">
        <f t="shared" si="1"/>
        <v>-9435664385</v>
      </c>
    </row>
    <row r="31" spans="1:17" x14ac:dyDescent="0.55000000000000004">
      <c r="A31" s="1" t="s">
        <v>53</v>
      </c>
      <c r="C31" s="8">
        <v>21059243</v>
      </c>
      <c r="D31" s="8"/>
      <c r="E31" s="8">
        <v>45217311488</v>
      </c>
      <c r="F31" s="8"/>
      <c r="G31" s="8">
        <v>41274395689</v>
      </c>
      <c r="H31" s="8"/>
      <c r="I31" s="8">
        <f t="shared" si="0"/>
        <v>3942915799</v>
      </c>
      <c r="J31" s="8"/>
      <c r="K31" s="8">
        <v>21059243</v>
      </c>
      <c r="L31" s="8"/>
      <c r="M31" s="8">
        <v>45217311488</v>
      </c>
      <c r="N31" s="8"/>
      <c r="O31" s="8">
        <v>74016210829</v>
      </c>
      <c r="P31" s="8"/>
      <c r="Q31" s="8">
        <f t="shared" si="1"/>
        <v>-28798899341</v>
      </c>
    </row>
    <row r="32" spans="1:17" x14ac:dyDescent="0.55000000000000004">
      <c r="A32" s="1" t="s">
        <v>17</v>
      </c>
      <c r="C32" s="8">
        <v>19228135</v>
      </c>
      <c r="D32" s="8"/>
      <c r="E32" s="8">
        <v>25440371431</v>
      </c>
      <c r="F32" s="8"/>
      <c r="G32" s="8">
        <v>27160606914</v>
      </c>
      <c r="H32" s="8"/>
      <c r="I32" s="8">
        <f t="shared" si="0"/>
        <v>-1720235483</v>
      </c>
      <c r="J32" s="8"/>
      <c r="K32" s="8">
        <v>19228135</v>
      </c>
      <c r="L32" s="8"/>
      <c r="M32" s="8">
        <v>25440371431</v>
      </c>
      <c r="N32" s="8"/>
      <c r="O32" s="8">
        <v>36982589956</v>
      </c>
      <c r="P32" s="8"/>
      <c r="Q32" s="8">
        <f t="shared" si="1"/>
        <v>-11542218525</v>
      </c>
    </row>
    <row r="33" spans="1:17" x14ac:dyDescent="0.55000000000000004">
      <c r="A33" s="1" t="s">
        <v>48</v>
      </c>
      <c r="C33" s="8">
        <v>3775291</v>
      </c>
      <c r="D33" s="8"/>
      <c r="E33" s="8">
        <v>59482324094</v>
      </c>
      <c r="F33" s="8"/>
      <c r="G33" s="8">
        <v>57418268683</v>
      </c>
      <c r="H33" s="8"/>
      <c r="I33" s="8">
        <f t="shared" si="0"/>
        <v>2064055411</v>
      </c>
      <c r="J33" s="8"/>
      <c r="K33" s="8">
        <v>3775291</v>
      </c>
      <c r="L33" s="8"/>
      <c r="M33" s="8">
        <v>59482324094</v>
      </c>
      <c r="N33" s="8"/>
      <c r="O33" s="8">
        <v>67134007101</v>
      </c>
      <c r="P33" s="8"/>
      <c r="Q33" s="8">
        <f t="shared" si="1"/>
        <v>-7651683007</v>
      </c>
    </row>
    <row r="34" spans="1:17" x14ac:dyDescent="0.55000000000000004">
      <c r="A34" s="1" t="s">
        <v>57</v>
      </c>
      <c r="C34" s="8">
        <v>3500901</v>
      </c>
      <c r="D34" s="8"/>
      <c r="E34" s="8">
        <v>49242999542</v>
      </c>
      <c r="F34" s="8"/>
      <c r="G34" s="8">
        <v>50461024266</v>
      </c>
      <c r="H34" s="8"/>
      <c r="I34" s="8">
        <f t="shared" si="0"/>
        <v>-1218024724</v>
      </c>
      <c r="J34" s="8"/>
      <c r="K34" s="8">
        <v>3500901</v>
      </c>
      <c r="L34" s="8"/>
      <c r="M34" s="8">
        <v>49242999542</v>
      </c>
      <c r="N34" s="8"/>
      <c r="O34" s="8">
        <v>49685837163</v>
      </c>
      <c r="P34" s="8"/>
      <c r="Q34" s="8">
        <f t="shared" si="1"/>
        <v>-442837621</v>
      </c>
    </row>
    <row r="35" spans="1:17" x14ac:dyDescent="0.55000000000000004">
      <c r="A35" s="1" t="s">
        <v>16</v>
      </c>
      <c r="C35" s="8">
        <v>7064052</v>
      </c>
      <c r="D35" s="8"/>
      <c r="E35" s="8">
        <v>44168511401</v>
      </c>
      <c r="F35" s="8"/>
      <c r="G35" s="8">
        <v>50909651456</v>
      </c>
      <c r="H35" s="8"/>
      <c r="I35" s="8">
        <f t="shared" si="0"/>
        <v>-6741140055</v>
      </c>
      <c r="J35" s="8"/>
      <c r="K35" s="8">
        <v>7064052</v>
      </c>
      <c r="L35" s="8"/>
      <c r="M35" s="8">
        <v>44168511401</v>
      </c>
      <c r="N35" s="8"/>
      <c r="O35" s="8">
        <v>59063549310</v>
      </c>
      <c r="P35" s="8"/>
      <c r="Q35" s="8">
        <f t="shared" si="1"/>
        <v>-14895037909</v>
      </c>
    </row>
    <row r="36" spans="1:17" x14ac:dyDescent="0.55000000000000004">
      <c r="A36" s="1" t="s">
        <v>38</v>
      </c>
      <c r="C36" s="8">
        <v>23781759</v>
      </c>
      <c r="D36" s="8"/>
      <c r="E36" s="8">
        <v>98910837522</v>
      </c>
      <c r="F36" s="8"/>
      <c r="G36" s="8">
        <v>105648310919</v>
      </c>
      <c r="H36" s="8"/>
      <c r="I36" s="8">
        <f t="shared" si="0"/>
        <v>-6737473397</v>
      </c>
      <c r="J36" s="8"/>
      <c r="K36" s="8">
        <v>23781759</v>
      </c>
      <c r="L36" s="8"/>
      <c r="M36" s="8">
        <v>98910837522</v>
      </c>
      <c r="N36" s="8"/>
      <c r="O36" s="8">
        <v>134584372379</v>
      </c>
      <c r="P36" s="8"/>
      <c r="Q36" s="8">
        <f t="shared" si="1"/>
        <v>-35673534857</v>
      </c>
    </row>
    <row r="37" spans="1:17" x14ac:dyDescent="0.55000000000000004">
      <c r="A37" s="1" t="s">
        <v>60</v>
      </c>
      <c r="C37" s="8">
        <v>4833742</v>
      </c>
      <c r="D37" s="8"/>
      <c r="E37" s="8">
        <v>148570019789</v>
      </c>
      <c r="F37" s="8"/>
      <c r="G37" s="8">
        <v>150341376412</v>
      </c>
      <c r="H37" s="8"/>
      <c r="I37" s="8">
        <f t="shared" si="0"/>
        <v>-1771356623</v>
      </c>
      <c r="J37" s="8"/>
      <c r="K37" s="8">
        <v>4833742</v>
      </c>
      <c r="L37" s="8"/>
      <c r="M37" s="8">
        <v>148570019789</v>
      </c>
      <c r="N37" s="8"/>
      <c r="O37" s="8">
        <v>136282585702</v>
      </c>
      <c r="P37" s="8"/>
      <c r="Q37" s="8">
        <f t="shared" si="1"/>
        <v>12287434087</v>
      </c>
    </row>
    <row r="38" spans="1:17" x14ac:dyDescent="0.55000000000000004">
      <c r="A38" s="1" t="s">
        <v>18</v>
      </c>
      <c r="C38" s="8">
        <v>14894680</v>
      </c>
      <c r="D38" s="8"/>
      <c r="E38" s="8">
        <v>19618025066</v>
      </c>
      <c r="F38" s="8"/>
      <c r="G38" s="8">
        <v>21024600448</v>
      </c>
      <c r="H38" s="8"/>
      <c r="I38" s="8">
        <f t="shared" si="0"/>
        <v>-1406575382</v>
      </c>
      <c r="J38" s="8"/>
      <c r="K38" s="8">
        <v>14894680</v>
      </c>
      <c r="L38" s="8"/>
      <c r="M38" s="8">
        <v>19618025066</v>
      </c>
      <c r="N38" s="8"/>
      <c r="O38" s="8">
        <v>28688053348</v>
      </c>
      <c r="P38" s="8"/>
      <c r="Q38" s="8">
        <f t="shared" si="1"/>
        <v>-9070028282</v>
      </c>
    </row>
    <row r="39" spans="1:17" x14ac:dyDescent="0.55000000000000004">
      <c r="A39" s="1" t="s">
        <v>45</v>
      </c>
      <c r="C39" s="8">
        <v>2620473</v>
      </c>
      <c r="D39" s="8"/>
      <c r="E39" s="8">
        <v>21802855523</v>
      </c>
      <c r="F39" s="8"/>
      <c r="G39" s="8">
        <v>24642176016</v>
      </c>
      <c r="H39" s="8"/>
      <c r="I39" s="8">
        <f t="shared" si="0"/>
        <v>-2839320493</v>
      </c>
      <c r="J39" s="8"/>
      <c r="K39" s="8">
        <v>2620473</v>
      </c>
      <c r="L39" s="8"/>
      <c r="M39" s="8">
        <v>21802855523</v>
      </c>
      <c r="N39" s="8"/>
      <c r="O39" s="8">
        <v>21458219097</v>
      </c>
      <c r="P39" s="8"/>
      <c r="Q39" s="8">
        <f t="shared" si="1"/>
        <v>344636426</v>
      </c>
    </row>
    <row r="40" spans="1:17" x14ac:dyDescent="0.55000000000000004">
      <c r="A40" s="1" t="s">
        <v>20</v>
      </c>
      <c r="C40" s="8">
        <v>12049750</v>
      </c>
      <c r="D40" s="8"/>
      <c r="E40" s="8">
        <v>19224776649</v>
      </c>
      <c r="F40" s="8"/>
      <c r="G40" s="8">
        <v>19344557189</v>
      </c>
      <c r="H40" s="8"/>
      <c r="I40" s="8">
        <f t="shared" si="0"/>
        <v>-119780540</v>
      </c>
      <c r="J40" s="8"/>
      <c r="K40" s="8">
        <v>12049750</v>
      </c>
      <c r="L40" s="8"/>
      <c r="M40" s="8">
        <v>19224776649</v>
      </c>
      <c r="N40" s="8"/>
      <c r="O40" s="8">
        <v>21319339535</v>
      </c>
      <c r="P40" s="8"/>
      <c r="Q40" s="8">
        <f t="shared" si="1"/>
        <v>-2094562886</v>
      </c>
    </row>
    <row r="41" spans="1:17" x14ac:dyDescent="0.55000000000000004">
      <c r="A41" s="1" t="s">
        <v>50</v>
      </c>
      <c r="C41" s="8">
        <v>39404494</v>
      </c>
      <c r="D41" s="8"/>
      <c r="E41" s="8">
        <v>254605242194</v>
      </c>
      <c r="F41" s="8"/>
      <c r="G41" s="8">
        <v>268706455608</v>
      </c>
      <c r="H41" s="8"/>
      <c r="I41" s="8">
        <f t="shared" si="0"/>
        <v>-14101213414</v>
      </c>
      <c r="J41" s="8"/>
      <c r="K41" s="8">
        <v>39404494</v>
      </c>
      <c r="L41" s="8"/>
      <c r="M41" s="8">
        <v>254605242194</v>
      </c>
      <c r="N41" s="8"/>
      <c r="O41" s="8">
        <v>296102993054</v>
      </c>
      <c r="P41" s="8"/>
      <c r="Q41" s="8">
        <f t="shared" si="1"/>
        <v>-41497750860</v>
      </c>
    </row>
    <row r="42" spans="1:17" x14ac:dyDescent="0.55000000000000004">
      <c r="A42" s="1" t="s">
        <v>39</v>
      </c>
      <c r="C42" s="8">
        <v>1731052</v>
      </c>
      <c r="D42" s="8"/>
      <c r="E42" s="8">
        <v>14574771477</v>
      </c>
      <c r="F42" s="8"/>
      <c r="G42" s="8">
        <v>14815676791</v>
      </c>
      <c r="H42" s="8"/>
      <c r="I42" s="8">
        <f t="shared" si="0"/>
        <v>-240905314</v>
      </c>
      <c r="J42" s="8"/>
      <c r="K42" s="8">
        <v>1731052</v>
      </c>
      <c r="L42" s="8"/>
      <c r="M42" s="8">
        <v>14574771477</v>
      </c>
      <c r="N42" s="8"/>
      <c r="O42" s="8">
        <v>17073365876</v>
      </c>
      <c r="P42" s="8"/>
      <c r="Q42" s="8">
        <f t="shared" si="1"/>
        <v>-2498594399</v>
      </c>
    </row>
    <row r="43" spans="1:17" x14ac:dyDescent="0.55000000000000004">
      <c r="A43" s="1" t="s">
        <v>51</v>
      </c>
      <c r="C43" s="8">
        <v>2403584</v>
      </c>
      <c r="D43" s="8"/>
      <c r="E43" s="8">
        <v>33211029185</v>
      </c>
      <c r="F43" s="8"/>
      <c r="G43" s="8">
        <v>41669089855</v>
      </c>
      <c r="H43" s="8"/>
      <c r="I43" s="8">
        <f t="shared" si="0"/>
        <v>-8458060670</v>
      </c>
      <c r="J43" s="8"/>
      <c r="K43" s="8">
        <v>2403584</v>
      </c>
      <c r="L43" s="8"/>
      <c r="M43" s="8">
        <v>33211029185</v>
      </c>
      <c r="N43" s="8"/>
      <c r="O43" s="8">
        <v>33121829713</v>
      </c>
      <c r="P43" s="8"/>
      <c r="Q43" s="8">
        <f t="shared" si="1"/>
        <v>89199472</v>
      </c>
    </row>
    <row r="44" spans="1:17" x14ac:dyDescent="0.55000000000000004">
      <c r="A44" s="1" t="s">
        <v>63</v>
      </c>
      <c r="C44" s="8">
        <v>11973920</v>
      </c>
      <c r="D44" s="8"/>
      <c r="E44" s="8">
        <v>97125829436</v>
      </c>
      <c r="F44" s="8"/>
      <c r="G44" s="8">
        <v>108909477860</v>
      </c>
      <c r="H44" s="8"/>
      <c r="I44" s="8">
        <f t="shared" si="0"/>
        <v>-11783648424</v>
      </c>
      <c r="J44" s="8"/>
      <c r="K44" s="8">
        <v>11973920</v>
      </c>
      <c r="L44" s="8"/>
      <c r="M44" s="8">
        <v>97125829436</v>
      </c>
      <c r="N44" s="8"/>
      <c r="O44" s="8">
        <v>156164595349</v>
      </c>
      <c r="P44" s="8"/>
      <c r="Q44" s="8">
        <f t="shared" si="1"/>
        <v>-59038765913</v>
      </c>
    </row>
    <row r="45" spans="1:17" x14ac:dyDescent="0.55000000000000004">
      <c r="A45" s="1" t="s">
        <v>52</v>
      </c>
      <c r="C45" s="8">
        <v>1715432</v>
      </c>
      <c r="D45" s="8"/>
      <c r="E45" s="8">
        <v>27761065923</v>
      </c>
      <c r="F45" s="8"/>
      <c r="G45" s="8">
        <v>29961748805</v>
      </c>
      <c r="H45" s="8"/>
      <c r="I45" s="8">
        <f t="shared" si="0"/>
        <v>-2200682882</v>
      </c>
      <c r="J45" s="8"/>
      <c r="K45" s="8">
        <v>1715432</v>
      </c>
      <c r="L45" s="8"/>
      <c r="M45" s="8">
        <v>27761065923</v>
      </c>
      <c r="N45" s="8"/>
      <c r="O45" s="8">
        <v>38445535891</v>
      </c>
      <c r="P45" s="8"/>
      <c r="Q45" s="8">
        <f t="shared" si="1"/>
        <v>-10684469968</v>
      </c>
    </row>
    <row r="46" spans="1:17" x14ac:dyDescent="0.55000000000000004">
      <c r="A46" s="1" t="s">
        <v>66</v>
      </c>
      <c r="C46" s="8">
        <v>1699484</v>
      </c>
      <c r="D46" s="8"/>
      <c r="E46" s="8">
        <v>22333498768</v>
      </c>
      <c r="F46" s="8"/>
      <c r="G46" s="8">
        <v>23364015730</v>
      </c>
      <c r="H46" s="8"/>
      <c r="I46" s="8">
        <f t="shared" si="0"/>
        <v>-1030516962</v>
      </c>
      <c r="J46" s="8"/>
      <c r="K46" s="8">
        <v>1699484</v>
      </c>
      <c r="L46" s="8"/>
      <c r="M46" s="8">
        <v>22333498768</v>
      </c>
      <c r="N46" s="8"/>
      <c r="O46" s="8">
        <v>30828883476</v>
      </c>
      <c r="P46" s="8"/>
      <c r="Q46" s="8">
        <f t="shared" si="1"/>
        <v>-8495384708</v>
      </c>
    </row>
    <row r="47" spans="1:17" x14ac:dyDescent="0.55000000000000004">
      <c r="A47" s="1" t="s">
        <v>44</v>
      </c>
      <c r="C47" s="8">
        <v>6714825</v>
      </c>
      <c r="D47" s="8"/>
      <c r="E47" s="8">
        <v>53332225612</v>
      </c>
      <c r="F47" s="8"/>
      <c r="G47" s="8">
        <v>54600451252</v>
      </c>
      <c r="H47" s="8"/>
      <c r="I47" s="8">
        <f t="shared" si="0"/>
        <v>-1268225640</v>
      </c>
      <c r="J47" s="8"/>
      <c r="K47" s="8">
        <v>6714825</v>
      </c>
      <c r="L47" s="8"/>
      <c r="M47" s="8">
        <v>53332225612</v>
      </c>
      <c r="N47" s="8"/>
      <c r="O47" s="8">
        <v>59655172580</v>
      </c>
      <c r="P47" s="8"/>
      <c r="Q47" s="8">
        <f t="shared" si="1"/>
        <v>-6322946968</v>
      </c>
    </row>
    <row r="48" spans="1:17" x14ac:dyDescent="0.55000000000000004">
      <c r="A48" s="1" t="s">
        <v>26</v>
      </c>
      <c r="C48" s="8">
        <v>31909557</v>
      </c>
      <c r="D48" s="8"/>
      <c r="E48" s="8">
        <v>68958617225</v>
      </c>
      <c r="F48" s="8"/>
      <c r="G48" s="8">
        <v>71052117104</v>
      </c>
      <c r="H48" s="8"/>
      <c r="I48" s="8">
        <f t="shared" si="0"/>
        <v>-2093499879</v>
      </c>
      <c r="J48" s="8"/>
      <c r="K48" s="8">
        <v>31909557</v>
      </c>
      <c r="L48" s="8"/>
      <c r="M48" s="8">
        <v>68958617225</v>
      </c>
      <c r="N48" s="8"/>
      <c r="O48" s="8">
        <v>89801585377</v>
      </c>
      <c r="P48" s="8"/>
      <c r="Q48" s="8">
        <f t="shared" si="1"/>
        <v>-20842968152</v>
      </c>
    </row>
    <row r="49" spans="1:17" x14ac:dyDescent="0.55000000000000004">
      <c r="A49" s="1" t="s">
        <v>47</v>
      </c>
      <c r="C49" s="8">
        <v>8794336</v>
      </c>
      <c r="D49" s="8"/>
      <c r="E49" s="8">
        <v>117929710863</v>
      </c>
      <c r="F49" s="8"/>
      <c r="G49" s="8">
        <v>117580030475</v>
      </c>
      <c r="H49" s="8"/>
      <c r="I49" s="8">
        <f t="shared" si="0"/>
        <v>349680388</v>
      </c>
      <c r="J49" s="8"/>
      <c r="K49" s="8">
        <v>8794336</v>
      </c>
      <c r="L49" s="8"/>
      <c r="M49" s="8">
        <v>117929710863</v>
      </c>
      <c r="N49" s="8"/>
      <c r="O49" s="8">
        <v>113874016079</v>
      </c>
      <c r="P49" s="8"/>
      <c r="Q49" s="8">
        <f t="shared" si="1"/>
        <v>4055694784</v>
      </c>
    </row>
    <row r="50" spans="1:17" x14ac:dyDescent="0.55000000000000004">
      <c r="A50" s="1" t="s">
        <v>28</v>
      </c>
      <c r="C50" s="8">
        <v>1394183</v>
      </c>
      <c r="D50" s="8"/>
      <c r="E50" s="8">
        <v>51097676223</v>
      </c>
      <c r="F50" s="8"/>
      <c r="G50" s="8">
        <v>51444148125</v>
      </c>
      <c r="H50" s="8"/>
      <c r="I50" s="8">
        <f t="shared" si="0"/>
        <v>-346471902</v>
      </c>
      <c r="J50" s="8"/>
      <c r="K50" s="8">
        <v>1394183</v>
      </c>
      <c r="L50" s="8"/>
      <c r="M50" s="8">
        <v>51097676223</v>
      </c>
      <c r="N50" s="8"/>
      <c r="O50" s="8">
        <v>59423693950</v>
      </c>
      <c r="P50" s="8"/>
      <c r="Q50" s="8">
        <f t="shared" si="1"/>
        <v>-8326017727</v>
      </c>
    </row>
    <row r="51" spans="1:17" x14ac:dyDescent="0.55000000000000004">
      <c r="A51" s="1" t="s">
        <v>32</v>
      </c>
      <c r="C51" s="8">
        <v>435392</v>
      </c>
      <c r="D51" s="8"/>
      <c r="E51" s="8">
        <v>15572195005</v>
      </c>
      <c r="F51" s="8"/>
      <c r="G51" s="8">
        <v>15979028337</v>
      </c>
      <c r="H51" s="8"/>
      <c r="I51" s="8">
        <f t="shared" si="0"/>
        <v>-406833332</v>
      </c>
      <c r="J51" s="8"/>
      <c r="K51" s="8">
        <v>435392</v>
      </c>
      <c r="L51" s="8"/>
      <c r="M51" s="8">
        <v>15572195005</v>
      </c>
      <c r="N51" s="8"/>
      <c r="O51" s="8">
        <v>21049196985</v>
      </c>
      <c r="P51" s="8"/>
      <c r="Q51" s="8">
        <f t="shared" si="1"/>
        <v>-5477001980</v>
      </c>
    </row>
    <row r="52" spans="1:17" x14ac:dyDescent="0.55000000000000004">
      <c r="A52" s="1" t="s">
        <v>29</v>
      </c>
      <c r="C52" s="8">
        <v>620679</v>
      </c>
      <c r="D52" s="8"/>
      <c r="E52" s="8">
        <v>17892592838</v>
      </c>
      <c r="F52" s="8"/>
      <c r="G52" s="8">
        <v>18361959422</v>
      </c>
      <c r="H52" s="8"/>
      <c r="I52" s="8">
        <f t="shared" si="0"/>
        <v>-469366584</v>
      </c>
      <c r="J52" s="8"/>
      <c r="K52" s="8">
        <v>620679</v>
      </c>
      <c r="L52" s="8"/>
      <c r="M52" s="8">
        <v>17892592838</v>
      </c>
      <c r="N52" s="8"/>
      <c r="O52" s="8">
        <v>26190442408</v>
      </c>
      <c r="P52" s="8"/>
      <c r="Q52" s="8">
        <f t="shared" si="1"/>
        <v>-8297849570</v>
      </c>
    </row>
    <row r="53" spans="1:17" x14ac:dyDescent="0.55000000000000004">
      <c r="A53" s="1" t="s">
        <v>36</v>
      </c>
      <c r="C53" s="8">
        <v>4082693</v>
      </c>
      <c r="D53" s="8"/>
      <c r="E53" s="8">
        <v>60104918464</v>
      </c>
      <c r="F53" s="8"/>
      <c r="G53" s="8">
        <v>70616176993</v>
      </c>
      <c r="H53" s="8"/>
      <c r="I53" s="8">
        <f t="shared" si="0"/>
        <v>-10511258529</v>
      </c>
      <c r="J53" s="8"/>
      <c r="K53" s="8">
        <v>4082693</v>
      </c>
      <c r="L53" s="8"/>
      <c r="M53" s="8">
        <v>60104918464</v>
      </c>
      <c r="N53" s="8"/>
      <c r="O53" s="8">
        <v>81352107601</v>
      </c>
      <c r="P53" s="8"/>
      <c r="Q53" s="8">
        <f t="shared" si="1"/>
        <v>-21247189137</v>
      </c>
    </row>
    <row r="54" spans="1:17" x14ac:dyDescent="0.55000000000000004">
      <c r="A54" s="1" t="s">
        <v>68</v>
      </c>
      <c r="C54" s="8">
        <v>1839529</v>
      </c>
      <c r="D54" s="8"/>
      <c r="E54" s="8">
        <v>34048230401</v>
      </c>
      <c r="F54" s="8"/>
      <c r="G54" s="8">
        <v>40905419660</v>
      </c>
      <c r="H54" s="8"/>
      <c r="I54" s="8">
        <f t="shared" si="0"/>
        <v>-6857189259</v>
      </c>
      <c r="J54" s="8"/>
      <c r="K54" s="8">
        <v>1839529</v>
      </c>
      <c r="L54" s="8"/>
      <c r="M54" s="8">
        <v>34048230401</v>
      </c>
      <c r="N54" s="8"/>
      <c r="O54" s="8">
        <v>27842592101</v>
      </c>
      <c r="P54" s="8"/>
      <c r="Q54" s="8">
        <f t="shared" si="1"/>
        <v>6205638300</v>
      </c>
    </row>
    <row r="55" spans="1:17" x14ac:dyDescent="0.55000000000000004">
      <c r="A55" s="1" t="s">
        <v>54</v>
      </c>
      <c r="C55" s="8">
        <v>893013</v>
      </c>
      <c r="D55" s="8"/>
      <c r="E55" s="8">
        <v>15002122777</v>
      </c>
      <c r="F55" s="8"/>
      <c r="G55" s="8">
        <v>15508111534</v>
      </c>
      <c r="H55" s="8"/>
      <c r="I55" s="8">
        <f t="shared" si="0"/>
        <v>-505988757</v>
      </c>
      <c r="J55" s="8"/>
      <c r="K55" s="8">
        <v>893013</v>
      </c>
      <c r="L55" s="8"/>
      <c r="M55" s="8">
        <v>15002122777</v>
      </c>
      <c r="N55" s="8"/>
      <c r="O55" s="8">
        <v>19110796429</v>
      </c>
      <c r="P55" s="8"/>
      <c r="Q55" s="8">
        <f t="shared" si="1"/>
        <v>-4108673652</v>
      </c>
    </row>
    <row r="56" spans="1:17" x14ac:dyDescent="0.55000000000000004">
      <c r="A56" s="1" t="s">
        <v>42</v>
      </c>
      <c r="C56" s="8">
        <v>140129092</v>
      </c>
      <c r="D56" s="8"/>
      <c r="E56" s="8">
        <v>122440589710</v>
      </c>
      <c r="F56" s="8"/>
      <c r="G56" s="8">
        <v>127037335399</v>
      </c>
      <c r="H56" s="8"/>
      <c r="I56" s="8">
        <f t="shared" si="0"/>
        <v>-4596745689</v>
      </c>
      <c r="J56" s="8"/>
      <c r="K56" s="8">
        <v>140129092</v>
      </c>
      <c r="L56" s="8"/>
      <c r="M56" s="8">
        <v>122440589710</v>
      </c>
      <c r="N56" s="8"/>
      <c r="O56" s="8">
        <v>130205636672</v>
      </c>
      <c r="P56" s="8"/>
      <c r="Q56" s="8">
        <f t="shared" si="1"/>
        <v>-7765046962</v>
      </c>
    </row>
    <row r="57" spans="1:17" x14ac:dyDescent="0.55000000000000004">
      <c r="A57" s="1" t="s">
        <v>62</v>
      </c>
      <c r="C57" s="8">
        <v>5143557</v>
      </c>
      <c r="D57" s="8"/>
      <c r="E57" s="8">
        <v>29143831164</v>
      </c>
      <c r="F57" s="8"/>
      <c r="G57" s="8">
        <v>33285322961</v>
      </c>
      <c r="H57" s="8"/>
      <c r="I57" s="8">
        <f t="shared" si="0"/>
        <v>-4141491797</v>
      </c>
      <c r="J57" s="8"/>
      <c r="K57" s="8">
        <v>5143557</v>
      </c>
      <c r="L57" s="8"/>
      <c r="M57" s="8">
        <v>29143831164</v>
      </c>
      <c r="N57" s="8"/>
      <c r="O57" s="8">
        <v>35008372461</v>
      </c>
      <c r="P57" s="8"/>
      <c r="Q57" s="8">
        <f t="shared" si="1"/>
        <v>-5864541297</v>
      </c>
    </row>
    <row r="58" spans="1:17" x14ac:dyDescent="0.55000000000000004">
      <c r="A58" s="1" t="s">
        <v>31</v>
      </c>
      <c r="C58" s="8">
        <v>671999</v>
      </c>
      <c r="D58" s="8"/>
      <c r="E58" s="8">
        <v>59492133965</v>
      </c>
      <c r="F58" s="8"/>
      <c r="G58" s="8">
        <v>58209875071</v>
      </c>
      <c r="H58" s="8"/>
      <c r="I58" s="8">
        <f t="shared" si="0"/>
        <v>1282258894</v>
      </c>
      <c r="J58" s="8"/>
      <c r="K58" s="8">
        <v>671999</v>
      </c>
      <c r="L58" s="8"/>
      <c r="M58" s="8">
        <v>59492133965</v>
      </c>
      <c r="N58" s="8"/>
      <c r="O58" s="8">
        <v>65383907899</v>
      </c>
      <c r="P58" s="8"/>
      <c r="Q58" s="8">
        <f t="shared" si="1"/>
        <v>-5891773934</v>
      </c>
    </row>
    <row r="59" spans="1:17" x14ac:dyDescent="0.55000000000000004">
      <c r="A59" s="1" t="s">
        <v>33</v>
      </c>
      <c r="C59" s="8">
        <v>437307</v>
      </c>
      <c r="D59" s="8"/>
      <c r="E59" s="8">
        <v>29559941587</v>
      </c>
      <c r="F59" s="8"/>
      <c r="G59" s="8">
        <v>29712088345</v>
      </c>
      <c r="H59" s="8"/>
      <c r="I59" s="8">
        <f t="shared" si="0"/>
        <v>-152146758</v>
      </c>
      <c r="J59" s="8"/>
      <c r="K59" s="8">
        <v>437307</v>
      </c>
      <c r="L59" s="8"/>
      <c r="M59" s="8">
        <v>29559941587</v>
      </c>
      <c r="N59" s="8"/>
      <c r="O59" s="8">
        <v>29510942980</v>
      </c>
      <c r="P59" s="8"/>
      <c r="Q59" s="8">
        <f t="shared" si="1"/>
        <v>48998607</v>
      </c>
    </row>
    <row r="60" spans="1:17" x14ac:dyDescent="0.55000000000000004">
      <c r="A60" s="1" t="s">
        <v>59</v>
      </c>
      <c r="C60" s="8">
        <v>11548152</v>
      </c>
      <c r="D60" s="8"/>
      <c r="E60" s="8">
        <v>16082696134</v>
      </c>
      <c r="F60" s="8"/>
      <c r="G60" s="8">
        <v>17494667315</v>
      </c>
      <c r="H60" s="8"/>
      <c r="I60" s="8">
        <f t="shared" si="0"/>
        <v>-1411971181</v>
      </c>
      <c r="J60" s="8"/>
      <c r="K60" s="8">
        <v>11548152</v>
      </c>
      <c r="L60" s="8"/>
      <c r="M60" s="8">
        <v>16082696134</v>
      </c>
      <c r="N60" s="8"/>
      <c r="O60" s="8">
        <v>20895928126</v>
      </c>
      <c r="P60" s="8"/>
      <c r="Q60" s="8">
        <f t="shared" si="1"/>
        <v>-4813231992</v>
      </c>
    </row>
    <row r="61" spans="1:17" x14ac:dyDescent="0.55000000000000004">
      <c r="A61" s="1" t="s">
        <v>22</v>
      </c>
      <c r="C61" s="8">
        <v>12723209</v>
      </c>
      <c r="D61" s="8"/>
      <c r="E61" s="8">
        <v>91062042526</v>
      </c>
      <c r="F61" s="8"/>
      <c r="G61" s="8">
        <v>87773690990</v>
      </c>
      <c r="H61" s="8"/>
      <c r="I61" s="8">
        <f t="shared" si="0"/>
        <v>3288351536</v>
      </c>
      <c r="J61" s="8"/>
      <c r="K61" s="8">
        <v>12723209</v>
      </c>
      <c r="L61" s="8"/>
      <c r="M61" s="8">
        <v>91062042526</v>
      </c>
      <c r="N61" s="8"/>
      <c r="O61" s="8">
        <v>97386648361</v>
      </c>
      <c r="P61" s="8"/>
      <c r="Q61" s="8">
        <f t="shared" si="1"/>
        <v>-6324605835</v>
      </c>
    </row>
    <row r="62" spans="1:17" ht="24.75" thickBot="1" x14ac:dyDescent="0.6">
      <c r="E62" s="9">
        <f>SUM(E8:E61)</f>
        <v>3168779949988</v>
      </c>
      <c r="G62" s="9">
        <f>SUM(G8:G61)</f>
        <v>3284830151329</v>
      </c>
      <c r="I62" s="9">
        <f>SUM(I8:I61)</f>
        <v>-116050201341</v>
      </c>
      <c r="M62" s="9">
        <f>SUM(M8:M61)</f>
        <v>3168779949988</v>
      </c>
      <c r="O62" s="9">
        <f>SUM(O8:O61)</f>
        <v>3779857457584</v>
      </c>
      <c r="Q62" s="9">
        <f>SUM(Q8:Q61)</f>
        <v>-611077507596</v>
      </c>
    </row>
    <row r="63" spans="1:17" ht="24.75" thickTop="1" x14ac:dyDescent="0.55000000000000004">
      <c r="I63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1"/>
  <sheetViews>
    <sheetView rightToLeft="1" workbookViewId="0">
      <selection activeCell="Q64" sqref="I64:Q69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3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K6" s="15" t="s">
        <v>93</v>
      </c>
      <c r="L6" s="15" t="s">
        <v>93</v>
      </c>
      <c r="M6" s="15" t="s">
        <v>93</v>
      </c>
      <c r="N6" s="15" t="s">
        <v>93</v>
      </c>
      <c r="O6" s="15" t="s">
        <v>93</v>
      </c>
      <c r="P6" s="15" t="s">
        <v>93</v>
      </c>
      <c r="Q6" s="15" t="s">
        <v>93</v>
      </c>
    </row>
    <row r="7" spans="1:17" ht="24.75" x14ac:dyDescent="0.55000000000000004">
      <c r="A7" s="15" t="s">
        <v>3</v>
      </c>
      <c r="C7" s="15" t="s">
        <v>7</v>
      </c>
      <c r="E7" s="15" t="s">
        <v>133</v>
      </c>
      <c r="G7" s="15" t="s">
        <v>134</v>
      </c>
      <c r="I7" s="15" t="s">
        <v>136</v>
      </c>
      <c r="K7" s="15" t="s">
        <v>7</v>
      </c>
      <c r="M7" s="15" t="s">
        <v>133</v>
      </c>
      <c r="O7" s="15" t="s">
        <v>134</v>
      </c>
      <c r="Q7" s="15" t="s">
        <v>136</v>
      </c>
    </row>
    <row r="8" spans="1:17" x14ac:dyDescent="0.55000000000000004">
      <c r="A8" s="1" t="s">
        <v>52</v>
      </c>
      <c r="C8" s="8">
        <v>75391</v>
      </c>
      <c r="D8" s="8"/>
      <c r="E8" s="8">
        <v>1326210214</v>
      </c>
      <c r="F8" s="8"/>
      <c r="G8" s="8">
        <v>1689631179</v>
      </c>
      <c r="H8" s="8"/>
      <c r="I8" s="8">
        <f>E8-G8</f>
        <v>-363420965</v>
      </c>
      <c r="J8" s="8"/>
      <c r="K8" s="8">
        <v>431669</v>
      </c>
      <c r="L8" s="8"/>
      <c r="M8" s="8">
        <v>8428006137</v>
      </c>
      <c r="N8" s="8"/>
      <c r="O8" s="8">
        <v>9674382907</v>
      </c>
      <c r="P8" s="8"/>
      <c r="Q8" s="8">
        <f>M8-O8</f>
        <v>-1246376770</v>
      </c>
    </row>
    <row r="9" spans="1:17" x14ac:dyDescent="0.55000000000000004">
      <c r="A9" s="1" t="s">
        <v>53</v>
      </c>
      <c r="C9" s="8">
        <v>4559253</v>
      </c>
      <c r="D9" s="8"/>
      <c r="E9" s="8">
        <v>9972842566</v>
      </c>
      <c r="F9" s="8"/>
      <c r="G9" s="8">
        <v>16024252695</v>
      </c>
      <c r="H9" s="8"/>
      <c r="I9" s="8">
        <f t="shared" ref="I9:I62" si="0">E9-G9</f>
        <v>-6051410129</v>
      </c>
      <c r="J9" s="8"/>
      <c r="K9" s="8">
        <v>25156795</v>
      </c>
      <c r="L9" s="8"/>
      <c r="M9" s="8">
        <v>95711736907</v>
      </c>
      <c r="N9" s="8"/>
      <c r="O9" s="8">
        <v>121124084667</v>
      </c>
      <c r="P9" s="8"/>
      <c r="Q9" s="8">
        <f t="shared" ref="Q9:Q62" si="1">M9-O9</f>
        <v>-25412347760</v>
      </c>
    </row>
    <row r="10" spans="1:17" x14ac:dyDescent="0.55000000000000004">
      <c r="A10" s="1" t="s">
        <v>58</v>
      </c>
      <c r="C10" s="8">
        <v>218795</v>
      </c>
      <c r="D10" s="8"/>
      <c r="E10" s="8">
        <v>2519071361</v>
      </c>
      <c r="F10" s="8"/>
      <c r="G10" s="8">
        <v>3084280009</v>
      </c>
      <c r="H10" s="8"/>
      <c r="I10" s="8">
        <f t="shared" si="0"/>
        <v>-565208648</v>
      </c>
      <c r="J10" s="8"/>
      <c r="K10" s="8">
        <v>1207572</v>
      </c>
      <c r="L10" s="8"/>
      <c r="M10" s="8">
        <v>17011729531</v>
      </c>
      <c r="N10" s="8"/>
      <c r="O10" s="8">
        <v>17022738999</v>
      </c>
      <c r="P10" s="8"/>
      <c r="Q10" s="8">
        <f t="shared" si="1"/>
        <v>-11009468</v>
      </c>
    </row>
    <row r="11" spans="1:17" x14ac:dyDescent="0.55000000000000004">
      <c r="A11" s="1" t="s">
        <v>31</v>
      </c>
      <c r="C11" s="8">
        <v>23277</v>
      </c>
      <c r="D11" s="8"/>
      <c r="E11" s="8">
        <v>1922173298</v>
      </c>
      <c r="F11" s="8"/>
      <c r="G11" s="8">
        <v>2264796861</v>
      </c>
      <c r="H11" s="8"/>
      <c r="I11" s="8">
        <f t="shared" si="0"/>
        <v>-342623563</v>
      </c>
      <c r="J11" s="8"/>
      <c r="K11" s="8">
        <v>170147</v>
      </c>
      <c r="L11" s="8"/>
      <c r="M11" s="8">
        <v>17455515197</v>
      </c>
      <c r="N11" s="8"/>
      <c r="O11" s="8">
        <v>16520680242</v>
      </c>
      <c r="P11" s="8"/>
      <c r="Q11" s="8">
        <f t="shared" si="1"/>
        <v>934834955</v>
      </c>
    </row>
    <row r="12" spans="1:17" x14ac:dyDescent="0.55000000000000004">
      <c r="A12" s="1" t="s">
        <v>29</v>
      </c>
      <c r="C12" s="8">
        <v>66583</v>
      </c>
      <c r="D12" s="8"/>
      <c r="E12" s="8">
        <v>1965760829</v>
      </c>
      <c r="F12" s="8"/>
      <c r="G12" s="8">
        <v>2809565374</v>
      </c>
      <c r="H12" s="8"/>
      <c r="I12" s="8">
        <f t="shared" si="0"/>
        <v>-843804545</v>
      </c>
      <c r="J12" s="8"/>
      <c r="K12" s="8">
        <v>231104</v>
      </c>
      <c r="L12" s="8"/>
      <c r="M12" s="8">
        <v>8214756905</v>
      </c>
      <c r="N12" s="8"/>
      <c r="O12" s="8">
        <v>9751765406</v>
      </c>
      <c r="P12" s="8"/>
      <c r="Q12" s="8">
        <f t="shared" si="1"/>
        <v>-1537008501</v>
      </c>
    </row>
    <row r="13" spans="1:17" x14ac:dyDescent="0.55000000000000004">
      <c r="A13" s="1" t="s">
        <v>60</v>
      </c>
      <c r="C13" s="8">
        <v>529063</v>
      </c>
      <c r="D13" s="8"/>
      <c r="E13" s="8">
        <v>16091301687</v>
      </c>
      <c r="F13" s="8"/>
      <c r="G13" s="8">
        <v>14916409205</v>
      </c>
      <c r="H13" s="8"/>
      <c r="I13" s="8">
        <f t="shared" si="0"/>
        <v>1174892482</v>
      </c>
      <c r="J13" s="8"/>
      <c r="K13" s="8">
        <v>648443</v>
      </c>
      <c r="L13" s="8"/>
      <c r="M13" s="8">
        <v>19709313960</v>
      </c>
      <c r="N13" s="8"/>
      <c r="O13" s="8">
        <v>18269094760</v>
      </c>
      <c r="P13" s="8"/>
      <c r="Q13" s="8">
        <f t="shared" si="1"/>
        <v>1440219200</v>
      </c>
    </row>
    <row r="14" spans="1:17" x14ac:dyDescent="0.55000000000000004">
      <c r="A14" s="1" t="s">
        <v>34</v>
      </c>
      <c r="C14" s="8">
        <v>52220</v>
      </c>
      <c r="D14" s="8"/>
      <c r="E14" s="8">
        <v>5684254775</v>
      </c>
      <c r="F14" s="8"/>
      <c r="G14" s="8">
        <v>6811632712</v>
      </c>
      <c r="H14" s="8"/>
      <c r="I14" s="8">
        <f t="shared" si="0"/>
        <v>-1127377937</v>
      </c>
      <c r="J14" s="8"/>
      <c r="K14" s="8">
        <v>126151</v>
      </c>
      <c r="L14" s="8"/>
      <c r="M14" s="8">
        <v>15020990979</v>
      </c>
      <c r="N14" s="8"/>
      <c r="O14" s="8">
        <v>16455271507</v>
      </c>
      <c r="P14" s="8"/>
      <c r="Q14" s="8">
        <f t="shared" si="1"/>
        <v>-1434280528</v>
      </c>
    </row>
    <row r="15" spans="1:17" x14ac:dyDescent="0.55000000000000004">
      <c r="A15" s="1" t="s">
        <v>37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1026530</v>
      </c>
      <c r="L15" s="8"/>
      <c r="M15" s="8">
        <v>16014400153</v>
      </c>
      <c r="N15" s="8"/>
      <c r="O15" s="8">
        <v>21090736986</v>
      </c>
      <c r="P15" s="8"/>
      <c r="Q15" s="8">
        <f t="shared" si="1"/>
        <v>-5076336833</v>
      </c>
    </row>
    <row r="16" spans="1:17" x14ac:dyDescent="0.55000000000000004">
      <c r="A16" s="1" t="s">
        <v>64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1352385</v>
      </c>
      <c r="L16" s="8"/>
      <c r="M16" s="8">
        <v>20495913424</v>
      </c>
      <c r="N16" s="8"/>
      <c r="O16" s="8">
        <v>21846614675</v>
      </c>
      <c r="P16" s="8"/>
      <c r="Q16" s="8">
        <f t="shared" si="1"/>
        <v>-1350701251</v>
      </c>
    </row>
    <row r="17" spans="1:17" x14ac:dyDescent="0.55000000000000004">
      <c r="A17" s="1" t="s">
        <v>63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1430235</v>
      </c>
      <c r="L17" s="8"/>
      <c r="M17" s="8">
        <v>17951350720</v>
      </c>
      <c r="N17" s="8"/>
      <c r="O17" s="8">
        <v>18653212145</v>
      </c>
      <c r="P17" s="8"/>
      <c r="Q17" s="8">
        <f t="shared" si="1"/>
        <v>-701861425</v>
      </c>
    </row>
    <row r="18" spans="1:17" x14ac:dyDescent="0.55000000000000004">
      <c r="A18" s="1" t="s">
        <v>137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20000</v>
      </c>
      <c r="L18" s="8"/>
      <c r="M18" s="8">
        <v>604382408</v>
      </c>
      <c r="N18" s="8"/>
      <c r="O18" s="8">
        <v>600544790</v>
      </c>
      <c r="P18" s="8"/>
      <c r="Q18" s="8">
        <f t="shared" si="1"/>
        <v>3837618</v>
      </c>
    </row>
    <row r="19" spans="1:17" x14ac:dyDescent="0.55000000000000004">
      <c r="A19" s="1" t="s">
        <v>138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8909876</v>
      </c>
      <c r="L19" s="8"/>
      <c r="M19" s="8">
        <v>41502202408</v>
      </c>
      <c r="N19" s="8"/>
      <c r="O19" s="8">
        <v>41502202408</v>
      </c>
      <c r="P19" s="8"/>
      <c r="Q19" s="8">
        <f t="shared" si="1"/>
        <v>0</v>
      </c>
    </row>
    <row r="20" spans="1:17" x14ac:dyDescent="0.55000000000000004">
      <c r="A20" s="1" t="s">
        <v>44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617372</v>
      </c>
      <c r="L20" s="8"/>
      <c r="M20" s="8">
        <v>5810344943</v>
      </c>
      <c r="N20" s="8"/>
      <c r="O20" s="8">
        <v>5484794198</v>
      </c>
      <c r="P20" s="8"/>
      <c r="Q20" s="8">
        <f t="shared" si="1"/>
        <v>325550745</v>
      </c>
    </row>
    <row r="21" spans="1:17" x14ac:dyDescent="0.55000000000000004">
      <c r="A21" s="1" t="s">
        <v>38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3897535</v>
      </c>
      <c r="L21" s="8"/>
      <c r="M21" s="8">
        <v>25758519774</v>
      </c>
      <c r="N21" s="8"/>
      <c r="O21" s="8">
        <v>29039432748</v>
      </c>
      <c r="P21" s="8"/>
      <c r="Q21" s="8">
        <f t="shared" si="1"/>
        <v>-3280912974</v>
      </c>
    </row>
    <row r="22" spans="1:17" x14ac:dyDescent="0.55000000000000004">
      <c r="A22" s="1" t="s">
        <v>21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6085820</v>
      </c>
      <c r="L22" s="8"/>
      <c r="M22" s="8">
        <v>35439731611</v>
      </c>
      <c r="N22" s="8"/>
      <c r="O22" s="8">
        <v>31353098824</v>
      </c>
      <c r="P22" s="8"/>
      <c r="Q22" s="8">
        <f t="shared" si="1"/>
        <v>4086632787</v>
      </c>
    </row>
    <row r="23" spans="1:17" x14ac:dyDescent="0.55000000000000004">
      <c r="A23" s="1" t="s">
        <v>24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2900550</v>
      </c>
      <c r="L23" s="8"/>
      <c r="M23" s="8">
        <v>14857567467</v>
      </c>
      <c r="N23" s="8"/>
      <c r="O23" s="8">
        <v>15254581491</v>
      </c>
      <c r="P23" s="8"/>
      <c r="Q23" s="8">
        <f t="shared" si="1"/>
        <v>-397014024</v>
      </c>
    </row>
    <row r="24" spans="1:17" x14ac:dyDescent="0.55000000000000004">
      <c r="A24" s="1" t="s">
        <v>139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493499</v>
      </c>
      <c r="L24" s="8"/>
      <c r="M24" s="8">
        <v>5832171182</v>
      </c>
      <c r="N24" s="8"/>
      <c r="O24" s="8">
        <v>5832171182</v>
      </c>
      <c r="P24" s="8"/>
      <c r="Q24" s="8">
        <f t="shared" si="1"/>
        <v>0</v>
      </c>
    </row>
    <row r="25" spans="1:17" x14ac:dyDescent="0.55000000000000004">
      <c r="A25" s="1" t="s">
        <v>23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451812</v>
      </c>
      <c r="L25" s="8"/>
      <c r="M25" s="8">
        <v>7879085286</v>
      </c>
      <c r="N25" s="8"/>
      <c r="O25" s="8">
        <v>7097341676</v>
      </c>
      <c r="P25" s="8"/>
      <c r="Q25" s="8">
        <f t="shared" si="1"/>
        <v>781743610</v>
      </c>
    </row>
    <row r="26" spans="1:17" x14ac:dyDescent="0.55000000000000004">
      <c r="A26" s="1" t="s">
        <v>22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1169791</v>
      </c>
      <c r="L26" s="8"/>
      <c r="M26" s="8">
        <v>10184032405</v>
      </c>
      <c r="N26" s="8"/>
      <c r="O26" s="8">
        <v>8953875135</v>
      </c>
      <c r="P26" s="8"/>
      <c r="Q26" s="8">
        <f t="shared" si="1"/>
        <v>1230157270</v>
      </c>
    </row>
    <row r="27" spans="1:17" x14ac:dyDescent="0.55000000000000004">
      <c r="A27" s="1" t="s">
        <v>65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4556795</v>
      </c>
      <c r="L27" s="8"/>
      <c r="M27" s="8">
        <v>32062354445</v>
      </c>
      <c r="N27" s="8"/>
      <c r="O27" s="8">
        <v>32990604858</v>
      </c>
      <c r="P27" s="8"/>
      <c r="Q27" s="8">
        <f t="shared" si="1"/>
        <v>-928250413</v>
      </c>
    </row>
    <row r="28" spans="1:17" x14ac:dyDescent="0.55000000000000004">
      <c r="A28" s="1" t="s">
        <v>67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425444</v>
      </c>
      <c r="L28" s="8"/>
      <c r="M28" s="8">
        <v>8930276517</v>
      </c>
      <c r="N28" s="8"/>
      <c r="O28" s="8">
        <v>8364965977</v>
      </c>
      <c r="P28" s="8"/>
      <c r="Q28" s="8">
        <f t="shared" si="1"/>
        <v>565310540</v>
      </c>
    </row>
    <row r="29" spans="1:17" x14ac:dyDescent="0.55000000000000004">
      <c r="A29" s="1" t="s">
        <v>56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7869930</v>
      </c>
      <c r="L29" s="8"/>
      <c r="M29" s="8">
        <v>62332621242</v>
      </c>
      <c r="N29" s="8"/>
      <c r="O29" s="8">
        <v>63605995964</v>
      </c>
      <c r="P29" s="8"/>
      <c r="Q29" s="8">
        <f t="shared" si="1"/>
        <v>-1273374722</v>
      </c>
    </row>
    <row r="30" spans="1:17" x14ac:dyDescent="0.55000000000000004">
      <c r="A30" s="1" t="s">
        <v>140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2368456</v>
      </c>
      <c r="L30" s="8"/>
      <c r="M30" s="8">
        <v>44825379331</v>
      </c>
      <c r="N30" s="8"/>
      <c r="O30" s="8">
        <v>44825379331</v>
      </c>
      <c r="P30" s="8"/>
      <c r="Q30" s="8">
        <f t="shared" si="1"/>
        <v>0</v>
      </c>
    </row>
    <row r="31" spans="1:17" x14ac:dyDescent="0.55000000000000004">
      <c r="A31" s="1" t="s">
        <v>36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225426</v>
      </c>
      <c r="L31" s="8"/>
      <c r="M31" s="8">
        <v>8435530830</v>
      </c>
      <c r="N31" s="8"/>
      <c r="O31" s="8">
        <v>8613229298</v>
      </c>
      <c r="P31" s="8"/>
      <c r="Q31" s="8">
        <f t="shared" si="1"/>
        <v>-177698468</v>
      </c>
    </row>
    <row r="32" spans="1:17" x14ac:dyDescent="0.55000000000000004">
      <c r="A32" s="1" t="s">
        <v>54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173232</v>
      </c>
      <c r="L32" s="8"/>
      <c r="M32" s="8">
        <v>3420445490</v>
      </c>
      <c r="N32" s="8"/>
      <c r="O32" s="8">
        <v>3707226531</v>
      </c>
      <c r="P32" s="8"/>
      <c r="Q32" s="8">
        <f t="shared" si="1"/>
        <v>-286781041</v>
      </c>
    </row>
    <row r="33" spans="1:17" x14ac:dyDescent="0.55000000000000004">
      <c r="A33" s="1" t="s">
        <v>59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4339261</v>
      </c>
      <c r="L33" s="8"/>
      <c r="M33" s="8">
        <v>7721760820</v>
      </c>
      <c r="N33" s="8"/>
      <c r="O33" s="8">
        <v>7838118009</v>
      </c>
      <c r="P33" s="8"/>
      <c r="Q33" s="8">
        <f t="shared" si="1"/>
        <v>-116357189</v>
      </c>
    </row>
    <row r="34" spans="1:17" x14ac:dyDescent="0.55000000000000004">
      <c r="A34" s="1" t="s">
        <v>41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3679068</v>
      </c>
      <c r="L34" s="8"/>
      <c r="M34" s="8">
        <v>7130531131</v>
      </c>
      <c r="N34" s="8"/>
      <c r="O34" s="8">
        <v>6771600622</v>
      </c>
      <c r="P34" s="8"/>
      <c r="Q34" s="8">
        <f t="shared" si="1"/>
        <v>358930509</v>
      </c>
    </row>
    <row r="35" spans="1:17" x14ac:dyDescent="0.55000000000000004">
      <c r="A35" s="1" t="s">
        <v>15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3224976</v>
      </c>
      <c r="L35" s="8"/>
      <c r="M35" s="8">
        <v>7303478372</v>
      </c>
      <c r="N35" s="8"/>
      <c r="O35" s="8">
        <v>7427371092</v>
      </c>
      <c r="P35" s="8"/>
      <c r="Q35" s="8">
        <f t="shared" si="1"/>
        <v>-123892720</v>
      </c>
    </row>
    <row r="36" spans="1:17" x14ac:dyDescent="0.55000000000000004">
      <c r="A36" s="1" t="s">
        <v>45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298165</v>
      </c>
      <c r="L36" s="8"/>
      <c r="M36" s="8">
        <v>2839592982</v>
      </c>
      <c r="N36" s="8"/>
      <c r="O36" s="8">
        <v>2441578255</v>
      </c>
      <c r="P36" s="8"/>
      <c r="Q36" s="8">
        <f t="shared" si="1"/>
        <v>398014727</v>
      </c>
    </row>
    <row r="37" spans="1:17" x14ac:dyDescent="0.55000000000000004">
      <c r="A37" s="1" t="s">
        <v>46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786744</v>
      </c>
      <c r="L37" s="8"/>
      <c r="M37" s="8">
        <v>10069701731</v>
      </c>
      <c r="N37" s="8"/>
      <c r="O37" s="8">
        <v>9285886786</v>
      </c>
      <c r="P37" s="8"/>
      <c r="Q37" s="8">
        <f t="shared" si="1"/>
        <v>783814945</v>
      </c>
    </row>
    <row r="38" spans="1:17" x14ac:dyDescent="0.55000000000000004">
      <c r="A38" s="1" t="s">
        <v>47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985469</v>
      </c>
      <c r="L38" s="8"/>
      <c r="M38" s="8">
        <v>13949013305</v>
      </c>
      <c r="N38" s="8"/>
      <c r="O38" s="8">
        <v>12760407690</v>
      </c>
      <c r="P38" s="8"/>
      <c r="Q38" s="8">
        <f t="shared" si="1"/>
        <v>1188605615</v>
      </c>
    </row>
    <row r="39" spans="1:17" x14ac:dyDescent="0.55000000000000004">
      <c r="A39" s="1" t="s">
        <v>42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12883676</v>
      </c>
      <c r="L39" s="8"/>
      <c r="M39" s="8">
        <v>13194912496</v>
      </c>
      <c r="N39" s="8"/>
      <c r="O39" s="8">
        <v>11971298840</v>
      </c>
      <c r="P39" s="8"/>
      <c r="Q39" s="8">
        <f t="shared" si="1"/>
        <v>1223613656</v>
      </c>
    </row>
    <row r="40" spans="1:17" x14ac:dyDescent="0.55000000000000004">
      <c r="A40" s="1" t="s">
        <v>51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94926</v>
      </c>
      <c r="L40" s="8"/>
      <c r="M40" s="8">
        <v>1145039146</v>
      </c>
      <c r="N40" s="8"/>
      <c r="O40" s="8">
        <v>1048194537</v>
      </c>
      <c r="P40" s="8"/>
      <c r="Q40" s="8">
        <f t="shared" si="1"/>
        <v>96844609</v>
      </c>
    </row>
    <row r="41" spans="1:17" x14ac:dyDescent="0.55000000000000004">
      <c r="A41" s="1" t="s">
        <v>61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209904</v>
      </c>
      <c r="L41" s="8"/>
      <c r="M41" s="8">
        <v>5005124005</v>
      </c>
      <c r="N41" s="8"/>
      <c r="O41" s="8">
        <v>4374523329</v>
      </c>
      <c r="P41" s="8"/>
      <c r="Q41" s="8">
        <f t="shared" si="1"/>
        <v>630600676</v>
      </c>
    </row>
    <row r="42" spans="1:17" x14ac:dyDescent="0.55000000000000004">
      <c r="A42" s="1" t="s">
        <v>141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298080</v>
      </c>
      <c r="L42" s="8"/>
      <c r="M42" s="8">
        <v>1860639753</v>
      </c>
      <c r="N42" s="8"/>
      <c r="O42" s="8">
        <v>1827008865</v>
      </c>
      <c r="P42" s="8"/>
      <c r="Q42" s="8">
        <f t="shared" si="1"/>
        <v>33630888</v>
      </c>
    </row>
    <row r="43" spans="1:17" x14ac:dyDescent="0.55000000000000004">
      <c r="A43" s="1" t="s">
        <v>26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1090443</v>
      </c>
      <c r="L43" s="8"/>
      <c r="M43" s="8">
        <v>2400828938</v>
      </c>
      <c r="N43" s="8"/>
      <c r="O43" s="8">
        <v>3068783128</v>
      </c>
      <c r="P43" s="8"/>
      <c r="Q43" s="8">
        <f t="shared" si="1"/>
        <v>-667954190</v>
      </c>
    </row>
    <row r="44" spans="1:17" x14ac:dyDescent="0.55000000000000004">
      <c r="A44" s="1" t="s">
        <v>28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398372</v>
      </c>
      <c r="L44" s="8"/>
      <c r="M44" s="8">
        <v>17459712369</v>
      </c>
      <c r="N44" s="8"/>
      <c r="O44" s="8">
        <v>16880907858</v>
      </c>
      <c r="P44" s="8"/>
      <c r="Q44" s="8">
        <f t="shared" si="1"/>
        <v>578804511</v>
      </c>
    </row>
    <row r="45" spans="1:17" x14ac:dyDescent="0.55000000000000004">
      <c r="A45" s="1" t="s">
        <v>32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110967</v>
      </c>
      <c r="L45" s="8"/>
      <c r="M45" s="8">
        <v>4653382639</v>
      </c>
      <c r="N45" s="8"/>
      <c r="O45" s="8">
        <v>5364743133</v>
      </c>
      <c r="P45" s="8"/>
      <c r="Q45" s="8">
        <f t="shared" si="1"/>
        <v>-711360494</v>
      </c>
    </row>
    <row r="46" spans="1:17" x14ac:dyDescent="0.55000000000000004">
      <c r="A46" s="1" t="s">
        <v>33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519646</v>
      </c>
      <c r="L46" s="8"/>
      <c r="M46" s="8">
        <v>34449935311</v>
      </c>
      <c r="N46" s="8"/>
      <c r="O46" s="8">
        <v>34990162620</v>
      </c>
      <c r="P46" s="8"/>
      <c r="Q46" s="8">
        <f t="shared" si="1"/>
        <v>-540227309</v>
      </c>
    </row>
    <row r="47" spans="1:17" x14ac:dyDescent="0.55000000000000004">
      <c r="A47" s="1" t="s">
        <v>40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1202105</v>
      </c>
      <c r="L47" s="8"/>
      <c r="M47" s="8">
        <v>15613454113</v>
      </c>
      <c r="N47" s="8"/>
      <c r="O47" s="8">
        <v>14628482965</v>
      </c>
      <c r="P47" s="8"/>
      <c r="Q47" s="8">
        <f t="shared" si="1"/>
        <v>984971148</v>
      </c>
    </row>
    <row r="48" spans="1:17" x14ac:dyDescent="0.55000000000000004">
      <c r="A48" s="1" t="s">
        <v>30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476212</v>
      </c>
      <c r="L48" s="8"/>
      <c r="M48" s="8">
        <v>4168409850</v>
      </c>
      <c r="N48" s="8"/>
      <c r="O48" s="8">
        <v>5357948541</v>
      </c>
      <c r="P48" s="8"/>
      <c r="Q48" s="8">
        <f t="shared" si="1"/>
        <v>-1189538691</v>
      </c>
    </row>
    <row r="49" spans="1:17" x14ac:dyDescent="0.55000000000000004">
      <c r="A49" s="1" t="s">
        <v>50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4095506</v>
      </c>
      <c r="L49" s="8"/>
      <c r="M49" s="8">
        <v>31324274849</v>
      </c>
      <c r="N49" s="8"/>
      <c r="O49" s="8">
        <v>30775463962</v>
      </c>
      <c r="P49" s="8"/>
      <c r="Q49" s="8">
        <f t="shared" si="1"/>
        <v>548810887</v>
      </c>
    </row>
    <row r="50" spans="1:17" x14ac:dyDescent="0.55000000000000004">
      <c r="A50" s="1" t="s">
        <v>25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167627</v>
      </c>
      <c r="L50" s="8"/>
      <c r="M50" s="8">
        <v>15437970357</v>
      </c>
      <c r="N50" s="8"/>
      <c r="O50" s="8">
        <v>12742061055</v>
      </c>
      <c r="P50" s="8"/>
      <c r="Q50" s="8">
        <f t="shared" si="1"/>
        <v>2695909302</v>
      </c>
    </row>
    <row r="51" spans="1:17" x14ac:dyDescent="0.55000000000000004">
      <c r="A51" s="1" t="s">
        <v>27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174843</v>
      </c>
      <c r="L51" s="8"/>
      <c r="M51" s="8">
        <v>30765694702</v>
      </c>
      <c r="N51" s="8"/>
      <c r="O51" s="8">
        <v>27750778680</v>
      </c>
      <c r="P51" s="8"/>
      <c r="Q51" s="8">
        <f t="shared" si="1"/>
        <v>3014916022</v>
      </c>
    </row>
    <row r="52" spans="1:17" x14ac:dyDescent="0.55000000000000004">
      <c r="A52" s="1" t="s">
        <v>48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234372</v>
      </c>
      <c r="L52" s="8"/>
      <c r="M52" s="8">
        <v>4653540791</v>
      </c>
      <c r="N52" s="8"/>
      <c r="O52" s="8">
        <v>4189302199</v>
      </c>
      <c r="P52" s="8"/>
      <c r="Q52" s="8">
        <f t="shared" si="1"/>
        <v>464238592</v>
      </c>
    </row>
    <row r="53" spans="1:17" x14ac:dyDescent="0.55000000000000004">
      <c r="A53" s="1" t="s">
        <v>18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8471504</v>
      </c>
      <c r="L53" s="8"/>
      <c r="M53" s="8">
        <v>13345708879</v>
      </c>
      <c r="N53" s="8"/>
      <c r="O53" s="8">
        <v>16316628394</v>
      </c>
      <c r="P53" s="8"/>
      <c r="Q53" s="8">
        <f t="shared" si="1"/>
        <v>-2970919515</v>
      </c>
    </row>
    <row r="54" spans="1:17" x14ac:dyDescent="0.55000000000000004">
      <c r="A54" s="1" t="s">
        <v>19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9275218</v>
      </c>
      <c r="L54" s="8"/>
      <c r="M54" s="8">
        <v>26783879477</v>
      </c>
      <c r="N54" s="8"/>
      <c r="O54" s="8">
        <v>28695394950</v>
      </c>
      <c r="P54" s="8"/>
      <c r="Q54" s="8">
        <f t="shared" si="1"/>
        <v>-1911515473</v>
      </c>
    </row>
    <row r="55" spans="1:17" x14ac:dyDescent="0.55000000000000004">
      <c r="A55" s="1" t="s">
        <v>20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1255981</v>
      </c>
      <c r="L55" s="8"/>
      <c r="M55" s="8">
        <v>2669108739</v>
      </c>
      <c r="N55" s="8"/>
      <c r="O55" s="8">
        <v>2222177672</v>
      </c>
      <c r="P55" s="8"/>
      <c r="Q55" s="8">
        <f t="shared" si="1"/>
        <v>446931067</v>
      </c>
    </row>
    <row r="56" spans="1:17" x14ac:dyDescent="0.55000000000000004">
      <c r="A56" s="1" t="s">
        <v>16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649480</v>
      </c>
      <c r="L56" s="8"/>
      <c r="M56" s="8">
        <v>5751024118</v>
      </c>
      <c r="N56" s="8"/>
      <c r="O56" s="8">
        <v>5430395189</v>
      </c>
      <c r="P56" s="8"/>
      <c r="Q56" s="8">
        <f t="shared" si="1"/>
        <v>320628929</v>
      </c>
    </row>
    <row r="57" spans="1:17" x14ac:dyDescent="0.55000000000000004">
      <c r="A57" s="1" t="s">
        <v>17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8771570</v>
      </c>
      <c r="L57" s="8"/>
      <c r="M57" s="8">
        <v>13953872550</v>
      </c>
      <c r="N57" s="8"/>
      <c r="O57" s="8">
        <v>16870870541</v>
      </c>
      <c r="P57" s="8"/>
      <c r="Q57" s="8">
        <f t="shared" si="1"/>
        <v>-2916997991</v>
      </c>
    </row>
    <row r="58" spans="1:17" x14ac:dyDescent="0.55000000000000004">
      <c r="A58" s="1" t="s">
        <v>68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168697</v>
      </c>
      <c r="L58" s="8"/>
      <c r="M58" s="8">
        <v>2771820559</v>
      </c>
      <c r="N58" s="8"/>
      <c r="O58" s="8">
        <v>2553350211</v>
      </c>
      <c r="P58" s="8"/>
      <c r="Q58" s="8">
        <f t="shared" si="1"/>
        <v>218470348</v>
      </c>
    </row>
    <row r="59" spans="1:17" x14ac:dyDescent="0.55000000000000004">
      <c r="A59" s="1" t="s">
        <v>49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583026</v>
      </c>
      <c r="L59" s="8"/>
      <c r="M59" s="8">
        <v>5182004129</v>
      </c>
      <c r="N59" s="8"/>
      <c r="O59" s="8">
        <v>4715937094</v>
      </c>
      <c r="P59" s="8"/>
      <c r="Q59" s="8">
        <f t="shared" si="1"/>
        <v>466067035</v>
      </c>
    </row>
    <row r="60" spans="1:17" x14ac:dyDescent="0.55000000000000004">
      <c r="A60" s="1" t="s">
        <v>62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792357</v>
      </c>
      <c r="L60" s="8"/>
      <c r="M60" s="8">
        <v>5977669736</v>
      </c>
      <c r="N60" s="8"/>
      <c r="O60" s="8">
        <v>5392985626</v>
      </c>
      <c r="P60" s="8"/>
      <c r="Q60" s="8">
        <f t="shared" si="1"/>
        <v>584684110</v>
      </c>
    </row>
    <row r="61" spans="1:17" x14ac:dyDescent="0.55000000000000004">
      <c r="A61" s="1" t="s">
        <v>57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321880</v>
      </c>
      <c r="L61" s="8"/>
      <c r="M61" s="8">
        <v>5356270766</v>
      </c>
      <c r="N61" s="8"/>
      <c r="O61" s="8">
        <v>4568217515</v>
      </c>
      <c r="P61" s="8"/>
      <c r="Q61" s="8">
        <f t="shared" si="1"/>
        <v>788053251</v>
      </c>
    </row>
    <row r="62" spans="1:17" x14ac:dyDescent="0.55000000000000004">
      <c r="A62" s="1" t="s">
        <v>99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2458500</v>
      </c>
      <c r="L62" s="8"/>
      <c r="M62" s="8">
        <v>2428444576123</v>
      </c>
      <c r="N62" s="8"/>
      <c r="O62" s="8">
        <v>2421637139576</v>
      </c>
      <c r="P62" s="8"/>
      <c r="Q62" s="8">
        <f t="shared" si="1"/>
        <v>6807436547</v>
      </c>
    </row>
    <row r="63" spans="1:17" ht="24.75" thickBot="1" x14ac:dyDescent="0.6">
      <c r="C63" s="8"/>
      <c r="D63" s="8"/>
      <c r="E63" s="9">
        <f>SUM(E8:E62)</f>
        <v>39481614730</v>
      </c>
      <c r="F63" s="8"/>
      <c r="G63" s="9">
        <f>SUM(G8:G62)</f>
        <v>47600568035</v>
      </c>
      <c r="H63" s="8"/>
      <c r="I63" s="9">
        <f>SUM(I8:I62)</f>
        <v>-8118953305</v>
      </c>
      <c r="J63" s="8"/>
      <c r="K63" s="8"/>
      <c r="L63" s="8"/>
      <c r="M63" s="9">
        <f>SUM(M8:M62)</f>
        <v>3285271291988</v>
      </c>
      <c r="N63" s="8"/>
      <c r="O63" s="9">
        <f>SUM(O8:O62)</f>
        <v>3307531745639</v>
      </c>
      <c r="P63" s="8"/>
      <c r="Q63" s="9">
        <f>SUM(Q8:Q62)</f>
        <v>-22260453651</v>
      </c>
    </row>
    <row r="64" spans="1:17" ht="24.75" thickTop="1" x14ac:dyDescent="0.55000000000000004">
      <c r="I64" s="8"/>
      <c r="J64" s="8"/>
      <c r="K64" s="8"/>
      <c r="L64" s="8"/>
      <c r="M64" s="8"/>
      <c r="N64" s="8"/>
      <c r="O64" s="8"/>
      <c r="P64" s="8"/>
      <c r="Q64" s="8"/>
    </row>
    <row r="65" spans="9:17" x14ac:dyDescent="0.55000000000000004">
      <c r="I65" s="6"/>
      <c r="J65" s="4"/>
      <c r="K65" s="4"/>
      <c r="L65" s="4"/>
      <c r="M65" s="4"/>
      <c r="N65" s="4"/>
      <c r="O65" s="4"/>
      <c r="P65" s="4"/>
      <c r="Q65" s="6"/>
    </row>
    <row r="66" spans="9:17" x14ac:dyDescent="0.55000000000000004">
      <c r="I66" s="3"/>
      <c r="Q66" s="3"/>
    </row>
    <row r="68" spans="9:17" x14ac:dyDescent="0.55000000000000004">
      <c r="I68" s="8"/>
      <c r="J68" s="8"/>
      <c r="K68" s="8"/>
      <c r="L68" s="8"/>
      <c r="M68" s="8"/>
      <c r="N68" s="8"/>
      <c r="O68" s="8"/>
      <c r="P68" s="8"/>
      <c r="Q68" s="8"/>
    </row>
    <row r="69" spans="9:17" x14ac:dyDescent="0.55000000000000004">
      <c r="Q69" s="6"/>
    </row>
    <row r="70" spans="9:17" x14ac:dyDescent="0.55000000000000004">
      <c r="O70" s="3"/>
      <c r="Q70" s="3"/>
    </row>
    <row r="71" spans="9:17" x14ac:dyDescent="0.55000000000000004">
      <c r="Q71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8"/>
  <sheetViews>
    <sheetView rightToLeft="1" workbookViewId="0">
      <selection activeCell="A68" sqref="A68:Y69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 x14ac:dyDescent="0.55000000000000004">
      <c r="A6" s="14" t="s">
        <v>3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J6" s="15" t="s">
        <v>92</v>
      </c>
      <c r="K6" s="15" t="s">
        <v>92</v>
      </c>
      <c r="M6" s="15" t="s">
        <v>93</v>
      </c>
      <c r="N6" s="15" t="s">
        <v>93</v>
      </c>
      <c r="O6" s="15" t="s">
        <v>93</v>
      </c>
      <c r="P6" s="15" t="s">
        <v>93</v>
      </c>
      <c r="Q6" s="15" t="s">
        <v>93</v>
      </c>
      <c r="R6" s="15" t="s">
        <v>93</v>
      </c>
      <c r="S6" s="15" t="s">
        <v>93</v>
      </c>
      <c r="T6" s="15" t="s">
        <v>93</v>
      </c>
      <c r="U6" s="15" t="s">
        <v>93</v>
      </c>
    </row>
    <row r="7" spans="1:21" ht="24.75" x14ac:dyDescent="0.55000000000000004">
      <c r="A7" s="15" t="s">
        <v>3</v>
      </c>
      <c r="C7" s="15" t="s">
        <v>142</v>
      </c>
      <c r="E7" s="15" t="s">
        <v>143</v>
      </c>
      <c r="G7" s="15" t="s">
        <v>144</v>
      </c>
      <c r="I7" s="15" t="s">
        <v>77</v>
      </c>
      <c r="K7" s="15" t="s">
        <v>145</v>
      </c>
      <c r="M7" s="15" t="s">
        <v>142</v>
      </c>
      <c r="O7" s="15" t="s">
        <v>143</v>
      </c>
      <c r="Q7" s="15" t="s">
        <v>144</v>
      </c>
      <c r="S7" s="15" t="s">
        <v>77</v>
      </c>
      <c r="U7" s="15" t="s">
        <v>145</v>
      </c>
    </row>
    <row r="8" spans="1:21" x14ac:dyDescent="0.55000000000000004">
      <c r="A8" s="1" t="s">
        <v>52</v>
      </c>
      <c r="C8" s="8">
        <v>0</v>
      </c>
      <c r="D8" s="8"/>
      <c r="E8" s="8">
        <v>-2200682881</v>
      </c>
      <c r="F8" s="8"/>
      <c r="G8" s="8">
        <v>-363420965</v>
      </c>
      <c r="H8" s="8"/>
      <c r="I8" s="8">
        <f>C8+E8+G8</f>
        <v>-2564103846</v>
      </c>
      <c r="J8" s="8"/>
      <c r="K8" s="10">
        <f>I8/$I$67</f>
        <v>2.5831532760205372E-2</v>
      </c>
      <c r="L8" s="8"/>
      <c r="M8" s="8">
        <v>3426771600</v>
      </c>
      <c r="N8" s="8"/>
      <c r="O8" s="8">
        <v>-10684469967</v>
      </c>
      <c r="P8" s="8"/>
      <c r="Q8" s="8">
        <v>-1246376770</v>
      </c>
      <c r="R8" s="8"/>
      <c r="S8" s="8">
        <f>M8+O8+Q8</f>
        <v>-8504075137</v>
      </c>
      <c r="T8" s="8"/>
      <c r="U8" s="10">
        <f>S8/$S$67</f>
        <v>2.8166094893224507E-2</v>
      </c>
    </row>
    <row r="9" spans="1:21" x14ac:dyDescent="0.55000000000000004">
      <c r="A9" s="1" t="s">
        <v>53</v>
      </c>
      <c r="C9" s="8">
        <v>0</v>
      </c>
      <c r="D9" s="8"/>
      <c r="E9" s="8">
        <v>3942915799</v>
      </c>
      <c r="F9" s="8"/>
      <c r="G9" s="8">
        <v>-6051410129</v>
      </c>
      <c r="H9" s="8"/>
      <c r="I9" s="8">
        <f t="shared" ref="I9:I66" si="0">C9+E9+G9</f>
        <v>-2108494330</v>
      </c>
      <c r="J9" s="8"/>
      <c r="K9" s="10">
        <f t="shared" ref="K9:K66" si="1">I9/$I$67</f>
        <v>2.1241589120919821E-2</v>
      </c>
      <c r="L9" s="8"/>
      <c r="M9" s="8">
        <v>9607540140</v>
      </c>
      <c r="N9" s="8"/>
      <c r="O9" s="8">
        <v>-28798899340</v>
      </c>
      <c r="P9" s="8"/>
      <c r="Q9" s="8">
        <v>-25412347760</v>
      </c>
      <c r="R9" s="8"/>
      <c r="S9" s="8">
        <f t="shared" ref="S9:S66" si="2">M9+O9+Q9</f>
        <v>-44603706960</v>
      </c>
      <c r="T9" s="8"/>
      <c r="U9" s="10">
        <f t="shared" ref="U9:U66" si="3">S9/$S$67</f>
        <v>0.1477306141568418</v>
      </c>
    </row>
    <row r="10" spans="1:21" x14ac:dyDescent="0.55000000000000004">
      <c r="A10" s="1" t="s">
        <v>58</v>
      </c>
      <c r="C10" s="8">
        <v>0</v>
      </c>
      <c r="D10" s="8"/>
      <c r="E10" s="8">
        <v>-5148911978</v>
      </c>
      <c r="F10" s="8"/>
      <c r="G10" s="8">
        <v>-565208648</v>
      </c>
      <c r="H10" s="8"/>
      <c r="I10" s="8">
        <f t="shared" si="0"/>
        <v>-5714120626</v>
      </c>
      <c r="J10" s="8"/>
      <c r="K10" s="10">
        <f t="shared" si="1"/>
        <v>5.7565723937642824E-2</v>
      </c>
      <c r="L10" s="8"/>
      <c r="M10" s="8">
        <v>7672561670</v>
      </c>
      <c r="N10" s="8"/>
      <c r="O10" s="8">
        <v>-22056891247</v>
      </c>
      <c r="P10" s="8"/>
      <c r="Q10" s="8">
        <v>-11009468</v>
      </c>
      <c r="R10" s="8"/>
      <c r="S10" s="8">
        <f t="shared" si="2"/>
        <v>-14395339045</v>
      </c>
      <c r="T10" s="8"/>
      <c r="U10" s="10">
        <f t="shared" si="3"/>
        <v>4.7678375253001941E-2</v>
      </c>
    </row>
    <row r="11" spans="1:21" x14ac:dyDescent="0.55000000000000004">
      <c r="A11" s="1" t="s">
        <v>31</v>
      </c>
      <c r="C11" s="8">
        <v>0</v>
      </c>
      <c r="D11" s="8"/>
      <c r="E11" s="8">
        <v>1282258894</v>
      </c>
      <c r="F11" s="8"/>
      <c r="G11" s="8">
        <v>-342623563</v>
      </c>
      <c r="H11" s="8"/>
      <c r="I11" s="8">
        <f t="shared" si="0"/>
        <v>939635331</v>
      </c>
      <c r="J11" s="8"/>
      <c r="K11" s="10">
        <f t="shared" si="1"/>
        <v>-9.4661613932827109E-3</v>
      </c>
      <c r="L11" s="8"/>
      <c r="M11" s="8">
        <v>10565240000</v>
      </c>
      <c r="N11" s="8"/>
      <c r="O11" s="8">
        <v>-5891773933</v>
      </c>
      <c r="P11" s="8"/>
      <c r="Q11" s="8">
        <v>934834955</v>
      </c>
      <c r="R11" s="8"/>
      <c r="S11" s="8">
        <f t="shared" si="2"/>
        <v>5608301022</v>
      </c>
      <c r="T11" s="8"/>
      <c r="U11" s="10">
        <f t="shared" si="3"/>
        <v>-1.8575087382300019E-2</v>
      </c>
    </row>
    <row r="12" spans="1:21" x14ac:dyDescent="0.55000000000000004">
      <c r="A12" s="1" t="s">
        <v>29</v>
      </c>
      <c r="C12" s="8">
        <v>0</v>
      </c>
      <c r="D12" s="8"/>
      <c r="E12" s="8">
        <v>-469366583</v>
      </c>
      <c r="F12" s="8"/>
      <c r="G12" s="8">
        <v>-843804545</v>
      </c>
      <c r="H12" s="8"/>
      <c r="I12" s="8">
        <f t="shared" si="0"/>
        <v>-1313171128</v>
      </c>
      <c r="J12" s="8"/>
      <c r="K12" s="10">
        <f t="shared" si="1"/>
        <v>1.3229270361106833E-2</v>
      </c>
      <c r="L12" s="8"/>
      <c r="M12" s="8">
        <v>5382427800</v>
      </c>
      <c r="N12" s="8"/>
      <c r="O12" s="8">
        <v>-8297849569</v>
      </c>
      <c r="P12" s="8"/>
      <c r="Q12" s="8">
        <v>-1537008501</v>
      </c>
      <c r="R12" s="8"/>
      <c r="S12" s="8">
        <f t="shared" si="2"/>
        <v>-4452430270</v>
      </c>
      <c r="T12" s="8"/>
      <c r="U12" s="10">
        <f t="shared" si="3"/>
        <v>1.4746762166370688E-2</v>
      </c>
    </row>
    <row r="13" spans="1:21" x14ac:dyDescent="0.55000000000000004">
      <c r="A13" s="1" t="s">
        <v>60</v>
      </c>
      <c r="C13" s="8">
        <v>0</v>
      </c>
      <c r="D13" s="8"/>
      <c r="E13" s="8">
        <v>-1771356622</v>
      </c>
      <c r="F13" s="8"/>
      <c r="G13" s="8">
        <v>1174892482</v>
      </c>
      <c r="H13" s="8"/>
      <c r="I13" s="8">
        <f t="shared" si="0"/>
        <v>-596464140</v>
      </c>
      <c r="J13" s="8"/>
      <c r="K13" s="10">
        <f t="shared" si="1"/>
        <v>6.0089543552354716E-3</v>
      </c>
      <c r="L13" s="8"/>
      <c r="M13" s="8">
        <v>0</v>
      </c>
      <c r="N13" s="8"/>
      <c r="O13" s="8">
        <v>12287434087</v>
      </c>
      <c r="P13" s="8"/>
      <c r="Q13" s="8">
        <v>1440219200</v>
      </c>
      <c r="R13" s="8"/>
      <c r="S13" s="8">
        <f t="shared" si="2"/>
        <v>13727653287</v>
      </c>
      <c r="T13" s="8"/>
      <c r="U13" s="10">
        <f t="shared" si="3"/>
        <v>-4.5466953068259014E-2</v>
      </c>
    </row>
    <row r="14" spans="1:21" x14ac:dyDescent="0.55000000000000004">
      <c r="A14" s="1" t="s">
        <v>34</v>
      </c>
      <c r="C14" s="8">
        <v>0</v>
      </c>
      <c r="D14" s="8"/>
      <c r="E14" s="8">
        <v>-346614330</v>
      </c>
      <c r="F14" s="8"/>
      <c r="G14" s="8">
        <v>-1127377937</v>
      </c>
      <c r="H14" s="8"/>
      <c r="I14" s="8">
        <f t="shared" si="0"/>
        <v>-1473992267</v>
      </c>
      <c r="J14" s="8"/>
      <c r="K14" s="10">
        <f t="shared" si="1"/>
        <v>1.4849429594163122E-2</v>
      </c>
      <c r="L14" s="8"/>
      <c r="M14" s="8">
        <v>6065631000</v>
      </c>
      <c r="N14" s="8"/>
      <c r="O14" s="8">
        <v>-3989572169</v>
      </c>
      <c r="P14" s="8"/>
      <c r="Q14" s="8">
        <v>-1434280528</v>
      </c>
      <c r="R14" s="8"/>
      <c r="S14" s="8">
        <f t="shared" si="2"/>
        <v>641778303</v>
      </c>
      <c r="T14" s="8"/>
      <c r="U14" s="10">
        <f t="shared" si="3"/>
        <v>-2.1256148718704097E-3</v>
      </c>
    </row>
    <row r="15" spans="1:21" x14ac:dyDescent="0.55000000000000004">
      <c r="A15" s="1" t="s">
        <v>37</v>
      </c>
      <c r="C15" s="8">
        <v>0</v>
      </c>
      <c r="D15" s="8"/>
      <c r="E15" s="8">
        <v>-653103374</v>
      </c>
      <c r="F15" s="8"/>
      <c r="G15" s="8">
        <v>0</v>
      </c>
      <c r="H15" s="8"/>
      <c r="I15" s="8">
        <f t="shared" si="0"/>
        <v>-653103374</v>
      </c>
      <c r="J15" s="8"/>
      <c r="K15" s="10">
        <f t="shared" si="1"/>
        <v>6.579554579117331E-3</v>
      </c>
      <c r="L15" s="8"/>
      <c r="M15" s="8">
        <v>3497247000</v>
      </c>
      <c r="N15" s="8"/>
      <c r="O15" s="8">
        <v>-7324161403</v>
      </c>
      <c r="P15" s="8"/>
      <c r="Q15" s="8">
        <v>-5076336833</v>
      </c>
      <c r="R15" s="8"/>
      <c r="S15" s="8">
        <f t="shared" si="2"/>
        <v>-8903251236</v>
      </c>
      <c r="T15" s="8"/>
      <c r="U15" s="10">
        <f t="shared" si="3"/>
        <v>2.9488194204720888E-2</v>
      </c>
    </row>
    <row r="16" spans="1:21" x14ac:dyDescent="0.55000000000000004">
      <c r="A16" s="1" t="s">
        <v>64</v>
      </c>
      <c r="C16" s="8">
        <v>0</v>
      </c>
      <c r="D16" s="8"/>
      <c r="E16" s="8">
        <v>-15005103635</v>
      </c>
      <c r="F16" s="8"/>
      <c r="G16" s="8">
        <v>0</v>
      </c>
      <c r="H16" s="8"/>
      <c r="I16" s="8">
        <f t="shared" si="0"/>
        <v>-15005103635</v>
      </c>
      <c r="J16" s="8"/>
      <c r="K16" s="10">
        <f t="shared" si="1"/>
        <v>0.15116580661210052</v>
      </c>
      <c r="L16" s="8"/>
      <c r="M16" s="8">
        <v>15272489010</v>
      </c>
      <c r="N16" s="8"/>
      <c r="O16" s="8">
        <v>-67999669147</v>
      </c>
      <c r="P16" s="8"/>
      <c r="Q16" s="8">
        <v>-1350701251</v>
      </c>
      <c r="R16" s="8"/>
      <c r="S16" s="8">
        <f t="shared" si="2"/>
        <v>-54077881388</v>
      </c>
      <c r="T16" s="8"/>
      <c r="U16" s="10">
        <f t="shared" si="3"/>
        <v>0.17910974612299543</v>
      </c>
    </row>
    <row r="17" spans="1:21" x14ac:dyDescent="0.55000000000000004">
      <c r="A17" s="1" t="s">
        <v>63</v>
      </c>
      <c r="C17" s="8">
        <v>0</v>
      </c>
      <c r="D17" s="8"/>
      <c r="E17" s="8">
        <v>-11783648423</v>
      </c>
      <c r="F17" s="8"/>
      <c r="G17" s="8">
        <v>0</v>
      </c>
      <c r="H17" s="8"/>
      <c r="I17" s="8">
        <f t="shared" si="0"/>
        <v>-11783648423</v>
      </c>
      <c r="J17" s="8"/>
      <c r="K17" s="10">
        <f t="shared" si="1"/>
        <v>0.11871192375781291</v>
      </c>
      <c r="L17" s="8"/>
      <c r="M17" s="8">
        <v>14983169646</v>
      </c>
      <c r="N17" s="8"/>
      <c r="O17" s="8">
        <v>-59038765912</v>
      </c>
      <c r="P17" s="8"/>
      <c r="Q17" s="8">
        <v>-701861425</v>
      </c>
      <c r="R17" s="8"/>
      <c r="S17" s="8">
        <f t="shared" si="2"/>
        <v>-44757457691</v>
      </c>
      <c r="T17" s="8"/>
      <c r="U17" s="10">
        <f t="shared" si="3"/>
        <v>0.14823984739026033</v>
      </c>
    </row>
    <row r="18" spans="1:21" x14ac:dyDescent="0.55000000000000004">
      <c r="A18" s="1" t="s">
        <v>137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10">
        <f t="shared" si="1"/>
        <v>0</v>
      </c>
      <c r="L18" s="8"/>
      <c r="M18" s="8">
        <v>0</v>
      </c>
      <c r="N18" s="8"/>
      <c r="O18" s="8">
        <v>0</v>
      </c>
      <c r="P18" s="8"/>
      <c r="Q18" s="8">
        <v>3837618</v>
      </c>
      <c r="R18" s="8"/>
      <c r="S18" s="8">
        <f t="shared" si="2"/>
        <v>3837618</v>
      </c>
      <c r="T18" s="8"/>
      <c r="U18" s="10">
        <f t="shared" si="3"/>
        <v>-1.2710460692152096E-5</v>
      </c>
    </row>
    <row r="19" spans="1:21" x14ac:dyDescent="0.55000000000000004">
      <c r="A19" s="1" t="s">
        <v>138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10">
        <f t="shared" si="1"/>
        <v>0</v>
      </c>
      <c r="L19" s="8"/>
      <c r="M19" s="8">
        <v>0</v>
      </c>
      <c r="N19" s="8"/>
      <c r="O19" s="8">
        <v>0</v>
      </c>
      <c r="P19" s="8"/>
      <c r="Q19" s="8">
        <v>0</v>
      </c>
      <c r="R19" s="8"/>
      <c r="S19" s="8">
        <f t="shared" si="2"/>
        <v>0</v>
      </c>
      <c r="T19" s="8"/>
      <c r="U19" s="10">
        <f t="shared" si="3"/>
        <v>0</v>
      </c>
    </row>
    <row r="20" spans="1:21" x14ac:dyDescent="0.55000000000000004">
      <c r="A20" s="1" t="s">
        <v>44</v>
      </c>
      <c r="C20" s="8">
        <v>0</v>
      </c>
      <c r="D20" s="8"/>
      <c r="E20" s="8">
        <v>-1268225639</v>
      </c>
      <c r="F20" s="8"/>
      <c r="G20" s="8">
        <v>0</v>
      </c>
      <c r="H20" s="8"/>
      <c r="I20" s="8">
        <f t="shared" si="0"/>
        <v>-1268225639</v>
      </c>
      <c r="J20" s="8"/>
      <c r="K20" s="10">
        <f t="shared" si="1"/>
        <v>1.2776476347581162E-2</v>
      </c>
      <c r="L20" s="8"/>
      <c r="M20" s="8">
        <v>8384695954</v>
      </c>
      <c r="N20" s="8"/>
      <c r="O20" s="8">
        <v>-6322946967</v>
      </c>
      <c r="P20" s="8"/>
      <c r="Q20" s="8">
        <v>325550745</v>
      </c>
      <c r="R20" s="8"/>
      <c r="S20" s="8">
        <f t="shared" si="2"/>
        <v>2387299732</v>
      </c>
      <c r="T20" s="8"/>
      <c r="U20" s="10">
        <f t="shared" si="3"/>
        <v>-7.9069045965417181E-3</v>
      </c>
    </row>
    <row r="21" spans="1:21" x14ac:dyDescent="0.55000000000000004">
      <c r="A21" s="1" t="s">
        <v>38</v>
      </c>
      <c r="C21" s="8">
        <v>0</v>
      </c>
      <c r="D21" s="8"/>
      <c r="E21" s="8">
        <v>-6737473396</v>
      </c>
      <c r="F21" s="8"/>
      <c r="G21" s="8">
        <v>0</v>
      </c>
      <c r="H21" s="8"/>
      <c r="I21" s="8">
        <f t="shared" si="0"/>
        <v>-6737473396</v>
      </c>
      <c r="J21" s="8"/>
      <c r="K21" s="10">
        <f t="shared" si="1"/>
        <v>6.7875279318849444E-2</v>
      </c>
      <c r="L21" s="8"/>
      <c r="M21" s="8">
        <v>4234739296</v>
      </c>
      <c r="N21" s="8"/>
      <c r="O21" s="8">
        <v>-35673534856</v>
      </c>
      <c r="P21" s="8"/>
      <c r="Q21" s="8">
        <v>-3280912974</v>
      </c>
      <c r="R21" s="8"/>
      <c r="S21" s="8">
        <f t="shared" si="2"/>
        <v>-34719708534</v>
      </c>
      <c r="T21" s="8"/>
      <c r="U21" s="10">
        <f t="shared" si="3"/>
        <v>0.1149941162889023</v>
      </c>
    </row>
    <row r="22" spans="1:21" x14ac:dyDescent="0.55000000000000004">
      <c r="A22" s="1" t="s">
        <v>21</v>
      </c>
      <c r="C22" s="8">
        <v>0</v>
      </c>
      <c r="D22" s="8"/>
      <c r="E22" s="8">
        <v>11171645906</v>
      </c>
      <c r="F22" s="8"/>
      <c r="G22" s="8">
        <v>0</v>
      </c>
      <c r="H22" s="8"/>
      <c r="I22" s="8">
        <f t="shared" si="0"/>
        <v>11171645906</v>
      </c>
      <c r="J22" s="8"/>
      <c r="K22" s="10">
        <f t="shared" si="1"/>
        <v>-0.11254643124397591</v>
      </c>
      <c r="L22" s="8"/>
      <c r="M22" s="8">
        <v>13764439000</v>
      </c>
      <c r="N22" s="8"/>
      <c r="O22" s="8">
        <v>15780608011</v>
      </c>
      <c r="P22" s="8"/>
      <c r="Q22" s="8">
        <v>4086632787</v>
      </c>
      <c r="R22" s="8"/>
      <c r="S22" s="8">
        <f t="shared" si="2"/>
        <v>33631679798</v>
      </c>
      <c r="T22" s="8"/>
      <c r="U22" s="10">
        <f t="shared" si="3"/>
        <v>-0.11139048860087813</v>
      </c>
    </row>
    <row r="23" spans="1:21" x14ac:dyDescent="0.55000000000000004">
      <c r="A23" s="1" t="s">
        <v>24</v>
      </c>
      <c r="C23" s="8">
        <v>0</v>
      </c>
      <c r="D23" s="8"/>
      <c r="E23" s="8">
        <v>2463345702</v>
      </c>
      <c r="F23" s="8"/>
      <c r="G23" s="8">
        <v>0</v>
      </c>
      <c r="H23" s="8"/>
      <c r="I23" s="8">
        <f t="shared" si="0"/>
        <v>2463345702</v>
      </c>
      <c r="J23" s="8"/>
      <c r="K23" s="10">
        <f t="shared" si="1"/>
        <v>-2.4816465721616526E-2</v>
      </c>
      <c r="L23" s="8"/>
      <c r="M23" s="8">
        <v>3681366430</v>
      </c>
      <c r="N23" s="8"/>
      <c r="O23" s="8">
        <v>-7110123427</v>
      </c>
      <c r="P23" s="8"/>
      <c r="Q23" s="8">
        <v>-397014024</v>
      </c>
      <c r="R23" s="8"/>
      <c r="S23" s="8">
        <f t="shared" si="2"/>
        <v>-3825771021</v>
      </c>
      <c r="T23" s="8"/>
      <c r="U23" s="10">
        <f t="shared" si="3"/>
        <v>1.2671222664578676E-2</v>
      </c>
    </row>
    <row r="24" spans="1:21" x14ac:dyDescent="0.55000000000000004">
      <c r="A24" s="1" t="s">
        <v>139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10">
        <f t="shared" si="1"/>
        <v>0</v>
      </c>
      <c r="L24" s="8"/>
      <c r="M24" s="8">
        <v>0</v>
      </c>
      <c r="N24" s="8"/>
      <c r="O24" s="8">
        <v>0</v>
      </c>
      <c r="P24" s="8"/>
      <c r="Q24" s="8">
        <v>0</v>
      </c>
      <c r="R24" s="8"/>
      <c r="S24" s="8">
        <f t="shared" si="2"/>
        <v>0</v>
      </c>
      <c r="T24" s="8"/>
      <c r="U24" s="10">
        <f t="shared" si="3"/>
        <v>0</v>
      </c>
    </row>
    <row r="25" spans="1:21" x14ac:dyDescent="0.55000000000000004">
      <c r="A25" s="1" t="s">
        <v>23</v>
      </c>
      <c r="C25" s="8">
        <v>0</v>
      </c>
      <c r="D25" s="8"/>
      <c r="E25" s="8">
        <v>1069275172</v>
      </c>
      <c r="F25" s="8"/>
      <c r="G25" s="8">
        <v>0</v>
      </c>
      <c r="H25" s="8"/>
      <c r="I25" s="8">
        <f t="shared" si="0"/>
        <v>1069275172</v>
      </c>
      <c r="J25" s="8"/>
      <c r="K25" s="10">
        <f t="shared" si="1"/>
        <v>-1.0772191102275751E-2</v>
      </c>
      <c r="L25" s="8"/>
      <c r="M25" s="8">
        <v>5773944150</v>
      </c>
      <c r="N25" s="8"/>
      <c r="O25" s="8">
        <v>3194642074</v>
      </c>
      <c r="P25" s="8"/>
      <c r="Q25" s="8">
        <v>781743610</v>
      </c>
      <c r="R25" s="8"/>
      <c r="S25" s="8">
        <f t="shared" si="2"/>
        <v>9750329834</v>
      </c>
      <c r="T25" s="8"/>
      <c r="U25" s="10">
        <f t="shared" si="3"/>
        <v>-3.22937780911427E-2</v>
      </c>
    </row>
    <row r="26" spans="1:21" x14ac:dyDescent="0.55000000000000004">
      <c r="A26" s="1" t="s">
        <v>22</v>
      </c>
      <c r="C26" s="8">
        <v>0</v>
      </c>
      <c r="D26" s="8"/>
      <c r="E26" s="8">
        <v>3288351536</v>
      </c>
      <c r="F26" s="8"/>
      <c r="G26" s="8">
        <v>0</v>
      </c>
      <c r="H26" s="8"/>
      <c r="I26" s="8">
        <f t="shared" si="0"/>
        <v>3288351536</v>
      </c>
      <c r="J26" s="8"/>
      <c r="K26" s="10">
        <f t="shared" si="1"/>
        <v>-3.312781600548937E-2</v>
      </c>
      <c r="L26" s="8"/>
      <c r="M26" s="8">
        <v>17152835116</v>
      </c>
      <c r="N26" s="8"/>
      <c r="O26" s="8">
        <v>-6324605834</v>
      </c>
      <c r="P26" s="8"/>
      <c r="Q26" s="8">
        <v>1230157270</v>
      </c>
      <c r="R26" s="8"/>
      <c r="S26" s="8">
        <f t="shared" si="2"/>
        <v>12058386552</v>
      </c>
      <c r="T26" s="8"/>
      <c r="U26" s="10">
        <f t="shared" si="3"/>
        <v>-3.9938224252640951E-2</v>
      </c>
    </row>
    <row r="27" spans="1:21" x14ac:dyDescent="0.55000000000000004">
      <c r="A27" s="1" t="s">
        <v>65</v>
      </c>
      <c r="C27" s="8">
        <v>0</v>
      </c>
      <c r="D27" s="8"/>
      <c r="E27" s="8">
        <v>-6861657533</v>
      </c>
      <c r="F27" s="8"/>
      <c r="G27" s="8">
        <v>0</v>
      </c>
      <c r="H27" s="8"/>
      <c r="I27" s="8">
        <f t="shared" si="0"/>
        <v>-6861657533</v>
      </c>
      <c r="J27" s="8"/>
      <c r="K27" s="10">
        <f t="shared" si="1"/>
        <v>6.9126346668644034E-2</v>
      </c>
      <c r="L27" s="8"/>
      <c r="M27" s="8">
        <v>28352576700</v>
      </c>
      <c r="N27" s="8"/>
      <c r="O27" s="8">
        <v>-96110739760</v>
      </c>
      <c r="P27" s="8"/>
      <c r="Q27" s="8">
        <v>-928250413</v>
      </c>
      <c r="R27" s="8"/>
      <c r="S27" s="8">
        <f t="shared" si="2"/>
        <v>-68686413473</v>
      </c>
      <c r="T27" s="8"/>
      <c r="U27" s="10">
        <f t="shared" si="3"/>
        <v>0.22749423171703714</v>
      </c>
    </row>
    <row r="28" spans="1:21" x14ac:dyDescent="0.55000000000000004">
      <c r="A28" s="1" t="s">
        <v>67</v>
      </c>
      <c r="C28" s="8">
        <v>0</v>
      </c>
      <c r="D28" s="8"/>
      <c r="E28" s="8">
        <v>-3091728445</v>
      </c>
      <c r="F28" s="8"/>
      <c r="G28" s="8">
        <v>0</v>
      </c>
      <c r="H28" s="8"/>
      <c r="I28" s="8">
        <f t="shared" si="0"/>
        <v>-3091728445</v>
      </c>
      <c r="J28" s="8"/>
      <c r="K28" s="10">
        <f t="shared" si="1"/>
        <v>3.1146977427323867E-2</v>
      </c>
      <c r="L28" s="8"/>
      <c r="M28" s="8">
        <v>6180675291</v>
      </c>
      <c r="N28" s="8"/>
      <c r="O28" s="8">
        <v>-12861338650</v>
      </c>
      <c r="P28" s="8"/>
      <c r="Q28" s="8">
        <v>565310540</v>
      </c>
      <c r="R28" s="8"/>
      <c r="S28" s="8">
        <f t="shared" si="2"/>
        <v>-6115352819</v>
      </c>
      <c r="T28" s="8"/>
      <c r="U28" s="10">
        <f t="shared" si="3"/>
        <v>2.0254478591809039E-2</v>
      </c>
    </row>
    <row r="29" spans="1:21" x14ac:dyDescent="0.55000000000000004">
      <c r="A29" s="1" t="s">
        <v>56</v>
      </c>
      <c r="C29" s="8">
        <v>0</v>
      </c>
      <c r="D29" s="8"/>
      <c r="E29" s="8">
        <v>-5419040321</v>
      </c>
      <c r="F29" s="8"/>
      <c r="G29" s="8">
        <v>0</v>
      </c>
      <c r="H29" s="8"/>
      <c r="I29" s="8">
        <f t="shared" si="0"/>
        <v>-5419040321</v>
      </c>
      <c r="J29" s="8"/>
      <c r="K29" s="10">
        <f t="shared" si="1"/>
        <v>5.4592998563282577E-2</v>
      </c>
      <c r="L29" s="8"/>
      <c r="M29" s="8">
        <v>48610876100</v>
      </c>
      <c r="N29" s="8"/>
      <c r="O29" s="8">
        <v>-59429197217</v>
      </c>
      <c r="P29" s="8"/>
      <c r="Q29" s="8">
        <v>-1273374722</v>
      </c>
      <c r="R29" s="8"/>
      <c r="S29" s="8">
        <f t="shared" si="2"/>
        <v>-12091695839</v>
      </c>
      <c r="T29" s="8"/>
      <c r="U29" s="10">
        <f t="shared" si="3"/>
        <v>4.0048546953622942E-2</v>
      </c>
    </row>
    <row r="30" spans="1:21" x14ac:dyDescent="0.55000000000000004">
      <c r="A30" s="1" t="s">
        <v>140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10">
        <f t="shared" si="1"/>
        <v>0</v>
      </c>
      <c r="L30" s="8"/>
      <c r="M30" s="8">
        <v>0</v>
      </c>
      <c r="N30" s="8"/>
      <c r="O30" s="8">
        <v>0</v>
      </c>
      <c r="P30" s="8"/>
      <c r="Q30" s="8">
        <v>0</v>
      </c>
      <c r="R30" s="8"/>
      <c r="S30" s="8">
        <f t="shared" si="2"/>
        <v>0</v>
      </c>
      <c r="T30" s="8"/>
      <c r="U30" s="10">
        <f t="shared" si="3"/>
        <v>0</v>
      </c>
    </row>
    <row r="31" spans="1:21" x14ac:dyDescent="0.55000000000000004">
      <c r="A31" s="1" t="s">
        <v>36</v>
      </c>
      <c r="C31" s="8">
        <v>0</v>
      </c>
      <c r="D31" s="8"/>
      <c r="E31" s="8">
        <v>-10511258528</v>
      </c>
      <c r="F31" s="8"/>
      <c r="G31" s="8">
        <v>0</v>
      </c>
      <c r="H31" s="8"/>
      <c r="I31" s="8">
        <f t="shared" si="0"/>
        <v>-10511258528</v>
      </c>
      <c r="J31" s="8"/>
      <c r="K31" s="10">
        <f t="shared" si="1"/>
        <v>0.1058934954762437</v>
      </c>
      <c r="L31" s="8"/>
      <c r="M31" s="8">
        <v>1067988780</v>
      </c>
      <c r="N31" s="8"/>
      <c r="O31" s="8">
        <v>-21247189136</v>
      </c>
      <c r="P31" s="8"/>
      <c r="Q31" s="8">
        <v>-177698468</v>
      </c>
      <c r="R31" s="8"/>
      <c r="S31" s="8">
        <f t="shared" si="2"/>
        <v>-20356898824</v>
      </c>
      <c r="T31" s="8"/>
      <c r="U31" s="10">
        <f t="shared" si="3"/>
        <v>6.7423480481009115E-2</v>
      </c>
    </row>
    <row r="32" spans="1:21" x14ac:dyDescent="0.55000000000000004">
      <c r="A32" s="1" t="s">
        <v>54</v>
      </c>
      <c r="C32" s="8">
        <v>0</v>
      </c>
      <c r="D32" s="8"/>
      <c r="E32" s="8">
        <v>-505988756</v>
      </c>
      <c r="F32" s="8"/>
      <c r="G32" s="8">
        <v>0</v>
      </c>
      <c r="H32" s="8"/>
      <c r="I32" s="8">
        <f t="shared" si="0"/>
        <v>-505988756</v>
      </c>
      <c r="J32" s="8"/>
      <c r="K32" s="10">
        <f t="shared" si="1"/>
        <v>5.097478851061152E-3</v>
      </c>
      <c r="L32" s="8"/>
      <c r="M32" s="8">
        <v>1220582500</v>
      </c>
      <c r="N32" s="8"/>
      <c r="O32" s="8">
        <v>-4108673651</v>
      </c>
      <c r="P32" s="8"/>
      <c r="Q32" s="8">
        <v>-286781041</v>
      </c>
      <c r="R32" s="8"/>
      <c r="S32" s="8">
        <f t="shared" si="2"/>
        <v>-3174872192</v>
      </c>
      <c r="T32" s="8"/>
      <c r="U32" s="10">
        <f t="shared" si="3"/>
        <v>1.0515399969205575E-2</v>
      </c>
    </row>
    <row r="33" spans="1:21" x14ac:dyDescent="0.55000000000000004">
      <c r="A33" s="1" t="s">
        <v>59</v>
      </c>
      <c r="C33" s="8">
        <v>0</v>
      </c>
      <c r="D33" s="8"/>
      <c r="E33" s="8">
        <v>-1411971180</v>
      </c>
      <c r="F33" s="8"/>
      <c r="G33" s="8">
        <v>0</v>
      </c>
      <c r="H33" s="8"/>
      <c r="I33" s="8">
        <f t="shared" si="0"/>
        <v>-1411971180</v>
      </c>
      <c r="J33" s="8"/>
      <c r="K33" s="10">
        <f t="shared" si="1"/>
        <v>1.4224611007675948E-2</v>
      </c>
      <c r="L33" s="8"/>
      <c r="M33" s="8">
        <v>92665300</v>
      </c>
      <c r="N33" s="8"/>
      <c r="O33" s="8">
        <v>-4813231991</v>
      </c>
      <c r="P33" s="8"/>
      <c r="Q33" s="8">
        <v>-116357189</v>
      </c>
      <c r="R33" s="8"/>
      <c r="S33" s="8">
        <f t="shared" si="2"/>
        <v>-4836923880</v>
      </c>
      <c r="T33" s="8"/>
      <c r="U33" s="10">
        <f t="shared" si="3"/>
        <v>1.6020232041769607E-2</v>
      </c>
    </row>
    <row r="34" spans="1:21" x14ac:dyDescent="0.55000000000000004">
      <c r="A34" s="1" t="s">
        <v>41</v>
      </c>
      <c r="C34" s="8">
        <v>0</v>
      </c>
      <c r="D34" s="8"/>
      <c r="E34" s="8">
        <v>-2099988863</v>
      </c>
      <c r="F34" s="8"/>
      <c r="G34" s="8">
        <v>0</v>
      </c>
      <c r="H34" s="8"/>
      <c r="I34" s="8">
        <f t="shared" si="0"/>
        <v>-2099988863</v>
      </c>
      <c r="J34" s="8"/>
      <c r="K34" s="10">
        <f t="shared" si="1"/>
        <v>2.1155902556471939E-2</v>
      </c>
      <c r="L34" s="8"/>
      <c r="M34" s="8">
        <v>0</v>
      </c>
      <c r="N34" s="8"/>
      <c r="O34" s="8">
        <v>-2809851470</v>
      </c>
      <c r="P34" s="8"/>
      <c r="Q34" s="8">
        <v>358930509</v>
      </c>
      <c r="R34" s="8"/>
      <c r="S34" s="8">
        <f t="shared" si="2"/>
        <v>-2450920961</v>
      </c>
      <c r="T34" s="8"/>
      <c r="U34" s="10">
        <f t="shared" si="3"/>
        <v>8.1176225810808012E-3</v>
      </c>
    </row>
    <row r="35" spans="1:21" x14ac:dyDescent="0.55000000000000004">
      <c r="A35" s="1" t="s">
        <v>15</v>
      </c>
      <c r="C35" s="8">
        <v>0</v>
      </c>
      <c r="D35" s="8"/>
      <c r="E35" s="8">
        <v>-2775978725</v>
      </c>
      <c r="F35" s="8"/>
      <c r="G35" s="8">
        <v>0</v>
      </c>
      <c r="H35" s="8"/>
      <c r="I35" s="8">
        <f t="shared" si="0"/>
        <v>-2775978725</v>
      </c>
      <c r="J35" s="8"/>
      <c r="K35" s="10">
        <f t="shared" si="1"/>
        <v>2.7966022315490353E-2</v>
      </c>
      <c r="L35" s="8"/>
      <c r="M35" s="8">
        <v>0</v>
      </c>
      <c r="N35" s="8"/>
      <c r="O35" s="8">
        <v>-10852623558</v>
      </c>
      <c r="P35" s="8"/>
      <c r="Q35" s="8">
        <v>-123892720</v>
      </c>
      <c r="R35" s="8"/>
      <c r="S35" s="8">
        <f t="shared" si="2"/>
        <v>-10976516278</v>
      </c>
      <c r="T35" s="8"/>
      <c r="U35" s="10">
        <f t="shared" si="3"/>
        <v>3.6354993823847666E-2</v>
      </c>
    </row>
    <row r="36" spans="1:21" x14ac:dyDescent="0.55000000000000004">
      <c r="A36" s="1" t="s">
        <v>45</v>
      </c>
      <c r="C36" s="8">
        <v>0</v>
      </c>
      <c r="D36" s="8"/>
      <c r="E36" s="8">
        <v>-2839320492</v>
      </c>
      <c r="F36" s="8"/>
      <c r="G36" s="8">
        <v>0</v>
      </c>
      <c r="H36" s="8"/>
      <c r="I36" s="8">
        <f t="shared" si="0"/>
        <v>-2839320492</v>
      </c>
      <c r="J36" s="8"/>
      <c r="K36" s="10">
        <f t="shared" si="1"/>
        <v>2.8604145818913306E-2</v>
      </c>
      <c r="L36" s="8"/>
      <c r="M36" s="8">
        <v>3430437382</v>
      </c>
      <c r="N36" s="8"/>
      <c r="O36" s="8">
        <v>344636426</v>
      </c>
      <c r="P36" s="8"/>
      <c r="Q36" s="8">
        <v>398014727</v>
      </c>
      <c r="R36" s="8"/>
      <c r="S36" s="8">
        <f t="shared" si="2"/>
        <v>4173088535</v>
      </c>
      <c r="T36" s="8"/>
      <c r="U36" s="10">
        <f t="shared" si="3"/>
        <v>-1.3821562695658629E-2</v>
      </c>
    </row>
    <row r="37" spans="1:21" x14ac:dyDescent="0.55000000000000004">
      <c r="A37" s="1" t="s">
        <v>46</v>
      </c>
      <c r="C37" s="8">
        <v>0</v>
      </c>
      <c r="D37" s="8"/>
      <c r="E37" s="8">
        <v>-506414696</v>
      </c>
      <c r="F37" s="8"/>
      <c r="G37" s="8">
        <v>0</v>
      </c>
      <c r="H37" s="8"/>
      <c r="I37" s="8">
        <f t="shared" si="0"/>
        <v>-506414696</v>
      </c>
      <c r="J37" s="8"/>
      <c r="K37" s="10">
        <f t="shared" si="1"/>
        <v>5.101769895310802E-3</v>
      </c>
      <c r="L37" s="8"/>
      <c r="M37" s="8">
        <v>12926409600</v>
      </c>
      <c r="N37" s="8"/>
      <c r="O37" s="8">
        <v>-5841903145</v>
      </c>
      <c r="P37" s="8"/>
      <c r="Q37" s="8">
        <v>783814945</v>
      </c>
      <c r="R37" s="8"/>
      <c r="S37" s="8">
        <f t="shared" si="2"/>
        <v>7868321400</v>
      </c>
      <c r="T37" s="8"/>
      <c r="U37" s="10">
        <f t="shared" si="3"/>
        <v>-2.6060433807616901E-2</v>
      </c>
    </row>
    <row r="38" spans="1:21" x14ac:dyDescent="0.55000000000000004">
      <c r="A38" s="1" t="s">
        <v>47</v>
      </c>
      <c r="C38" s="8">
        <v>0</v>
      </c>
      <c r="D38" s="8"/>
      <c r="E38" s="8">
        <v>349680388</v>
      </c>
      <c r="F38" s="8"/>
      <c r="G38" s="8">
        <v>0</v>
      </c>
      <c r="H38" s="8"/>
      <c r="I38" s="8">
        <f t="shared" si="0"/>
        <v>349680388</v>
      </c>
      <c r="J38" s="8"/>
      <c r="K38" s="10">
        <f t="shared" si="1"/>
        <v>-3.5227825941271666E-3</v>
      </c>
      <c r="L38" s="8"/>
      <c r="M38" s="8">
        <v>0</v>
      </c>
      <c r="N38" s="8"/>
      <c r="O38" s="8">
        <v>4055694784</v>
      </c>
      <c r="P38" s="8"/>
      <c r="Q38" s="8">
        <v>1188605615</v>
      </c>
      <c r="R38" s="8"/>
      <c r="S38" s="8">
        <f t="shared" si="2"/>
        <v>5244300399</v>
      </c>
      <c r="T38" s="8"/>
      <c r="U38" s="10">
        <f t="shared" si="3"/>
        <v>-1.7369491720991264E-2</v>
      </c>
    </row>
    <row r="39" spans="1:21" x14ac:dyDescent="0.55000000000000004">
      <c r="A39" s="1" t="s">
        <v>42</v>
      </c>
      <c r="C39" s="8">
        <v>0</v>
      </c>
      <c r="D39" s="8"/>
      <c r="E39" s="8">
        <v>-4596745688</v>
      </c>
      <c r="F39" s="8"/>
      <c r="G39" s="8">
        <v>0</v>
      </c>
      <c r="H39" s="8"/>
      <c r="I39" s="8">
        <f t="shared" si="0"/>
        <v>-4596745688</v>
      </c>
      <c r="J39" s="8"/>
      <c r="K39" s="10">
        <f t="shared" si="1"/>
        <v>4.6308961711960542E-2</v>
      </c>
      <c r="L39" s="8"/>
      <c r="M39" s="8">
        <v>0</v>
      </c>
      <c r="N39" s="8"/>
      <c r="O39" s="8">
        <v>-7765046961</v>
      </c>
      <c r="P39" s="8"/>
      <c r="Q39" s="8">
        <v>1223613656</v>
      </c>
      <c r="R39" s="8"/>
      <c r="S39" s="8">
        <f t="shared" si="2"/>
        <v>-6541433305</v>
      </c>
      <c r="T39" s="8"/>
      <c r="U39" s="10">
        <f t="shared" si="3"/>
        <v>2.1665687125070051E-2</v>
      </c>
    </row>
    <row r="40" spans="1:21" x14ac:dyDescent="0.55000000000000004">
      <c r="A40" s="1" t="s">
        <v>51</v>
      </c>
      <c r="C40" s="8">
        <v>0</v>
      </c>
      <c r="D40" s="8"/>
      <c r="E40" s="8">
        <v>-8458060669</v>
      </c>
      <c r="F40" s="8"/>
      <c r="G40" s="8">
        <v>0</v>
      </c>
      <c r="H40" s="8"/>
      <c r="I40" s="8">
        <f t="shared" si="0"/>
        <v>-8458060669</v>
      </c>
      <c r="J40" s="8"/>
      <c r="K40" s="10">
        <f t="shared" si="1"/>
        <v>8.5208979191663384E-2</v>
      </c>
      <c r="L40" s="8"/>
      <c r="M40" s="8">
        <v>10455590400</v>
      </c>
      <c r="N40" s="8"/>
      <c r="O40" s="8">
        <v>89199472</v>
      </c>
      <c r="P40" s="8"/>
      <c r="Q40" s="8">
        <v>96844609</v>
      </c>
      <c r="R40" s="8"/>
      <c r="S40" s="8">
        <f t="shared" si="2"/>
        <v>10641634481</v>
      </c>
      <c r="T40" s="8"/>
      <c r="U40" s="10">
        <f t="shared" si="3"/>
        <v>-3.524584176199947E-2</v>
      </c>
    </row>
    <row r="41" spans="1:21" x14ac:dyDescent="0.55000000000000004">
      <c r="A41" s="1" t="s">
        <v>61</v>
      </c>
      <c r="C41" s="8">
        <v>0</v>
      </c>
      <c r="D41" s="8"/>
      <c r="E41" s="8">
        <v>810594335</v>
      </c>
      <c r="F41" s="8"/>
      <c r="G41" s="8">
        <v>0</v>
      </c>
      <c r="H41" s="8"/>
      <c r="I41" s="8">
        <f t="shared" si="0"/>
        <v>810594335</v>
      </c>
      <c r="J41" s="8"/>
      <c r="K41" s="10">
        <f t="shared" si="1"/>
        <v>-8.1661646241255187E-3</v>
      </c>
      <c r="L41" s="8"/>
      <c r="M41" s="8">
        <v>12009731500</v>
      </c>
      <c r="N41" s="8"/>
      <c r="O41" s="8">
        <v>4716392525</v>
      </c>
      <c r="P41" s="8"/>
      <c r="Q41" s="8">
        <v>630600676</v>
      </c>
      <c r="R41" s="8"/>
      <c r="S41" s="8">
        <f t="shared" si="2"/>
        <v>17356724701</v>
      </c>
      <c r="T41" s="8"/>
      <c r="U41" s="10">
        <f t="shared" si="3"/>
        <v>-5.7486692801775957E-2</v>
      </c>
    </row>
    <row r="42" spans="1:21" x14ac:dyDescent="0.55000000000000004">
      <c r="A42" s="1" t="s">
        <v>141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10">
        <f t="shared" si="1"/>
        <v>0</v>
      </c>
      <c r="L42" s="8"/>
      <c r="M42" s="8">
        <v>0</v>
      </c>
      <c r="N42" s="8"/>
      <c r="O42" s="8">
        <v>0</v>
      </c>
      <c r="P42" s="8"/>
      <c r="Q42" s="8">
        <v>33630888</v>
      </c>
      <c r="R42" s="8"/>
      <c r="S42" s="8">
        <f t="shared" si="2"/>
        <v>33630888</v>
      </c>
      <c r="T42" s="8"/>
      <c r="U42" s="10">
        <f t="shared" si="3"/>
        <v>-1.1138786611021984E-4</v>
      </c>
    </row>
    <row r="43" spans="1:21" x14ac:dyDescent="0.55000000000000004">
      <c r="A43" s="1" t="s">
        <v>26</v>
      </c>
      <c r="C43" s="8">
        <v>0</v>
      </c>
      <c r="D43" s="8"/>
      <c r="E43" s="8">
        <v>-2093499878</v>
      </c>
      <c r="F43" s="8"/>
      <c r="G43" s="8">
        <v>0</v>
      </c>
      <c r="H43" s="8"/>
      <c r="I43" s="8">
        <f t="shared" si="0"/>
        <v>-2093499878</v>
      </c>
      <c r="J43" s="8"/>
      <c r="K43" s="10">
        <f t="shared" si="1"/>
        <v>2.109053062199687E-2</v>
      </c>
      <c r="L43" s="8"/>
      <c r="M43" s="8">
        <v>8910000000</v>
      </c>
      <c r="N43" s="8"/>
      <c r="O43" s="8">
        <v>-20842968151</v>
      </c>
      <c r="P43" s="8"/>
      <c r="Q43" s="8">
        <v>-667954190</v>
      </c>
      <c r="R43" s="8"/>
      <c r="S43" s="8">
        <f t="shared" si="2"/>
        <v>-12600922341</v>
      </c>
      <c r="T43" s="8"/>
      <c r="U43" s="10">
        <f t="shared" si="3"/>
        <v>4.1735140939025632E-2</v>
      </c>
    </row>
    <row r="44" spans="1:21" x14ac:dyDescent="0.55000000000000004">
      <c r="A44" s="1" t="s">
        <v>28</v>
      </c>
      <c r="C44" s="8">
        <v>0</v>
      </c>
      <c r="D44" s="8"/>
      <c r="E44" s="8">
        <v>-346471901</v>
      </c>
      <c r="F44" s="8"/>
      <c r="G44" s="8">
        <v>0</v>
      </c>
      <c r="H44" s="8"/>
      <c r="I44" s="8">
        <f t="shared" si="0"/>
        <v>-346471901</v>
      </c>
      <c r="J44" s="8"/>
      <c r="K44" s="10">
        <f t="shared" si="1"/>
        <v>3.4904593568368808E-3</v>
      </c>
      <c r="L44" s="8"/>
      <c r="M44" s="8">
        <v>0</v>
      </c>
      <c r="N44" s="8"/>
      <c r="O44" s="8">
        <v>-8326017726</v>
      </c>
      <c r="P44" s="8"/>
      <c r="Q44" s="8">
        <v>578804511</v>
      </c>
      <c r="R44" s="8"/>
      <c r="S44" s="8">
        <f t="shared" si="2"/>
        <v>-7747213215</v>
      </c>
      <c r="T44" s="8"/>
      <c r="U44" s="10">
        <f t="shared" si="3"/>
        <v>2.5659314982100556E-2</v>
      </c>
    </row>
    <row r="45" spans="1:21" x14ac:dyDescent="0.55000000000000004">
      <c r="A45" s="1" t="s">
        <v>32</v>
      </c>
      <c r="C45" s="8">
        <v>0</v>
      </c>
      <c r="D45" s="8"/>
      <c r="E45" s="8">
        <v>-406833331</v>
      </c>
      <c r="F45" s="8"/>
      <c r="G45" s="8">
        <v>0</v>
      </c>
      <c r="H45" s="8"/>
      <c r="I45" s="8">
        <f t="shared" si="0"/>
        <v>-406833331</v>
      </c>
      <c r="J45" s="8"/>
      <c r="K45" s="10">
        <f t="shared" si="1"/>
        <v>4.098558072858167E-3</v>
      </c>
      <c r="L45" s="8"/>
      <c r="M45" s="8">
        <v>2501775000</v>
      </c>
      <c r="N45" s="8"/>
      <c r="O45" s="8">
        <v>-5477001979</v>
      </c>
      <c r="P45" s="8"/>
      <c r="Q45" s="8">
        <v>-711360494</v>
      </c>
      <c r="R45" s="8"/>
      <c r="S45" s="8">
        <f t="shared" si="2"/>
        <v>-3686587473</v>
      </c>
      <c r="T45" s="8"/>
      <c r="U45" s="10">
        <f t="shared" si="3"/>
        <v>1.2210236965676842E-2</v>
      </c>
    </row>
    <row r="46" spans="1:21" x14ac:dyDescent="0.55000000000000004">
      <c r="A46" s="1" t="s">
        <v>33</v>
      </c>
      <c r="C46" s="8">
        <v>0</v>
      </c>
      <c r="D46" s="8"/>
      <c r="E46" s="8">
        <v>-152146757</v>
      </c>
      <c r="F46" s="8"/>
      <c r="G46" s="8">
        <v>0</v>
      </c>
      <c r="H46" s="8"/>
      <c r="I46" s="8">
        <f t="shared" si="0"/>
        <v>-152146757</v>
      </c>
      <c r="J46" s="8"/>
      <c r="K46" s="10">
        <f t="shared" si="1"/>
        <v>1.5327709694502388E-3</v>
      </c>
      <c r="L46" s="8"/>
      <c r="M46" s="8">
        <v>3486382500</v>
      </c>
      <c r="N46" s="8"/>
      <c r="O46" s="8">
        <v>48998607</v>
      </c>
      <c r="P46" s="8"/>
      <c r="Q46" s="8">
        <v>-540227309</v>
      </c>
      <c r="R46" s="8"/>
      <c r="S46" s="8">
        <f t="shared" si="2"/>
        <v>2995153798</v>
      </c>
      <c r="T46" s="8"/>
      <c r="U46" s="10">
        <f t="shared" si="3"/>
        <v>-9.9201600097844709E-3</v>
      </c>
    </row>
    <row r="47" spans="1:21" x14ac:dyDescent="0.55000000000000004">
      <c r="A47" s="1" t="s">
        <v>40</v>
      </c>
      <c r="C47" s="8">
        <v>0</v>
      </c>
      <c r="D47" s="8"/>
      <c r="E47" s="8">
        <v>-1227744862</v>
      </c>
      <c r="F47" s="8"/>
      <c r="G47" s="8">
        <v>0</v>
      </c>
      <c r="H47" s="8"/>
      <c r="I47" s="8">
        <f t="shared" si="0"/>
        <v>-1227744862</v>
      </c>
      <c r="J47" s="8"/>
      <c r="K47" s="10">
        <f t="shared" si="1"/>
        <v>1.2368661149743006E-2</v>
      </c>
      <c r="L47" s="8"/>
      <c r="M47" s="8">
        <v>14977130581</v>
      </c>
      <c r="N47" s="8"/>
      <c r="O47" s="8">
        <v>-7161266175</v>
      </c>
      <c r="P47" s="8"/>
      <c r="Q47" s="8">
        <v>984971148</v>
      </c>
      <c r="R47" s="8"/>
      <c r="S47" s="8">
        <f t="shared" si="2"/>
        <v>8800835554</v>
      </c>
      <c r="T47" s="8"/>
      <c r="U47" s="10">
        <f t="shared" si="3"/>
        <v>-2.9148986263669709E-2</v>
      </c>
    </row>
    <row r="48" spans="1:21" x14ac:dyDescent="0.55000000000000004">
      <c r="A48" s="1" t="s">
        <v>30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10">
        <f t="shared" si="1"/>
        <v>0</v>
      </c>
      <c r="L48" s="8"/>
      <c r="M48" s="8">
        <v>999492520</v>
      </c>
      <c r="N48" s="8"/>
      <c r="O48" s="8">
        <v>-9435664384</v>
      </c>
      <c r="P48" s="8"/>
      <c r="Q48" s="8">
        <v>-1189538691</v>
      </c>
      <c r="R48" s="8"/>
      <c r="S48" s="8">
        <f t="shared" si="2"/>
        <v>-9625710555</v>
      </c>
      <c r="T48" s="8"/>
      <c r="U48" s="10">
        <f t="shared" si="3"/>
        <v>3.1881030275384636E-2</v>
      </c>
    </row>
    <row r="49" spans="1:21" x14ac:dyDescent="0.55000000000000004">
      <c r="A49" s="1" t="s">
        <v>50</v>
      </c>
      <c r="C49" s="8">
        <v>18522395763</v>
      </c>
      <c r="D49" s="8"/>
      <c r="E49" s="8">
        <v>-14101213413</v>
      </c>
      <c r="F49" s="8"/>
      <c r="G49" s="8">
        <v>0</v>
      </c>
      <c r="H49" s="8"/>
      <c r="I49" s="8">
        <f t="shared" si="0"/>
        <v>4421182350</v>
      </c>
      <c r="J49" s="8"/>
      <c r="K49" s="10">
        <f t="shared" si="1"/>
        <v>-4.4540285250547831E-2</v>
      </c>
      <c r="L49" s="8"/>
      <c r="M49" s="8">
        <v>18522395763</v>
      </c>
      <c r="N49" s="8"/>
      <c r="O49" s="8">
        <v>-41497750859</v>
      </c>
      <c r="P49" s="8"/>
      <c r="Q49" s="8">
        <v>548810887</v>
      </c>
      <c r="R49" s="8"/>
      <c r="S49" s="8">
        <f t="shared" si="2"/>
        <v>-22426544209</v>
      </c>
      <c r="T49" s="8"/>
      <c r="U49" s="10">
        <f t="shared" si="3"/>
        <v>7.4278291541603605E-2</v>
      </c>
    </row>
    <row r="50" spans="1:21" x14ac:dyDescent="0.55000000000000004">
      <c r="A50" s="1" t="s">
        <v>25</v>
      </c>
      <c r="C50" s="8">
        <v>0</v>
      </c>
      <c r="D50" s="8"/>
      <c r="E50" s="8">
        <v>480502947</v>
      </c>
      <c r="F50" s="8"/>
      <c r="G50" s="8">
        <v>0</v>
      </c>
      <c r="H50" s="8"/>
      <c r="I50" s="8">
        <f t="shared" si="0"/>
        <v>480502947</v>
      </c>
      <c r="J50" s="8"/>
      <c r="K50" s="10">
        <f t="shared" si="1"/>
        <v>-4.8407273504810014E-3</v>
      </c>
      <c r="L50" s="8"/>
      <c r="M50" s="8">
        <v>4369140000</v>
      </c>
      <c r="N50" s="8"/>
      <c r="O50" s="8">
        <v>5064939663</v>
      </c>
      <c r="P50" s="8"/>
      <c r="Q50" s="8">
        <v>2695909302</v>
      </c>
      <c r="R50" s="8"/>
      <c r="S50" s="8">
        <f t="shared" si="2"/>
        <v>12129988965</v>
      </c>
      <c r="T50" s="8"/>
      <c r="U50" s="10">
        <f t="shared" si="3"/>
        <v>-4.0175376479855786E-2</v>
      </c>
    </row>
    <row r="51" spans="1:21" x14ac:dyDescent="0.55000000000000004">
      <c r="A51" s="1" t="s">
        <v>27</v>
      </c>
      <c r="C51" s="8">
        <v>0</v>
      </c>
      <c r="D51" s="8"/>
      <c r="E51" s="8">
        <v>-3538759290</v>
      </c>
      <c r="F51" s="8"/>
      <c r="G51" s="8">
        <v>0</v>
      </c>
      <c r="H51" s="8"/>
      <c r="I51" s="8">
        <f t="shared" si="0"/>
        <v>-3538759290</v>
      </c>
      <c r="J51" s="8"/>
      <c r="K51" s="10">
        <f t="shared" si="1"/>
        <v>3.5650497023635798E-2</v>
      </c>
      <c r="L51" s="8"/>
      <c r="M51" s="8">
        <v>0</v>
      </c>
      <c r="N51" s="8"/>
      <c r="O51" s="8">
        <v>15085686789</v>
      </c>
      <c r="P51" s="8"/>
      <c r="Q51" s="8">
        <v>3014916022</v>
      </c>
      <c r="R51" s="8"/>
      <c r="S51" s="8">
        <f t="shared" si="2"/>
        <v>18100602811</v>
      </c>
      <c r="T51" s="8"/>
      <c r="U51" s="10">
        <f t="shared" si="3"/>
        <v>-5.9950469414483995E-2</v>
      </c>
    </row>
    <row r="52" spans="1:21" x14ac:dyDescent="0.55000000000000004">
      <c r="A52" s="1" t="s">
        <v>48</v>
      </c>
      <c r="C52" s="8">
        <v>0</v>
      </c>
      <c r="D52" s="8"/>
      <c r="E52" s="8">
        <v>2064055411</v>
      </c>
      <c r="F52" s="8"/>
      <c r="G52" s="8">
        <v>0</v>
      </c>
      <c r="H52" s="8"/>
      <c r="I52" s="8">
        <f t="shared" si="0"/>
        <v>2064055411</v>
      </c>
      <c r="J52" s="8"/>
      <c r="K52" s="10">
        <f t="shared" si="1"/>
        <v>-2.0793898441867419E-2</v>
      </c>
      <c r="L52" s="8"/>
      <c r="M52" s="8">
        <v>8649196800</v>
      </c>
      <c r="N52" s="8"/>
      <c r="O52" s="8">
        <v>-7651683006</v>
      </c>
      <c r="P52" s="8"/>
      <c r="Q52" s="8">
        <v>464238592</v>
      </c>
      <c r="R52" s="8"/>
      <c r="S52" s="8">
        <f t="shared" si="2"/>
        <v>1461752386</v>
      </c>
      <c r="T52" s="8"/>
      <c r="U52" s="10">
        <f t="shared" si="3"/>
        <v>-4.8414266985178141E-3</v>
      </c>
    </row>
    <row r="53" spans="1:21" x14ac:dyDescent="0.55000000000000004">
      <c r="A53" s="1" t="s">
        <v>18</v>
      </c>
      <c r="C53" s="8">
        <v>0</v>
      </c>
      <c r="D53" s="8"/>
      <c r="E53" s="8">
        <v>-1406575381</v>
      </c>
      <c r="F53" s="8"/>
      <c r="G53" s="8">
        <v>0</v>
      </c>
      <c r="H53" s="8"/>
      <c r="I53" s="8">
        <f t="shared" si="0"/>
        <v>-1406575381</v>
      </c>
      <c r="J53" s="8"/>
      <c r="K53" s="10">
        <f t="shared" si="1"/>
        <v>1.4170252148984083E-2</v>
      </c>
      <c r="L53" s="8"/>
      <c r="M53" s="8">
        <v>42755688</v>
      </c>
      <c r="N53" s="8"/>
      <c r="O53" s="8">
        <v>-9070028281</v>
      </c>
      <c r="P53" s="8"/>
      <c r="Q53" s="8">
        <v>-2970919515</v>
      </c>
      <c r="R53" s="8"/>
      <c r="S53" s="8">
        <f t="shared" si="2"/>
        <v>-11998192108</v>
      </c>
      <c r="T53" s="8"/>
      <c r="U53" s="10">
        <f t="shared" si="3"/>
        <v>3.9738856021006651E-2</v>
      </c>
    </row>
    <row r="54" spans="1:21" x14ac:dyDescent="0.55000000000000004">
      <c r="A54" s="1" t="s">
        <v>19</v>
      </c>
      <c r="C54" s="8">
        <v>0</v>
      </c>
      <c r="D54" s="8"/>
      <c r="E54" s="8">
        <v>-1768271631</v>
      </c>
      <c r="F54" s="8"/>
      <c r="G54" s="8">
        <v>0</v>
      </c>
      <c r="H54" s="8"/>
      <c r="I54" s="8">
        <f t="shared" si="0"/>
        <v>-1768271631</v>
      </c>
      <c r="J54" s="8"/>
      <c r="K54" s="10">
        <f t="shared" si="1"/>
        <v>1.7814086054421949E-2</v>
      </c>
      <c r="L54" s="8"/>
      <c r="M54" s="8">
        <v>2478154800</v>
      </c>
      <c r="N54" s="8"/>
      <c r="O54" s="8">
        <v>-8638740583</v>
      </c>
      <c r="P54" s="8"/>
      <c r="Q54" s="8">
        <v>-1911515473</v>
      </c>
      <c r="R54" s="8"/>
      <c r="S54" s="8">
        <f t="shared" si="2"/>
        <v>-8072101256</v>
      </c>
      <c r="T54" s="8"/>
      <c r="U54" s="10">
        <f t="shared" si="3"/>
        <v>2.6735367021277146E-2</v>
      </c>
    </row>
    <row r="55" spans="1:21" x14ac:dyDescent="0.55000000000000004">
      <c r="A55" s="1" t="s">
        <v>20</v>
      </c>
      <c r="C55" s="8">
        <v>0</v>
      </c>
      <c r="D55" s="8"/>
      <c r="E55" s="8">
        <v>-119780539</v>
      </c>
      <c r="F55" s="8"/>
      <c r="G55" s="8">
        <v>0</v>
      </c>
      <c r="H55" s="8"/>
      <c r="I55" s="8">
        <f t="shared" si="0"/>
        <v>-119780539</v>
      </c>
      <c r="J55" s="8"/>
      <c r="K55" s="10">
        <f t="shared" si="1"/>
        <v>1.2067042144335823E-3</v>
      </c>
      <c r="L55" s="8"/>
      <c r="M55" s="8">
        <v>0</v>
      </c>
      <c r="N55" s="8"/>
      <c r="O55" s="8">
        <v>-2094562885</v>
      </c>
      <c r="P55" s="8"/>
      <c r="Q55" s="8">
        <v>446931067</v>
      </c>
      <c r="R55" s="8"/>
      <c r="S55" s="8">
        <f t="shared" si="2"/>
        <v>-1647631818</v>
      </c>
      <c r="T55" s="8"/>
      <c r="U55" s="10">
        <f t="shared" si="3"/>
        <v>5.4570724490629599E-3</v>
      </c>
    </row>
    <row r="56" spans="1:21" x14ac:dyDescent="0.55000000000000004">
      <c r="A56" s="1" t="s">
        <v>16</v>
      </c>
      <c r="C56" s="8">
        <v>0</v>
      </c>
      <c r="D56" s="8"/>
      <c r="E56" s="8">
        <v>-6741140054</v>
      </c>
      <c r="F56" s="8"/>
      <c r="G56" s="8">
        <v>0</v>
      </c>
      <c r="H56" s="8"/>
      <c r="I56" s="8">
        <f t="shared" si="0"/>
        <v>-6741140054</v>
      </c>
      <c r="J56" s="8"/>
      <c r="K56" s="10">
        <f t="shared" si="1"/>
        <v>6.7912218304918684E-2</v>
      </c>
      <c r="L56" s="8"/>
      <c r="M56" s="8">
        <v>833415428</v>
      </c>
      <c r="N56" s="8"/>
      <c r="O56" s="8">
        <v>-14895037908</v>
      </c>
      <c r="P56" s="8"/>
      <c r="Q56" s="8">
        <v>320628929</v>
      </c>
      <c r="R56" s="8"/>
      <c r="S56" s="8">
        <f t="shared" si="2"/>
        <v>-13740993551</v>
      </c>
      <c r="T56" s="8"/>
      <c r="U56" s="10">
        <f t="shared" si="3"/>
        <v>4.5511136960766016E-2</v>
      </c>
    </row>
    <row r="57" spans="1:21" x14ac:dyDescent="0.55000000000000004">
      <c r="A57" s="1" t="s">
        <v>17</v>
      </c>
      <c r="C57" s="8">
        <v>0</v>
      </c>
      <c r="D57" s="8"/>
      <c r="E57" s="8">
        <v>-1720235482</v>
      </c>
      <c r="F57" s="8"/>
      <c r="G57" s="8">
        <v>0</v>
      </c>
      <c r="H57" s="8"/>
      <c r="I57" s="8">
        <f t="shared" si="0"/>
        <v>-1720235482</v>
      </c>
      <c r="J57" s="8"/>
      <c r="K57" s="10">
        <f t="shared" si="1"/>
        <v>1.7330155827296658E-2</v>
      </c>
      <c r="L57" s="8"/>
      <c r="M57" s="8">
        <v>512842580</v>
      </c>
      <c r="N57" s="8"/>
      <c r="O57" s="8">
        <v>-11542218524</v>
      </c>
      <c r="P57" s="8"/>
      <c r="Q57" s="8">
        <v>-2916997991</v>
      </c>
      <c r="R57" s="8"/>
      <c r="S57" s="8">
        <f t="shared" si="2"/>
        <v>-13946373935</v>
      </c>
      <c r="T57" s="8"/>
      <c r="U57" s="10">
        <f t="shared" si="3"/>
        <v>4.6191371235717586E-2</v>
      </c>
    </row>
    <row r="58" spans="1:21" x14ac:dyDescent="0.55000000000000004">
      <c r="A58" s="1" t="s">
        <v>68</v>
      </c>
      <c r="C58" s="8">
        <v>5248359694</v>
      </c>
      <c r="D58" s="8"/>
      <c r="E58" s="8">
        <v>-6857189258</v>
      </c>
      <c r="F58" s="8"/>
      <c r="G58" s="8">
        <v>0</v>
      </c>
      <c r="H58" s="8"/>
      <c r="I58" s="8">
        <f t="shared" si="0"/>
        <v>-1608829564</v>
      </c>
      <c r="J58" s="8"/>
      <c r="K58" s="10">
        <f t="shared" si="1"/>
        <v>1.6207819996403111E-2</v>
      </c>
      <c r="L58" s="8"/>
      <c r="M58" s="8">
        <v>5248359694</v>
      </c>
      <c r="N58" s="8"/>
      <c r="O58" s="8">
        <v>6205638300</v>
      </c>
      <c r="P58" s="8"/>
      <c r="Q58" s="8">
        <v>218470348</v>
      </c>
      <c r="R58" s="8"/>
      <c r="S58" s="8">
        <f t="shared" si="2"/>
        <v>11672468342</v>
      </c>
      <c r="T58" s="8"/>
      <c r="U58" s="10">
        <f t="shared" si="3"/>
        <v>-3.866003600185864E-2</v>
      </c>
    </row>
    <row r="59" spans="1:21" x14ac:dyDescent="0.55000000000000004">
      <c r="A59" s="1" t="s">
        <v>49</v>
      </c>
      <c r="C59" s="8">
        <v>0</v>
      </c>
      <c r="D59" s="8"/>
      <c r="E59" s="8">
        <v>-723954606</v>
      </c>
      <c r="F59" s="8"/>
      <c r="G59" s="8">
        <v>0</v>
      </c>
      <c r="H59" s="8"/>
      <c r="I59" s="8">
        <f t="shared" si="0"/>
        <v>-723954606</v>
      </c>
      <c r="J59" s="8"/>
      <c r="K59" s="10">
        <f t="shared" si="1"/>
        <v>7.2933306312706067E-3</v>
      </c>
      <c r="L59" s="8"/>
      <c r="M59" s="8">
        <v>2501187590</v>
      </c>
      <c r="N59" s="8"/>
      <c r="O59" s="8">
        <v>-4171350720</v>
      </c>
      <c r="P59" s="8"/>
      <c r="Q59" s="8">
        <v>466067035</v>
      </c>
      <c r="R59" s="8"/>
      <c r="S59" s="8">
        <f t="shared" si="2"/>
        <v>-1204096095</v>
      </c>
      <c r="T59" s="8"/>
      <c r="U59" s="10">
        <f t="shared" si="3"/>
        <v>3.9880509433381168E-3</v>
      </c>
    </row>
    <row r="60" spans="1:21" x14ac:dyDescent="0.55000000000000004">
      <c r="A60" s="1" t="s">
        <v>62</v>
      </c>
      <c r="C60" s="8">
        <v>0</v>
      </c>
      <c r="D60" s="8"/>
      <c r="E60" s="8">
        <v>-4141491796</v>
      </c>
      <c r="F60" s="8"/>
      <c r="G60" s="8">
        <v>0</v>
      </c>
      <c r="H60" s="8"/>
      <c r="I60" s="8">
        <f t="shared" si="0"/>
        <v>-4141491796</v>
      </c>
      <c r="J60" s="8"/>
      <c r="K60" s="10">
        <f t="shared" si="1"/>
        <v>4.172260073295634E-2</v>
      </c>
      <c r="L60" s="8"/>
      <c r="M60" s="8">
        <v>411417856</v>
      </c>
      <c r="N60" s="8"/>
      <c r="O60" s="8">
        <v>-5864541296</v>
      </c>
      <c r="P60" s="8"/>
      <c r="Q60" s="8">
        <v>584684110</v>
      </c>
      <c r="R60" s="8"/>
      <c r="S60" s="8">
        <f t="shared" si="2"/>
        <v>-4868439330</v>
      </c>
      <c r="T60" s="8"/>
      <c r="U60" s="10">
        <f t="shared" si="3"/>
        <v>1.6124613428458039E-2</v>
      </c>
    </row>
    <row r="61" spans="1:21" x14ac:dyDescent="0.55000000000000004">
      <c r="A61" s="1" t="s">
        <v>57</v>
      </c>
      <c r="C61" s="8">
        <v>1135847880</v>
      </c>
      <c r="D61" s="8"/>
      <c r="E61" s="8">
        <v>-1218024723</v>
      </c>
      <c r="F61" s="8"/>
      <c r="G61" s="8">
        <v>0</v>
      </c>
      <c r="H61" s="8"/>
      <c r="I61" s="8">
        <f t="shared" si="0"/>
        <v>-82176843</v>
      </c>
      <c r="J61" s="8"/>
      <c r="K61" s="10">
        <f t="shared" si="1"/>
        <v>8.2787357282593981E-4</v>
      </c>
      <c r="L61" s="8"/>
      <c r="M61" s="8">
        <v>1135847230</v>
      </c>
      <c r="N61" s="8"/>
      <c r="O61" s="8">
        <v>-442837620</v>
      </c>
      <c r="P61" s="8"/>
      <c r="Q61" s="8">
        <v>788053251</v>
      </c>
      <c r="R61" s="8"/>
      <c r="S61" s="8">
        <f t="shared" si="2"/>
        <v>1481062861</v>
      </c>
      <c r="T61" s="8"/>
      <c r="U61" s="10">
        <f t="shared" si="3"/>
        <v>-4.905384349705162E-3</v>
      </c>
    </row>
    <row r="62" spans="1:21" x14ac:dyDescent="0.55000000000000004">
      <c r="A62" s="1" t="s">
        <v>35</v>
      </c>
      <c r="C62" s="8">
        <v>0</v>
      </c>
      <c r="D62" s="8"/>
      <c r="E62" s="8">
        <v>-208750500</v>
      </c>
      <c r="F62" s="8"/>
      <c r="G62" s="8">
        <v>0</v>
      </c>
      <c r="H62" s="8"/>
      <c r="I62" s="8">
        <f t="shared" si="0"/>
        <v>-208750500</v>
      </c>
      <c r="J62" s="8"/>
      <c r="K62" s="10">
        <f t="shared" si="1"/>
        <v>2.1030136466084655E-3</v>
      </c>
      <c r="L62" s="8"/>
      <c r="M62" s="8">
        <v>956928839</v>
      </c>
      <c r="N62" s="8"/>
      <c r="O62" s="8">
        <v>-782370546</v>
      </c>
      <c r="P62" s="8"/>
      <c r="Q62" s="8">
        <v>0</v>
      </c>
      <c r="R62" s="8"/>
      <c r="S62" s="8">
        <f t="shared" si="2"/>
        <v>174558293</v>
      </c>
      <c r="T62" s="8"/>
      <c r="U62" s="10">
        <f t="shared" si="3"/>
        <v>-5.7814934203082968E-4</v>
      </c>
    </row>
    <row r="63" spans="1:21" x14ac:dyDescent="0.55000000000000004">
      <c r="A63" s="1" t="s">
        <v>66</v>
      </c>
      <c r="C63" s="8">
        <v>0</v>
      </c>
      <c r="D63" s="8"/>
      <c r="E63" s="8">
        <v>-1030516961</v>
      </c>
      <c r="F63" s="8"/>
      <c r="G63" s="8">
        <v>0</v>
      </c>
      <c r="H63" s="8"/>
      <c r="I63" s="8">
        <f t="shared" si="0"/>
        <v>-1030516961</v>
      </c>
      <c r="J63" s="8"/>
      <c r="K63" s="10">
        <f t="shared" si="1"/>
        <v>1.0381729538585458E-2</v>
      </c>
      <c r="L63" s="8"/>
      <c r="M63" s="8">
        <v>3411714130</v>
      </c>
      <c r="N63" s="8"/>
      <c r="O63" s="8">
        <v>-8495384707</v>
      </c>
      <c r="P63" s="8"/>
      <c r="Q63" s="8">
        <v>0</v>
      </c>
      <c r="R63" s="8"/>
      <c r="S63" s="8">
        <f t="shared" si="2"/>
        <v>-5083670577</v>
      </c>
      <c r="T63" s="8"/>
      <c r="U63" s="10">
        <f t="shared" si="3"/>
        <v>1.683747445441643E-2</v>
      </c>
    </row>
    <row r="64" spans="1:21" x14ac:dyDescent="0.55000000000000004">
      <c r="A64" s="1" t="s">
        <v>43</v>
      </c>
      <c r="C64" s="8">
        <v>0</v>
      </c>
      <c r="D64" s="8"/>
      <c r="E64" s="8">
        <v>-466680998</v>
      </c>
      <c r="F64" s="8"/>
      <c r="G64" s="8">
        <v>0</v>
      </c>
      <c r="H64" s="8"/>
      <c r="I64" s="8">
        <f t="shared" si="0"/>
        <v>-466680998</v>
      </c>
      <c r="J64" s="8"/>
      <c r="K64" s="10">
        <f t="shared" si="1"/>
        <v>4.7014809900185056E-3</v>
      </c>
      <c r="L64" s="8"/>
      <c r="M64" s="8">
        <v>4458673090</v>
      </c>
      <c r="N64" s="8"/>
      <c r="O64" s="8">
        <v>-13649431988</v>
      </c>
      <c r="P64" s="8"/>
      <c r="Q64" s="8">
        <v>0</v>
      </c>
      <c r="R64" s="8"/>
      <c r="S64" s="8">
        <f t="shared" si="2"/>
        <v>-9190758898</v>
      </c>
      <c r="T64" s="8"/>
      <c r="U64" s="10">
        <f t="shared" si="3"/>
        <v>3.0440439799916542E-2</v>
      </c>
    </row>
    <row r="65" spans="1:21" x14ac:dyDescent="0.55000000000000004">
      <c r="A65" s="1" t="s">
        <v>55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10">
        <f t="shared" si="1"/>
        <v>0</v>
      </c>
      <c r="L65" s="8"/>
      <c r="M65" s="8">
        <v>0</v>
      </c>
      <c r="N65" s="8"/>
      <c r="O65" s="8">
        <v>-60867288</v>
      </c>
      <c r="P65" s="8"/>
      <c r="Q65" s="8">
        <v>0</v>
      </c>
      <c r="R65" s="8"/>
      <c r="S65" s="8">
        <f t="shared" si="2"/>
        <v>-60867288</v>
      </c>
      <c r="T65" s="8"/>
      <c r="U65" s="10">
        <f t="shared" si="3"/>
        <v>2.0159673827929226E-4</v>
      </c>
    </row>
    <row r="66" spans="1:21" x14ac:dyDescent="0.55000000000000004">
      <c r="A66" s="1" t="s">
        <v>39</v>
      </c>
      <c r="C66" s="8">
        <v>0</v>
      </c>
      <c r="D66" s="8"/>
      <c r="E66" s="8">
        <v>-240905313</v>
      </c>
      <c r="F66" s="8"/>
      <c r="G66" s="8">
        <v>0</v>
      </c>
      <c r="H66" s="8"/>
      <c r="I66" s="8">
        <f t="shared" si="0"/>
        <v>-240905313</v>
      </c>
      <c r="J66" s="8"/>
      <c r="K66" s="10">
        <f t="shared" si="1"/>
        <v>2.4269506457684355E-3</v>
      </c>
      <c r="L66" s="8"/>
      <c r="M66" s="8">
        <v>0</v>
      </c>
      <c r="N66" s="8"/>
      <c r="O66" s="8">
        <v>-2498594398</v>
      </c>
      <c r="P66" s="8"/>
      <c r="Q66" s="8">
        <v>0</v>
      </c>
      <c r="R66" s="8"/>
      <c r="S66" s="8">
        <f t="shared" si="2"/>
        <v>-2498594398</v>
      </c>
      <c r="T66" s="8"/>
      <c r="U66" s="10">
        <f t="shared" si="3"/>
        <v>8.2755203570054215E-3</v>
      </c>
    </row>
    <row r="67" spans="1:21" ht="24.75" thickBot="1" x14ac:dyDescent="0.6">
      <c r="C67" s="9">
        <f>SUM(C8:C66)</f>
        <v>24906603337</v>
      </c>
      <c r="D67" s="8"/>
      <c r="E67" s="9">
        <f>SUM(E8:E66)</f>
        <v>-116050201341</v>
      </c>
      <c r="F67" s="8"/>
      <c r="G67" s="9">
        <f>SUM(G8:G66)</f>
        <v>-8118953305</v>
      </c>
      <c r="H67" s="8"/>
      <c r="I67" s="9">
        <f>SUM(I8:I66)</f>
        <v>-99262551309</v>
      </c>
      <c r="J67" s="8"/>
      <c r="K67" s="13">
        <f>SUM(K8:K66)</f>
        <v>0.99999999999999989</v>
      </c>
      <c r="L67" s="8"/>
      <c r="M67" s="9">
        <f>SUM(M8:M66)</f>
        <v>338219441454</v>
      </c>
      <c r="N67" s="8"/>
      <c r="O67" s="9">
        <f>SUM(O8:O66)</f>
        <v>-611077507596</v>
      </c>
      <c r="P67" s="8"/>
      <c r="Q67" s="9">
        <f>SUM(Q8:Q66)</f>
        <v>-29067890198</v>
      </c>
      <c r="R67" s="8"/>
      <c r="S67" s="9">
        <f>SUM(S8:S66)</f>
        <v>-301925956340</v>
      </c>
      <c r="T67" s="8"/>
      <c r="U67" s="13">
        <f>SUM(U8:U66)</f>
        <v>0.99999999999999989</v>
      </c>
    </row>
    <row r="68" spans="1:21" ht="24.75" thickTop="1" x14ac:dyDescent="0.55000000000000004">
      <c r="C68" s="12"/>
      <c r="E68" s="12"/>
      <c r="G68" s="12"/>
      <c r="M68" s="12"/>
      <c r="O68" s="12"/>
      <c r="Q68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M20" sqref="M20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 x14ac:dyDescent="0.55000000000000004">
      <c r="A3" s="14" t="s">
        <v>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 x14ac:dyDescent="0.5500000000000000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 x14ac:dyDescent="0.55000000000000004">
      <c r="A6" s="14" t="s">
        <v>94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K6" s="15" t="s">
        <v>93</v>
      </c>
      <c r="L6" s="15" t="s">
        <v>93</v>
      </c>
      <c r="M6" s="15" t="s">
        <v>93</v>
      </c>
      <c r="N6" s="15" t="s">
        <v>93</v>
      </c>
      <c r="O6" s="15" t="s">
        <v>93</v>
      </c>
      <c r="P6" s="15" t="s">
        <v>93</v>
      </c>
      <c r="Q6" s="15" t="s">
        <v>93</v>
      </c>
    </row>
    <row r="7" spans="1:17" ht="24.75" x14ac:dyDescent="0.55000000000000004">
      <c r="A7" s="15" t="s">
        <v>94</v>
      </c>
      <c r="C7" s="15" t="s">
        <v>146</v>
      </c>
      <c r="E7" s="15" t="s">
        <v>143</v>
      </c>
      <c r="G7" s="15" t="s">
        <v>144</v>
      </c>
      <c r="I7" s="15" t="s">
        <v>147</v>
      </c>
      <c r="K7" s="15" t="s">
        <v>146</v>
      </c>
      <c r="M7" s="15" t="s">
        <v>143</v>
      </c>
      <c r="O7" s="15" t="s">
        <v>144</v>
      </c>
      <c r="Q7" s="15" t="s">
        <v>147</v>
      </c>
    </row>
    <row r="8" spans="1:17" x14ac:dyDescent="0.55000000000000004">
      <c r="A8" s="1" t="s">
        <v>99</v>
      </c>
      <c r="C8" s="6">
        <v>0</v>
      </c>
      <c r="D8" s="4"/>
      <c r="E8" s="6">
        <v>0</v>
      </c>
      <c r="F8" s="4"/>
      <c r="G8" s="6">
        <v>0</v>
      </c>
      <c r="H8" s="4"/>
      <c r="I8" s="6">
        <v>0</v>
      </c>
      <c r="J8" s="4"/>
      <c r="K8" s="6">
        <v>19086551816</v>
      </c>
      <c r="L8" s="4"/>
      <c r="M8" s="6">
        <v>0</v>
      </c>
      <c r="N8" s="4"/>
      <c r="O8" s="6">
        <v>6807436547</v>
      </c>
      <c r="P8" s="4"/>
      <c r="Q8" s="6">
        <v>25893988363</v>
      </c>
    </row>
    <row r="9" spans="1:17" ht="24.75" thickBot="1" x14ac:dyDescent="0.6">
      <c r="C9" s="7">
        <f>SUM(C8)</f>
        <v>0</v>
      </c>
      <c r="D9" s="4"/>
      <c r="E9" s="7">
        <f>SUM(E8)</f>
        <v>0</v>
      </c>
      <c r="F9" s="4"/>
      <c r="G9" s="7">
        <f>SUM(G8)</f>
        <v>0</v>
      </c>
      <c r="H9" s="4"/>
      <c r="I9" s="7">
        <f>SUM(I8)</f>
        <v>0</v>
      </c>
      <c r="J9" s="4"/>
      <c r="K9" s="7">
        <f>SUM(K8)</f>
        <v>19086551816</v>
      </c>
      <c r="L9" s="4"/>
      <c r="M9" s="7">
        <f>SUM(M8)</f>
        <v>0</v>
      </c>
      <c r="N9" s="4"/>
      <c r="O9" s="7">
        <f>SUM(O8)</f>
        <v>6807436547</v>
      </c>
      <c r="P9" s="4"/>
      <c r="Q9" s="7">
        <f>SUM(Q8)</f>
        <v>25893988363</v>
      </c>
    </row>
    <row r="10" spans="1:17" ht="24.75" thickTop="1" x14ac:dyDescent="0.55000000000000004">
      <c r="C10" s="4"/>
      <c r="D10" s="4"/>
      <c r="E10" s="4"/>
      <c r="F10" s="4"/>
      <c r="G10" s="4"/>
      <c r="H10" s="4"/>
      <c r="I10" s="4"/>
      <c r="J10" s="4"/>
      <c r="K10" s="6"/>
      <c r="L10" s="4"/>
      <c r="M10" s="4"/>
      <c r="N10" s="4"/>
      <c r="O10" s="6"/>
      <c r="P10" s="4"/>
      <c r="Q10" s="4"/>
    </row>
    <row r="11" spans="1:17" x14ac:dyDescent="0.5500000000000000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5500000000000000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5500000000000000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x14ac:dyDescent="0.5500000000000000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5500000000000000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2022-10-30T09:28:30Z</dcterms:created>
  <dcterms:modified xsi:type="dcterms:W3CDTF">2022-10-31T12:27:13Z</dcterms:modified>
</cp:coreProperties>
</file>