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BC8B99C5-8695-4ED3-BFA6-2A877898C12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0" i="6" l="1"/>
  <c r="C8" i="15"/>
  <c r="O9" i="12"/>
  <c r="C10" i="15"/>
  <c r="E8" i="15" s="1"/>
  <c r="G10" i="15"/>
  <c r="C9" i="15"/>
  <c r="C7" i="15"/>
  <c r="E10" i="14"/>
  <c r="C10" i="14"/>
  <c r="I10" i="13"/>
  <c r="G9" i="13"/>
  <c r="G8" i="13"/>
  <c r="E10" i="13"/>
  <c r="E9" i="12"/>
  <c r="C9" i="12"/>
  <c r="G9" i="12"/>
  <c r="I9" i="12"/>
  <c r="K9" i="12"/>
  <c r="M9" i="12"/>
  <c r="Q9" i="12"/>
  <c r="U63" i="11"/>
  <c r="U67" i="11"/>
  <c r="I63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8" i="10"/>
  <c r="G67" i="11"/>
  <c r="K9" i="11"/>
  <c r="K11" i="11"/>
  <c r="K13" i="11"/>
  <c r="K15" i="11"/>
  <c r="K17" i="11"/>
  <c r="K19" i="11"/>
  <c r="K21" i="11"/>
  <c r="K23" i="11"/>
  <c r="K25" i="11"/>
  <c r="K27" i="11"/>
  <c r="K29" i="11"/>
  <c r="K31" i="11"/>
  <c r="K33" i="11"/>
  <c r="K35" i="11"/>
  <c r="K37" i="11"/>
  <c r="K39" i="11"/>
  <c r="K41" i="11"/>
  <c r="K43" i="11"/>
  <c r="K45" i="11"/>
  <c r="K47" i="11"/>
  <c r="K49" i="11"/>
  <c r="K51" i="11"/>
  <c r="K53" i="11"/>
  <c r="K55" i="11"/>
  <c r="K57" i="11"/>
  <c r="K59" i="11"/>
  <c r="K61" i="11"/>
  <c r="K63" i="11"/>
  <c r="K65" i="1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8" i="11"/>
  <c r="I9" i="11"/>
  <c r="I10" i="11"/>
  <c r="I11" i="11"/>
  <c r="I12" i="11"/>
  <c r="I67" i="11" s="1"/>
  <c r="K12" i="11" s="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K54" i="11" s="1"/>
  <c r="I55" i="11"/>
  <c r="I56" i="11"/>
  <c r="I57" i="11"/>
  <c r="I58" i="11"/>
  <c r="I59" i="11"/>
  <c r="I60" i="11"/>
  <c r="I61" i="11"/>
  <c r="I62" i="11"/>
  <c r="I63" i="11"/>
  <c r="I64" i="11"/>
  <c r="I65" i="11"/>
  <c r="I66" i="11"/>
  <c r="I8" i="11"/>
  <c r="Q67" i="11"/>
  <c r="O67" i="11"/>
  <c r="M67" i="11"/>
  <c r="E67" i="11"/>
  <c r="C67" i="11"/>
  <c r="O63" i="10"/>
  <c r="M63" i="10"/>
  <c r="G63" i="10"/>
  <c r="E63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8" i="10"/>
  <c r="Q62" i="9"/>
  <c r="O62" i="9"/>
  <c r="M62" i="9"/>
  <c r="I62" i="9"/>
  <c r="G62" i="9"/>
  <c r="E62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8" i="9"/>
  <c r="O46" i="8"/>
  <c r="O49" i="8" s="1"/>
  <c r="Q49" i="8"/>
  <c r="K49" i="8"/>
  <c r="I49" i="8"/>
  <c r="M49" i="8"/>
  <c r="S49" i="8"/>
  <c r="S11" i="7"/>
  <c r="Q11" i="7"/>
  <c r="O11" i="7"/>
  <c r="M11" i="7"/>
  <c r="K11" i="7"/>
  <c r="I11" i="7"/>
  <c r="Q10" i="6"/>
  <c r="O10" i="6"/>
  <c r="M10" i="6"/>
  <c r="K10" i="6"/>
  <c r="Y63" i="1"/>
  <c r="W63" i="1"/>
  <c r="U63" i="1"/>
  <c r="O63" i="1"/>
  <c r="K63" i="1"/>
  <c r="G63" i="1"/>
  <c r="E63" i="1"/>
  <c r="E7" i="15" l="1"/>
  <c r="E9" i="15"/>
  <c r="K10" i="13"/>
  <c r="G10" i="13"/>
  <c r="K66" i="11"/>
  <c r="K62" i="11"/>
  <c r="K58" i="11"/>
  <c r="K50" i="11"/>
  <c r="K46" i="11"/>
  <c r="K42" i="11"/>
  <c r="K38" i="11"/>
  <c r="K34" i="11"/>
  <c r="K30" i="11"/>
  <c r="K26" i="11"/>
  <c r="K22" i="11"/>
  <c r="K18" i="11"/>
  <c r="K14" i="11"/>
  <c r="K10" i="11"/>
  <c r="K67" i="11" s="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S67" i="11"/>
  <c r="Q63" i="10"/>
  <c r="E10" i="15" l="1"/>
  <c r="U59" i="11"/>
  <c r="U12" i="11"/>
  <c r="U16" i="11"/>
  <c r="U20" i="11"/>
  <c r="U24" i="11"/>
  <c r="U28" i="11"/>
  <c r="U32" i="11"/>
  <c r="U36" i="11"/>
  <c r="U40" i="11"/>
  <c r="U44" i="11"/>
  <c r="U48" i="11"/>
  <c r="U52" i="11"/>
  <c r="U56" i="11"/>
  <c r="U60" i="11"/>
  <c r="U64" i="11"/>
  <c r="U9" i="11"/>
  <c r="U13" i="11"/>
  <c r="U17" i="11"/>
  <c r="U21" i="11"/>
  <c r="U25" i="11"/>
  <c r="U29" i="11"/>
  <c r="U33" i="11"/>
  <c r="U37" i="11"/>
  <c r="U41" i="11"/>
  <c r="U45" i="11"/>
  <c r="U49" i="11"/>
  <c r="U53" i="11"/>
  <c r="U57" i="11"/>
  <c r="U61" i="11"/>
  <c r="U65" i="11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66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8" i="11"/>
</calcChain>
</file>

<file path=xl/sharedStrings.xml><?xml version="1.0" encoding="utf-8"?>
<sst xmlns="http://schemas.openxmlformats.org/spreadsheetml/2006/main" count="617" uniqueCount="157">
  <si>
    <t>صندوق سرمایه‌گذاری شاخصی آرام مفید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</si>
  <si>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</si>
  <si>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</si>
  <si>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</si>
  <si>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</si>
  <si>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</si>
  <si>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</si>
  <si>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</si>
  <si>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</si>
  <si>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</si>
  <si>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</si>
  <si>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</si>
  <si>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</si>
  <si>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</si>
  <si>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</si>
  <si>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</si>
  <si>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 پاسارگاد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</si>
  <si>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</si>
  <si>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</si>
  <si>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</si>
  <si>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</si>
  <si>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</si>
  <si>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</si>
  <si>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</si>
  <si>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</si>
  <si>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</si>
  <si>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</si>
  <si>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</si>
  <si>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</t>
  </si>
  <si>
    <t>پتروشیمی شازند</t>
  </si>
  <si>
    <t>پتروشیمی فناوران</t>
  </si>
  <si>
    <t>پتروشیمی نوری</t>
  </si>
  <si>
    <t>پتروشیمی‌ خارک‌</t>
  </si>
  <si>
    <t>پتروشیمی‌شیراز</t>
  </si>
  <si>
    <t>پلی پروپیلن جم - جم پیلن</t>
  </si>
  <si>
    <t>تراکتورسازی‌ایران‌</t>
  </si>
  <si>
    <t>توسعه معادن وص.معدنی خاورمیانه</t>
  </si>
  <si>
    <t>توسعه معدنی و صنعتی صبانور</t>
  </si>
  <si>
    <t>توسعه‌معادن‌وفلزات‌</t>
  </si>
  <si>
    <t>ح . س.نفت وگازوپتروشیمی تأمین</t>
  </si>
  <si>
    <t>س. نفت و گاز و پتروشیمی تأمین</t>
  </si>
  <si>
    <t>سایپا</t>
  </si>
  <si>
    <t>سرمایه گذاری تامین اجتماعی</t>
  </si>
  <si>
    <t>سرمایه گذاری سیمان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</si>
  <si>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</si>
  <si>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</si>
  <si>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</si>
  <si>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</si>
  <si>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</si>
  <si>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</si>
  <si>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</si>
  <si>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</si>
  <si>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فرآوری معدنی اپال کانی پارس</t>
  </si>
  <si>
    <t>فولاد  خوزستان</t>
  </si>
  <si>
    <t>فولاد خراسان</t>
  </si>
  <si>
    <t>فولاد شاهرود</t>
  </si>
  <si>
    <t>فولاد مبارکه اصفهان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</si>
  <si>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</si>
  <si>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</si>
  <si>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</si>
  <si>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</si>
  <si>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</si>
  <si>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</si>
  <si>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</si>
  <si>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</si>
  <si>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</si>
  <si>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پاسارگاد</t>
  </si>
  <si>
    <t>کالسیمین‌</t>
  </si>
  <si>
    <t>کشتیرانی جمهوری اسلامی ایران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</si>
  <si>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</si>
  <si>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</si>
  <si>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</si>
  <si>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</si>
  <si>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</si>
  <si>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</si>
  <si>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</si>
  <si>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</si>
  <si>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</si>
  <si>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</si>
  <si>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</si>
  <si>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</si>
  <si>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</si>
  <si>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</si>
  <si>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</si>
  <si>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</si>
  <si>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</si>
  <si>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</si>
  <si>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</si>
  <si>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</si>
  <si>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</si>
  <si>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</si>
  <si>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</si>
  <si>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</si>
  <si>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</si>
  <si>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</si>
  <si>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</si>
  <si>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دولت3-ش.خ 0104</t>
  </si>
  <si>
    <t/>
  </si>
  <si>
    <t>1401/04/03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</si>
  <si>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</si>
  <si>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</si>
  <si>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</si>
  <si>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</si>
  <si>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</si>
  <si>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</si>
  <si>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1401/04/25</t>
  </si>
  <si>
    <t>1401/04/29</t>
  </si>
  <si>
    <t>1401/04/22</t>
  </si>
  <si>
    <t>1401/04/28</t>
  </si>
  <si>
    <t>1401/02/29</t>
  </si>
  <si>
    <t>1401/04/26</t>
  </si>
  <si>
    <t>1401/04/16</t>
  </si>
  <si>
    <t>1401/03/30</t>
  </si>
  <si>
    <t>1401/04/18</t>
  </si>
  <si>
    <t>1401/05/05</t>
  </si>
  <si>
    <t>1401/05/11</t>
  </si>
  <si>
    <t>1401/04/30</t>
  </si>
  <si>
    <t>1401/04/08</t>
  </si>
  <si>
    <t>1401/03/31</t>
  </si>
  <si>
    <t>1401/05/30</t>
  </si>
  <si>
    <t>1401/04/20</t>
  </si>
  <si>
    <t>1401/03/22</t>
  </si>
  <si>
    <t>1401/03/17</t>
  </si>
  <si>
    <t>1401/02/25</t>
  </si>
  <si>
    <t>1401/04/15</t>
  </si>
  <si>
    <t>1401/01/31</t>
  </si>
  <si>
    <t>1401/04/11</t>
  </si>
  <si>
    <t>1401/03/08</t>
  </si>
  <si>
    <t>بهای فروش</t>
  </si>
  <si>
    <t>ارزش دفتری</t>
  </si>
  <si>
    <t>سود و زیان ناشی از تغییر قیمت</t>
  </si>
  <si>
    <t>سود و زیان ناشی از فروش</t>
  </si>
  <si>
    <t>پویا زرکان آق دره</t>
  </si>
  <si>
    <t>ح . توسعه‌معادن‌وفلزات‌</t>
  </si>
  <si>
    <t>ح. پالایش نفت تبریز</t>
  </si>
  <si>
    <t>ح.توسعه م وص.معدنی خاورمیانه</t>
  </si>
  <si>
    <t>گروه صنعتی پاکشو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</si>
  <si>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</si>
  <si>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</si>
  <si>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</si>
  <si>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</si>
  <si>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</si>
  <si>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</si>
  <si>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</si>
  <si>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</si>
  <si>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</si>
  <si>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</si>
  <si>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</si>
  <si>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</si>
  <si>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</si>
  <si>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</si>
  <si>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</si>
  <si>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</si>
  <si>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1401/06/01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</si>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</sst>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/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37" fontId="2" fillId="0" borderId="0" xfId="0" applyNumberFormat="1" applyFont="1"/>
    <xf numFmtId="0" fontId="4" fillId="0" borderId="1" xfId="0" applyFont="1" applyBorder="1" applyAlignment="1">
      <alignment horizontal="center" vertical="center"/>
    </xf>
    <xf numFmtId="10" fontId="2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35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455972A-FFBA-876B-39DF-C46EF9385D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22C8-AD08-44F5-A10C-778CCF575543}">
  <dimension ref="A1"/>
  <sheetViews>
    <sheetView rightToLeft="1" view="pageBreakPreview" zoomScale="60" zoomScaleNormal="100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10</xdr:col>
                <xdr:colOff>238125</xdr:colOff>
                <xdr:row>35</xdr:row>
                <xdr:rowOff>133350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Y10"/>
  <sheetViews>
    <sheetView rightToLeft="1" workbookViewId="0">
      <selection activeCell="I19" sqref="I19"/>
    </sheetView>
  </sheetViews>
  <sheetFormatPr defaultRowHeight="24"/>
  <cols>
    <col min="1" max="1" width="28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5.855468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8.7109375" style="1" customWidth="1"/>
    <col min="16" max="16" width="1" style="1" customWidth="1"/>
    <col min="17" max="17" width="18.7109375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5" ht="24.75">
      <c r="A3" s="18" t="s">
        <v>87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25" ht="24.75">
      <c r="A6" s="18" t="s">
        <v>91</v>
      </c>
      <c r="C6" s="19" t="s">
        <v>89</v>
      </c>
      <c r="D6" s="19" t="s">
        <v>89</v>
      </c>
      <c r="E6" s="19" t="s">
        <v>89</v>
      </c>
      <c r="F6" s="19" t="s">
        <v>89</v>
      </c>
      <c r="G6" s="19" t="s">
        <v>89</v>
      </c>
      <c r="H6" s="19" t="s">
        <v>89</v>
      </c>
      <c r="I6" s="19" t="s">
        <v>89</v>
      </c>
      <c r="K6" s="19" t="s">
        <v>90</v>
      </c>
      <c r="L6" s="19" t="s">
        <v>90</v>
      </c>
      <c r="M6" s="19" t="s">
        <v>90</v>
      </c>
      <c r="N6" s="19" t="s">
        <v>90</v>
      </c>
      <c r="O6" s="19" t="s">
        <v>90</v>
      </c>
      <c r="P6" s="19" t="s">
        <v>90</v>
      </c>
      <c r="Q6" s="19" t="s">
        <v>90</v>
      </c>
    </row>
    <row r="7" spans="1:25" ht="24.75">
      <c r="A7" s="19" t="s">
        <v>91</v>
      </c>
      <c r="C7" s="19" t="s">
        <v>141</v>
      </c>
      <c r="E7" s="19" t="s">
        <v>138</v>
      </c>
      <c r="G7" s="19" t="s">
        <v>139</v>
      </c>
      <c r="I7" s="19" t="s">
        <v>142</v>
      </c>
      <c r="K7" s="19" t="s">
        <v>141</v>
      </c>
      <c r="M7" s="19" t="s">
        <v>138</v>
      </c>
      <c r="O7" s="19" t="s">
        <v>139</v>
      </c>
      <c r="Q7" s="19" t="s">
        <v>142</v>
      </c>
    </row>
    <row r="8" spans="1:25">
      <c r="A8" s="1" t="s">
        <v>96</v>
      </c>
      <c r="C8" s="4">
        <v>0</v>
      </c>
      <c r="D8" s="3"/>
      <c r="E8" s="4">
        <v>0</v>
      </c>
      <c r="F8" s="3"/>
      <c r="G8" s="4">
        <v>0</v>
      </c>
      <c r="H8" s="3"/>
      <c r="I8" s="4">
        <v>0</v>
      </c>
      <c r="J8" s="3"/>
      <c r="K8" s="4">
        <v>19086551816</v>
      </c>
      <c r="L8" s="3"/>
      <c r="M8" s="4">
        <v>0</v>
      </c>
      <c r="N8" s="3"/>
      <c r="O8" s="4">
        <v>6807436547</v>
      </c>
      <c r="P8" s="3"/>
      <c r="Q8" s="4">
        <v>25893988363</v>
      </c>
      <c r="R8" s="3"/>
      <c r="S8" s="3"/>
      <c r="T8" s="3"/>
      <c r="U8" s="3"/>
      <c r="V8" s="3"/>
      <c r="W8" s="3"/>
      <c r="X8" s="3"/>
      <c r="Y8" s="3"/>
    </row>
    <row r="9" spans="1:25" ht="24.75" thickBot="1">
      <c r="C9" s="11">
        <f>SUM(C8)</f>
        <v>0</v>
      </c>
      <c r="D9" s="3"/>
      <c r="E9" s="11">
        <f>SUM(E8)</f>
        <v>0</v>
      </c>
      <c r="F9" s="3"/>
      <c r="G9" s="11">
        <f>SUM(G8)</f>
        <v>0</v>
      </c>
      <c r="H9" s="3"/>
      <c r="I9" s="11">
        <f>SUM(I8)</f>
        <v>0</v>
      </c>
      <c r="J9" s="3"/>
      <c r="K9" s="11">
        <f>SUM(K8)</f>
        <v>19086551816</v>
      </c>
      <c r="L9" s="3"/>
      <c r="M9" s="11">
        <f>SUM(M8)</f>
        <v>0</v>
      </c>
      <c r="N9" s="3"/>
      <c r="O9" s="11">
        <f>SUM(O8)</f>
        <v>6807436547</v>
      </c>
      <c r="P9" s="3"/>
      <c r="Q9" s="11">
        <f>SUM(Q8)</f>
        <v>25893988363</v>
      </c>
    </row>
    <row r="10" spans="1:25" ht="24.75" thickTop="1">
      <c r="C10" s="3"/>
      <c r="D10" s="3"/>
      <c r="E10" s="3"/>
      <c r="F10" s="3"/>
      <c r="G10" s="3"/>
      <c r="H10" s="3"/>
      <c r="I10" s="3"/>
      <c r="J10" s="3"/>
      <c r="K10" s="4"/>
      <c r="L10" s="3"/>
      <c r="M10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O11"/>
  <sheetViews>
    <sheetView rightToLeft="1" workbookViewId="0">
      <selection activeCell="A4" sqref="A4:K4"/>
    </sheetView>
  </sheetViews>
  <sheetFormatPr defaultRowHeight="24"/>
  <cols>
    <col min="1" max="1" width="26.8554687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5" ht="24.75">
      <c r="A3" s="18" t="s">
        <v>87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5" ht="24.75">
      <c r="A6" s="19" t="s">
        <v>143</v>
      </c>
      <c r="B6" s="19" t="s">
        <v>143</v>
      </c>
      <c r="C6" s="19" t="s">
        <v>143</v>
      </c>
      <c r="E6" s="19" t="s">
        <v>89</v>
      </c>
      <c r="F6" s="19" t="s">
        <v>89</v>
      </c>
      <c r="G6" s="19" t="s">
        <v>89</v>
      </c>
      <c r="I6" s="19" t="s">
        <v>90</v>
      </c>
      <c r="J6" s="19" t="s">
        <v>90</v>
      </c>
      <c r="K6" s="19" t="s">
        <v>90</v>
      </c>
    </row>
    <row r="7" spans="1:15" ht="24.75">
      <c r="A7" s="19" t="s">
        <v>144</v>
      </c>
      <c r="C7" s="19" t="s">
        <v>74</v>
      </c>
      <c r="E7" s="19" t="s">
        <v>145</v>
      </c>
      <c r="G7" s="19" t="s">
        <v>146</v>
      </c>
      <c r="I7" s="19" t="s">
        <v>145</v>
      </c>
      <c r="K7" s="19" t="s">
        <v>146</v>
      </c>
    </row>
    <row r="8" spans="1:15">
      <c r="A8" s="1" t="s">
        <v>80</v>
      </c>
      <c r="C8" s="3" t="s">
        <v>81</v>
      </c>
      <c r="D8" s="3"/>
      <c r="E8" s="4">
        <v>819779625</v>
      </c>
      <c r="F8" s="3"/>
      <c r="G8" s="8">
        <f>E8/$E$10</f>
        <v>1</v>
      </c>
      <c r="H8" s="3"/>
      <c r="I8" s="4">
        <v>1998752384</v>
      </c>
      <c r="J8" s="3"/>
      <c r="K8" s="8">
        <v>0.99987493761788304</v>
      </c>
      <c r="L8" s="3"/>
      <c r="M8" s="3"/>
      <c r="N8" s="3"/>
      <c r="O8" s="3"/>
    </row>
    <row r="9" spans="1:15">
      <c r="A9" s="1" t="s">
        <v>84</v>
      </c>
      <c r="C9" s="3" t="s">
        <v>85</v>
      </c>
      <c r="D9" s="3"/>
      <c r="E9" s="4">
        <v>0</v>
      </c>
      <c r="F9" s="3"/>
      <c r="G9" s="8">
        <f>E9/$E$10</f>
        <v>0</v>
      </c>
      <c r="H9" s="3"/>
      <c r="I9" s="4">
        <v>250000</v>
      </c>
      <c r="J9" s="3"/>
      <c r="K9" s="8">
        <v>1.2506238211669885E-4</v>
      </c>
      <c r="L9" s="3"/>
      <c r="M9" s="3"/>
      <c r="N9" s="3"/>
      <c r="O9" s="3"/>
    </row>
    <row r="10" spans="1:15" ht="24.75" thickBot="1">
      <c r="E10" s="11">
        <f>SUM(E8:E9)</f>
        <v>819779625</v>
      </c>
      <c r="G10" s="9">
        <f>SUM(G8:G9)</f>
        <v>1</v>
      </c>
      <c r="I10" s="11">
        <f>SUM(I8:I9)</f>
        <v>1999002384</v>
      </c>
      <c r="K10" s="9">
        <f>SUM(K8:K9)</f>
        <v>0.99999999999999978</v>
      </c>
    </row>
    <row r="11" spans="1:15" ht="24.75" thickTop="1">
      <c r="K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8" sqref="E8"/>
    </sheetView>
  </sheetViews>
  <sheetFormatPr defaultRowHeight="24"/>
  <cols>
    <col min="1" max="1" width="37.425781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8" t="s">
        <v>0</v>
      </c>
      <c r="B2" s="18"/>
      <c r="C2" s="18"/>
      <c r="D2" s="18"/>
      <c r="E2" s="18"/>
    </row>
    <row r="3" spans="1:5" ht="24.75">
      <c r="A3" s="18" t="s">
        <v>87</v>
      </c>
      <c r="B3" s="18"/>
      <c r="C3" s="18"/>
      <c r="D3" s="18"/>
      <c r="E3" s="18"/>
    </row>
    <row r="4" spans="1:5" ht="24.75">
      <c r="A4" s="18" t="s">
        <v>2</v>
      </c>
      <c r="B4" s="18"/>
      <c r="C4" s="18"/>
      <c r="D4" s="18"/>
      <c r="E4" s="18"/>
    </row>
    <row r="5" spans="1:5">
      <c r="C5" s="20" t="s">
        <v>89</v>
      </c>
      <c r="E5" s="1" t="s">
        <v>155</v>
      </c>
    </row>
    <row r="6" spans="1:5">
      <c r="A6" s="18" t="s">
        <v>147</v>
      </c>
      <c r="C6" s="21"/>
      <c r="E6" s="16" t="s">
        <v>156</v>
      </c>
    </row>
    <row r="7" spans="1:5" ht="24.75">
      <c r="A7" s="19" t="s">
        <v>147</v>
      </c>
      <c r="C7" s="19" t="s">
        <v>77</v>
      </c>
      <c r="E7" s="19" t="s">
        <v>77</v>
      </c>
    </row>
    <row r="8" spans="1:5">
      <c r="A8" s="1" t="s">
        <v>148</v>
      </c>
      <c r="C8" s="4">
        <v>0</v>
      </c>
      <c r="E8" s="2">
        <v>13561912438</v>
      </c>
    </row>
    <row r="9" spans="1:5">
      <c r="A9" s="1" t="s">
        <v>149</v>
      </c>
      <c r="C9" s="4">
        <v>0</v>
      </c>
      <c r="E9" s="2">
        <v>2378258988</v>
      </c>
    </row>
    <row r="10" spans="1:5" ht="24.75" thickBot="1">
      <c r="A10" s="1" t="s">
        <v>97</v>
      </c>
      <c r="C10" s="11">
        <f>SUM(C8:C9)</f>
        <v>0</v>
      </c>
      <c r="E10" s="14">
        <f>SUM(E8:E9)</f>
        <v>15940171426</v>
      </c>
    </row>
    <row r="11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5"/>
  <sheetViews>
    <sheetView rightToLeft="1" tabSelected="1" workbookViewId="0">
      <selection activeCell="C21" sqref="C21"/>
    </sheetView>
  </sheetViews>
  <sheetFormatPr defaultRowHeight="24"/>
  <cols>
    <col min="1" max="1" width="30.5703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>
      <c r="A6" s="18" t="s">
        <v>3</v>
      </c>
      <c r="C6" s="19" t="s">
        <v>153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1" t="s">
        <v>15</v>
      </c>
      <c r="C9" s="5">
        <v>26928301</v>
      </c>
      <c r="D9" s="5"/>
      <c r="E9" s="5">
        <v>61599328192</v>
      </c>
      <c r="F9" s="5"/>
      <c r="G9" s="5">
        <v>58354409187.728996</v>
      </c>
      <c r="H9" s="5"/>
      <c r="I9" s="5">
        <v>0</v>
      </c>
      <c r="J9" s="5"/>
      <c r="K9" s="5">
        <v>0</v>
      </c>
      <c r="L9" s="5"/>
      <c r="M9" s="5">
        <v>-1070943</v>
      </c>
      <c r="N9" s="5"/>
      <c r="O9" s="5">
        <v>2128269284</v>
      </c>
      <c r="P9" s="5"/>
      <c r="Q9" s="5">
        <v>25857358</v>
      </c>
      <c r="R9" s="5"/>
      <c r="S9" s="5">
        <v>1987</v>
      </c>
      <c r="T9" s="5"/>
      <c r="U9" s="5">
        <v>59149512685</v>
      </c>
      <c r="V9" s="5"/>
      <c r="W9" s="5">
        <v>51072867852.441299</v>
      </c>
      <c r="X9" s="5"/>
      <c r="Y9" s="8">
        <v>1.4239646996975733E-2</v>
      </c>
    </row>
    <row r="10" spans="1:25">
      <c r="A10" s="1" t="s">
        <v>16</v>
      </c>
      <c r="C10" s="5">
        <v>7064052</v>
      </c>
      <c r="D10" s="5"/>
      <c r="E10" s="5">
        <v>59063549310</v>
      </c>
      <c r="F10" s="5"/>
      <c r="G10" s="5">
        <v>60529820076.972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5"/>
      <c r="Q10" s="5">
        <v>7064052</v>
      </c>
      <c r="R10" s="5"/>
      <c r="S10" s="5">
        <v>7250</v>
      </c>
      <c r="T10" s="5"/>
      <c r="U10" s="5">
        <v>59063549310</v>
      </c>
      <c r="V10" s="5"/>
      <c r="W10" s="5">
        <v>50909651456.849998</v>
      </c>
      <c r="X10" s="5"/>
      <c r="Y10" s="8">
        <v>1.4194140567533514E-2</v>
      </c>
    </row>
    <row r="11" spans="1:25">
      <c r="A11" s="1" t="s">
        <v>17</v>
      </c>
      <c r="C11" s="5">
        <v>25642129</v>
      </c>
      <c r="D11" s="5"/>
      <c r="E11" s="5">
        <v>49318997512</v>
      </c>
      <c r="F11" s="5"/>
      <c r="G11" s="5">
        <v>43204801373.502701</v>
      </c>
      <c r="H11" s="5"/>
      <c r="I11" s="5">
        <v>0</v>
      </c>
      <c r="J11" s="5"/>
      <c r="K11" s="5">
        <v>0</v>
      </c>
      <c r="L11" s="5"/>
      <c r="M11" s="5">
        <v>-6413994</v>
      </c>
      <c r="N11" s="5"/>
      <c r="O11" s="5">
        <v>9006540690</v>
      </c>
      <c r="P11" s="5"/>
      <c r="Q11" s="5">
        <v>19228135</v>
      </c>
      <c r="R11" s="5"/>
      <c r="S11" s="5">
        <v>1421</v>
      </c>
      <c r="T11" s="5"/>
      <c r="U11" s="5">
        <v>36982589956</v>
      </c>
      <c r="V11" s="5"/>
      <c r="W11" s="5">
        <v>27160606914.9818</v>
      </c>
      <c r="X11" s="5"/>
      <c r="Y11" s="8">
        <v>7.5726598281179508E-3</v>
      </c>
    </row>
    <row r="12" spans="1:25">
      <c r="A12" s="1" t="s">
        <v>18</v>
      </c>
      <c r="C12" s="5">
        <v>21377844</v>
      </c>
      <c r="D12" s="5"/>
      <c r="E12" s="5">
        <v>41175018806</v>
      </c>
      <c r="F12" s="5"/>
      <c r="G12" s="5">
        <v>36062345970.455399</v>
      </c>
      <c r="H12" s="5"/>
      <c r="I12" s="5">
        <v>0</v>
      </c>
      <c r="J12" s="5"/>
      <c r="K12" s="5">
        <v>0</v>
      </c>
      <c r="L12" s="5"/>
      <c r="M12" s="5">
        <v>-6483164</v>
      </c>
      <c r="N12" s="5"/>
      <c r="O12" s="5">
        <v>9201827394</v>
      </c>
      <c r="P12" s="5"/>
      <c r="Q12" s="5">
        <v>14894680</v>
      </c>
      <c r="R12" s="5"/>
      <c r="S12" s="5">
        <v>1420</v>
      </c>
      <c r="T12" s="5"/>
      <c r="U12" s="5">
        <v>28688053348</v>
      </c>
      <c r="V12" s="5"/>
      <c r="W12" s="5">
        <v>21024600448.68</v>
      </c>
      <c r="X12" s="5"/>
      <c r="Y12" s="8">
        <v>5.8618773769789434E-3</v>
      </c>
    </row>
    <row r="13" spans="1:25">
      <c r="A13" s="1" t="s">
        <v>19</v>
      </c>
      <c r="C13" s="5">
        <v>31364654</v>
      </c>
      <c r="D13" s="5"/>
      <c r="E13" s="5">
        <v>91090845254</v>
      </c>
      <c r="F13" s="5"/>
      <c r="G13" s="5">
        <v>97244289008.835297</v>
      </c>
      <c r="H13" s="5"/>
      <c r="I13" s="5">
        <v>0</v>
      </c>
      <c r="J13" s="5"/>
      <c r="K13" s="5">
        <v>0</v>
      </c>
      <c r="L13" s="5"/>
      <c r="M13" s="5">
        <v>-6996766</v>
      </c>
      <c r="N13" s="5"/>
      <c r="O13" s="5">
        <v>18458719886</v>
      </c>
      <c r="P13" s="5"/>
      <c r="Q13" s="5">
        <v>24367888</v>
      </c>
      <c r="R13" s="5"/>
      <c r="S13" s="5">
        <v>2638</v>
      </c>
      <c r="T13" s="5"/>
      <c r="U13" s="5">
        <v>70770476689</v>
      </c>
      <c r="V13" s="5"/>
      <c r="W13" s="5">
        <v>63900007737.1632</v>
      </c>
      <c r="X13" s="5"/>
      <c r="Y13" s="8">
        <v>1.7815987069888576E-2</v>
      </c>
    </row>
    <row r="14" spans="1:25">
      <c r="A14" s="1" t="s">
        <v>20</v>
      </c>
      <c r="C14" s="5">
        <v>12185388</v>
      </c>
      <c r="D14" s="5"/>
      <c r="E14" s="5">
        <v>21559320662</v>
      </c>
      <c r="F14" s="5"/>
      <c r="G14" s="5">
        <v>22239256752.4104</v>
      </c>
      <c r="H14" s="5"/>
      <c r="I14" s="5">
        <v>0</v>
      </c>
      <c r="J14" s="5"/>
      <c r="K14" s="5">
        <v>0</v>
      </c>
      <c r="L14" s="5"/>
      <c r="M14" s="5">
        <v>-135638</v>
      </c>
      <c r="N14" s="5"/>
      <c r="O14" s="5">
        <v>218426156</v>
      </c>
      <c r="P14" s="5"/>
      <c r="Q14" s="5">
        <v>12049750</v>
      </c>
      <c r="R14" s="5"/>
      <c r="S14" s="5">
        <v>1615</v>
      </c>
      <c r="T14" s="5"/>
      <c r="U14" s="5">
        <v>21319339535</v>
      </c>
      <c r="V14" s="5"/>
      <c r="W14" s="5">
        <v>19344557189.8125</v>
      </c>
      <c r="X14" s="5"/>
      <c r="Y14" s="8">
        <v>5.3934638346840322E-3</v>
      </c>
    </row>
    <row r="15" spans="1:25">
      <c r="A15" s="1" t="s">
        <v>21</v>
      </c>
      <c r="C15" s="5">
        <v>17176060</v>
      </c>
      <c r="D15" s="5"/>
      <c r="E15" s="5">
        <v>89387378515</v>
      </c>
      <c r="F15" s="5"/>
      <c r="G15" s="5">
        <v>99540618042.690002</v>
      </c>
      <c r="H15" s="5"/>
      <c r="I15" s="5">
        <v>0</v>
      </c>
      <c r="J15" s="5"/>
      <c r="K15" s="5">
        <v>0</v>
      </c>
      <c r="L15" s="5"/>
      <c r="M15" s="5">
        <v>-888357</v>
      </c>
      <c r="N15" s="5"/>
      <c r="O15" s="5">
        <v>4839462210</v>
      </c>
      <c r="P15" s="5"/>
      <c r="Q15" s="5">
        <v>16287703</v>
      </c>
      <c r="R15" s="5"/>
      <c r="S15" s="5">
        <v>5520</v>
      </c>
      <c r="T15" s="5"/>
      <c r="U15" s="5">
        <v>84764205137</v>
      </c>
      <c r="V15" s="5"/>
      <c r="W15" s="5">
        <v>89373167242.667999</v>
      </c>
      <c r="X15" s="5"/>
      <c r="Y15" s="8">
        <v>2.4918169001477655E-2</v>
      </c>
    </row>
    <row r="16" spans="1:25">
      <c r="A16" s="1" t="s">
        <v>22</v>
      </c>
      <c r="C16" s="5">
        <v>12723209</v>
      </c>
      <c r="D16" s="5"/>
      <c r="E16" s="5">
        <v>97386648361</v>
      </c>
      <c r="F16" s="5"/>
      <c r="G16" s="5">
        <v>89544341817.666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12723209</v>
      </c>
      <c r="R16" s="5"/>
      <c r="S16" s="5">
        <v>6940</v>
      </c>
      <c r="T16" s="5"/>
      <c r="U16" s="5">
        <v>97386648361</v>
      </c>
      <c r="V16" s="5"/>
      <c r="W16" s="5">
        <v>87773690990.763</v>
      </c>
      <c r="X16" s="5"/>
      <c r="Y16" s="8">
        <v>2.4472218379065439E-2</v>
      </c>
    </row>
    <row r="17" spans="1:25">
      <c r="A17" s="1" t="s">
        <v>23</v>
      </c>
      <c r="C17" s="5">
        <v>2960996</v>
      </c>
      <c r="D17" s="5"/>
      <c r="E17" s="5">
        <v>37955385111</v>
      </c>
      <c r="F17" s="5"/>
      <c r="G17" s="5">
        <v>44327273791.428001</v>
      </c>
      <c r="H17" s="5"/>
      <c r="I17" s="5">
        <v>0</v>
      </c>
      <c r="J17" s="5"/>
      <c r="K17" s="5">
        <v>0</v>
      </c>
      <c r="L17" s="5"/>
      <c r="M17" s="5">
        <v>-399864</v>
      </c>
      <c r="N17" s="5"/>
      <c r="O17" s="5">
        <v>5436048475</v>
      </c>
      <c r="P17" s="5"/>
      <c r="Q17" s="5">
        <v>2561132</v>
      </c>
      <c r="R17" s="5"/>
      <c r="S17" s="5">
        <v>13730</v>
      </c>
      <c r="T17" s="5"/>
      <c r="U17" s="5">
        <v>32829747620</v>
      </c>
      <c r="V17" s="5"/>
      <c r="W17" s="5">
        <v>34955114522.958</v>
      </c>
      <c r="X17" s="5"/>
      <c r="Y17" s="8">
        <v>9.7458496551215152E-3</v>
      </c>
    </row>
    <row r="18" spans="1:25">
      <c r="A18" s="1" t="s">
        <v>24</v>
      </c>
      <c r="C18" s="5">
        <v>16005941</v>
      </c>
      <c r="D18" s="5"/>
      <c r="E18" s="5">
        <v>84178494239</v>
      </c>
      <c r="F18" s="5"/>
      <c r="G18" s="5">
        <v>77055547468.035202</v>
      </c>
      <c r="H18" s="5"/>
      <c r="I18" s="5">
        <v>0</v>
      </c>
      <c r="J18" s="5"/>
      <c r="K18" s="5">
        <v>0</v>
      </c>
      <c r="L18" s="5"/>
      <c r="M18" s="5">
        <v>-1428939</v>
      </c>
      <c r="N18" s="5"/>
      <c r="O18" s="5">
        <v>6510467587</v>
      </c>
      <c r="P18" s="5"/>
      <c r="Q18" s="5">
        <v>14577002</v>
      </c>
      <c r="R18" s="5"/>
      <c r="S18" s="5">
        <v>4630</v>
      </c>
      <c r="T18" s="5"/>
      <c r="U18" s="5">
        <v>76663413850</v>
      </c>
      <c r="V18" s="5"/>
      <c r="W18" s="5">
        <v>67089944720.403</v>
      </c>
      <c r="X18" s="5"/>
      <c r="Y18" s="8">
        <v>1.870537469376686E-2</v>
      </c>
    </row>
    <row r="19" spans="1:25">
      <c r="A19" s="1" t="s">
        <v>25</v>
      </c>
      <c r="C19" s="5">
        <v>336804</v>
      </c>
      <c r="D19" s="5"/>
      <c r="E19" s="5">
        <v>25948731340</v>
      </c>
      <c r="F19" s="5"/>
      <c r="G19" s="5">
        <v>32087233552.608002</v>
      </c>
      <c r="H19" s="5"/>
      <c r="I19" s="5">
        <v>0</v>
      </c>
      <c r="J19" s="5"/>
      <c r="K19" s="5">
        <v>0</v>
      </c>
      <c r="L19" s="5"/>
      <c r="M19" s="5">
        <v>-36646</v>
      </c>
      <c r="N19" s="5"/>
      <c r="O19" s="5">
        <v>3371574087</v>
      </c>
      <c r="P19" s="5"/>
      <c r="Q19" s="5">
        <v>300158</v>
      </c>
      <c r="R19" s="5"/>
      <c r="S19" s="5">
        <v>92870</v>
      </c>
      <c r="T19" s="5"/>
      <c r="U19" s="5">
        <v>23125376486</v>
      </c>
      <c r="V19" s="5"/>
      <c r="W19" s="5">
        <v>27709813202.912998</v>
      </c>
      <c r="X19" s="5"/>
      <c r="Y19" s="8">
        <v>7.725784255969829E-3</v>
      </c>
    </row>
    <row r="20" spans="1:25">
      <c r="A20" s="1" t="s">
        <v>26</v>
      </c>
      <c r="C20" s="5">
        <v>33000000</v>
      </c>
      <c r="D20" s="5"/>
      <c r="E20" s="5">
        <v>92870368505</v>
      </c>
      <c r="F20" s="5"/>
      <c r="G20" s="5">
        <v>75809235150</v>
      </c>
      <c r="H20" s="5"/>
      <c r="I20" s="5">
        <v>0</v>
      </c>
      <c r="J20" s="5"/>
      <c r="K20" s="5">
        <v>0</v>
      </c>
      <c r="L20" s="5"/>
      <c r="M20" s="5">
        <v>-1090443</v>
      </c>
      <c r="N20" s="5"/>
      <c r="O20" s="5">
        <v>2400828938</v>
      </c>
      <c r="P20" s="5"/>
      <c r="Q20" s="5">
        <v>31909557</v>
      </c>
      <c r="R20" s="5"/>
      <c r="S20" s="5">
        <v>2240</v>
      </c>
      <c r="T20" s="5"/>
      <c r="U20" s="5">
        <v>89801585377</v>
      </c>
      <c r="V20" s="5"/>
      <c r="W20" s="5">
        <v>71052117104.304001</v>
      </c>
      <c r="X20" s="5"/>
      <c r="Y20" s="8">
        <v>1.9810069582859899E-2</v>
      </c>
    </row>
    <row r="21" spans="1:25">
      <c r="A21" s="1" t="s">
        <v>27</v>
      </c>
      <c r="C21" s="5">
        <v>638030</v>
      </c>
      <c r="D21" s="5"/>
      <c r="E21" s="5">
        <v>101538469274</v>
      </c>
      <c r="F21" s="5"/>
      <c r="G21" s="5">
        <v>109716091482.285</v>
      </c>
      <c r="H21" s="5"/>
      <c r="I21" s="5">
        <v>0</v>
      </c>
      <c r="J21" s="5"/>
      <c r="K21" s="5">
        <v>0</v>
      </c>
      <c r="L21" s="5"/>
      <c r="M21" s="5">
        <v>-50581</v>
      </c>
      <c r="N21" s="5"/>
      <c r="O21" s="5">
        <v>9460359256</v>
      </c>
      <c r="P21" s="5"/>
      <c r="Q21" s="5">
        <v>587449</v>
      </c>
      <c r="R21" s="5"/>
      <c r="S21" s="5">
        <v>191990</v>
      </c>
      <c r="T21" s="5"/>
      <c r="U21" s="5">
        <v>93488820645</v>
      </c>
      <c r="V21" s="5"/>
      <c r="W21" s="5">
        <v>112113266725.61501</v>
      </c>
      <c r="X21" s="5"/>
      <c r="Y21" s="8">
        <v>3.1258345359868649E-2</v>
      </c>
    </row>
    <row r="22" spans="1:25">
      <c r="A22" s="1" t="s">
        <v>28</v>
      </c>
      <c r="C22" s="5">
        <v>1448362</v>
      </c>
      <c r="D22" s="5"/>
      <c r="E22" s="5">
        <v>61732943391</v>
      </c>
      <c r="F22" s="5"/>
      <c r="G22" s="5">
        <v>55646115111.764999</v>
      </c>
      <c r="H22" s="5"/>
      <c r="I22" s="5">
        <v>0</v>
      </c>
      <c r="J22" s="5"/>
      <c r="K22" s="5">
        <v>0</v>
      </c>
      <c r="L22" s="5"/>
      <c r="M22" s="5">
        <v>-54179</v>
      </c>
      <c r="N22" s="5"/>
      <c r="O22" s="5">
        <v>1984393542</v>
      </c>
      <c r="P22" s="5"/>
      <c r="Q22" s="5">
        <v>1394183</v>
      </c>
      <c r="R22" s="5"/>
      <c r="S22" s="5">
        <v>37120</v>
      </c>
      <c r="T22" s="5"/>
      <c r="U22" s="5">
        <v>59423693950</v>
      </c>
      <c r="V22" s="5"/>
      <c r="W22" s="5">
        <v>51444148125.888</v>
      </c>
      <c r="X22" s="5"/>
      <c r="Y22" s="8">
        <v>1.4343163800576746E-2</v>
      </c>
    </row>
    <row r="23" spans="1:25">
      <c r="A23" s="1" t="s">
        <v>29</v>
      </c>
      <c r="C23" s="5">
        <v>780062</v>
      </c>
      <c r="D23" s="5"/>
      <c r="E23" s="5">
        <v>32915837148</v>
      </c>
      <c r="F23" s="5"/>
      <c r="G23" s="5">
        <v>26209217331.18</v>
      </c>
      <c r="H23" s="5"/>
      <c r="I23" s="5">
        <v>0</v>
      </c>
      <c r="J23" s="5"/>
      <c r="K23" s="5">
        <v>0</v>
      </c>
      <c r="L23" s="5"/>
      <c r="M23" s="5">
        <v>-92800</v>
      </c>
      <c r="N23" s="5"/>
      <c r="O23" s="5">
        <v>2880079962</v>
      </c>
      <c r="P23" s="5"/>
      <c r="Q23" s="5">
        <v>687262</v>
      </c>
      <c r="R23" s="5"/>
      <c r="S23" s="5">
        <v>30990</v>
      </c>
      <c r="T23" s="5"/>
      <c r="U23" s="5">
        <v>29000007782</v>
      </c>
      <c r="V23" s="5"/>
      <c r="W23" s="5">
        <v>21171524796.188999</v>
      </c>
      <c r="X23" s="5"/>
      <c r="Y23" s="8">
        <v>5.9028414138885951E-3</v>
      </c>
    </row>
    <row r="24" spans="1:25">
      <c r="A24" s="1" t="s">
        <v>30</v>
      </c>
      <c r="C24" s="5">
        <v>1922101</v>
      </c>
      <c r="D24" s="5"/>
      <c r="E24" s="5">
        <v>21650354721</v>
      </c>
      <c r="F24" s="5"/>
      <c r="G24" s="5">
        <v>12419319243.825001</v>
      </c>
      <c r="H24" s="5"/>
      <c r="I24" s="5">
        <v>0</v>
      </c>
      <c r="J24" s="5"/>
      <c r="K24" s="5">
        <v>0</v>
      </c>
      <c r="L24" s="5"/>
      <c r="M24" s="5">
        <v>-251338</v>
      </c>
      <c r="N24" s="5"/>
      <c r="O24" s="5">
        <v>1426347354</v>
      </c>
      <c r="P24" s="5"/>
      <c r="Q24" s="5">
        <v>1670763</v>
      </c>
      <c r="R24" s="5"/>
      <c r="S24" s="5">
        <v>5650</v>
      </c>
      <c r="T24" s="5"/>
      <c r="U24" s="5">
        <v>18819308459</v>
      </c>
      <c r="V24" s="5"/>
      <c r="W24" s="5">
        <v>9383644074.8474998</v>
      </c>
      <c r="X24" s="5"/>
      <c r="Y24" s="8">
        <v>2.6162576097575507E-3</v>
      </c>
    </row>
    <row r="25" spans="1:25">
      <c r="A25" s="1" t="s">
        <v>31</v>
      </c>
      <c r="C25" s="5">
        <v>754660</v>
      </c>
      <c r="D25" s="5"/>
      <c r="E25" s="5">
        <v>73426627032</v>
      </c>
      <c r="F25" s="5"/>
      <c r="G25" s="5">
        <v>67807845781.470001</v>
      </c>
      <c r="H25" s="5"/>
      <c r="I25" s="5">
        <v>0</v>
      </c>
      <c r="J25" s="5"/>
      <c r="K25" s="5">
        <v>0</v>
      </c>
      <c r="L25" s="5"/>
      <c r="M25" s="5">
        <v>-59384</v>
      </c>
      <c r="N25" s="5"/>
      <c r="O25" s="5">
        <v>5056543024</v>
      </c>
      <c r="P25" s="5"/>
      <c r="Q25" s="5">
        <v>695276</v>
      </c>
      <c r="R25" s="5"/>
      <c r="S25" s="5">
        <v>87500</v>
      </c>
      <c r="T25" s="5"/>
      <c r="U25" s="5">
        <v>67648704760</v>
      </c>
      <c r="V25" s="5"/>
      <c r="W25" s="5">
        <v>60474671932.5</v>
      </c>
      <c r="X25" s="5"/>
      <c r="Y25" s="8">
        <v>1.6860967805150454E-2</v>
      </c>
    </row>
    <row r="26" spans="1:25">
      <c r="A26" s="1" t="s">
        <v>32</v>
      </c>
      <c r="C26" s="5">
        <v>500355</v>
      </c>
      <c r="D26" s="5"/>
      <c r="E26" s="5">
        <v>24189858697</v>
      </c>
      <c r="F26" s="5"/>
      <c r="G26" s="5">
        <v>19173917572.762501</v>
      </c>
      <c r="H26" s="5"/>
      <c r="I26" s="5">
        <v>0</v>
      </c>
      <c r="J26" s="5"/>
      <c r="K26" s="5">
        <v>0</v>
      </c>
      <c r="L26" s="5"/>
      <c r="M26" s="5">
        <v>-64963</v>
      </c>
      <c r="N26" s="5"/>
      <c r="O26" s="5">
        <v>2354253301</v>
      </c>
      <c r="P26" s="5"/>
      <c r="Q26" s="5">
        <v>435392</v>
      </c>
      <c r="R26" s="5"/>
      <c r="S26" s="5">
        <v>36920</v>
      </c>
      <c r="T26" s="5"/>
      <c r="U26" s="5">
        <v>21049196985</v>
      </c>
      <c r="V26" s="5"/>
      <c r="W26" s="5">
        <v>15979028337.792</v>
      </c>
      <c r="X26" s="5"/>
      <c r="Y26" s="8">
        <v>4.455119370665098E-3</v>
      </c>
    </row>
    <row r="27" spans="1:25">
      <c r="A27" s="1" t="s">
        <v>33</v>
      </c>
      <c r="C27" s="5">
        <v>530587</v>
      </c>
      <c r="D27" s="5"/>
      <c r="E27" s="5">
        <v>35805790218</v>
      </c>
      <c r="F27" s="5"/>
      <c r="G27" s="5">
        <v>34019235474.075001</v>
      </c>
      <c r="H27" s="5"/>
      <c r="I27" s="5">
        <v>0</v>
      </c>
      <c r="J27" s="5"/>
      <c r="K27" s="5">
        <v>0</v>
      </c>
      <c r="L27" s="5"/>
      <c r="M27" s="5">
        <v>-93280</v>
      </c>
      <c r="N27" s="5"/>
      <c r="O27" s="5">
        <v>6216867314</v>
      </c>
      <c r="P27" s="5"/>
      <c r="Q27" s="5">
        <v>437307</v>
      </c>
      <c r="R27" s="5"/>
      <c r="S27" s="5">
        <v>68350</v>
      </c>
      <c r="T27" s="5"/>
      <c r="U27" s="5">
        <v>29510942980</v>
      </c>
      <c r="V27" s="5"/>
      <c r="W27" s="5">
        <v>29712088345.9725</v>
      </c>
      <c r="X27" s="5"/>
      <c r="Y27" s="8">
        <v>8.2840394005675791E-3</v>
      </c>
    </row>
    <row r="28" spans="1:25">
      <c r="A28" s="1" t="s">
        <v>34</v>
      </c>
      <c r="C28" s="5">
        <v>245076</v>
      </c>
      <c r="D28" s="5"/>
      <c r="E28" s="5">
        <v>31967975847</v>
      </c>
      <c r="F28" s="5"/>
      <c r="G28" s="5">
        <v>27894237848.099998</v>
      </c>
      <c r="H28" s="5"/>
      <c r="I28" s="5">
        <v>0</v>
      </c>
      <c r="J28" s="5"/>
      <c r="K28" s="5">
        <v>0</v>
      </c>
      <c r="L28" s="5"/>
      <c r="M28" s="5">
        <v>-51397</v>
      </c>
      <c r="N28" s="5"/>
      <c r="O28" s="5">
        <v>5754963258</v>
      </c>
      <c r="P28" s="5"/>
      <c r="Q28" s="5">
        <v>193679</v>
      </c>
      <c r="R28" s="5"/>
      <c r="S28" s="5">
        <v>112300</v>
      </c>
      <c r="T28" s="5"/>
      <c r="U28" s="5">
        <v>25263696136</v>
      </c>
      <c r="V28" s="5"/>
      <c r="W28" s="5">
        <v>21620738297.384998</v>
      </c>
      <c r="X28" s="5"/>
      <c r="Y28" s="8">
        <v>6.028086812321822E-3</v>
      </c>
    </row>
    <row r="29" spans="1:25">
      <c r="A29" s="1" t="s">
        <v>35</v>
      </c>
      <c r="C29" s="5">
        <v>1500000</v>
      </c>
      <c r="D29" s="5"/>
      <c r="E29" s="5">
        <v>27860292546</v>
      </c>
      <c r="F29" s="5"/>
      <c r="G29" s="5">
        <v>28434800250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P29" s="5"/>
      <c r="Q29" s="5">
        <v>1500000</v>
      </c>
      <c r="R29" s="5"/>
      <c r="S29" s="5">
        <v>18300</v>
      </c>
      <c r="T29" s="5"/>
      <c r="U29" s="5">
        <v>27860292546</v>
      </c>
      <c r="V29" s="5"/>
      <c r="W29" s="5">
        <v>27286672500</v>
      </c>
      <c r="X29" s="5"/>
      <c r="Y29" s="8">
        <v>7.6078082249989099E-3</v>
      </c>
    </row>
    <row r="30" spans="1:25">
      <c r="A30" s="1" t="s">
        <v>36</v>
      </c>
      <c r="C30" s="5">
        <v>4144798</v>
      </c>
      <c r="D30" s="5"/>
      <c r="E30" s="5">
        <v>82589617413</v>
      </c>
      <c r="F30" s="5"/>
      <c r="G30" s="5">
        <v>72802811105.072998</v>
      </c>
      <c r="H30" s="5"/>
      <c r="I30" s="5">
        <v>0</v>
      </c>
      <c r="J30" s="5"/>
      <c r="K30" s="5">
        <v>0</v>
      </c>
      <c r="L30" s="5"/>
      <c r="M30" s="5">
        <v>-62105</v>
      </c>
      <c r="N30" s="5"/>
      <c r="O30" s="5">
        <v>1052851440</v>
      </c>
      <c r="P30" s="5"/>
      <c r="Q30" s="5">
        <v>4082693</v>
      </c>
      <c r="R30" s="5"/>
      <c r="S30" s="5">
        <v>17400</v>
      </c>
      <c r="T30" s="5"/>
      <c r="U30" s="5">
        <v>81352107601</v>
      </c>
      <c r="V30" s="5"/>
      <c r="W30" s="5">
        <v>70616176993.710007</v>
      </c>
      <c r="X30" s="5"/>
      <c r="Y30" s="8">
        <v>1.9688524943843034E-2</v>
      </c>
    </row>
    <row r="31" spans="1:25">
      <c r="A31" s="1" t="s">
        <v>37</v>
      </c>
      <c r="C31" s="5">
        <v>1192915</v>
      </c>
      <c r="D31" s="5"/>
      <c r="E31" s="5">
        <v>24509226717</v>
      </c>
      <c r="F31" s="5"/>
      <c r="G31" s="5">
        <v>17727966478.462502</v>
      </c>
      <c r="H31" s="5"/>
      <c r="I31" s="5">
        <v>0</v>
      </c>
      <c r="J31" s="5"/>
      <c r="K31" s="5">
        <v>0</v>
      </c>
      <c r="L31" s="5"/>
      <c r="M31" s="5">
        <v>-97894</v>
      </c>
      <c r="N31" s="5"/>
      <c r="O31" s="5">
        <v>1422956216</v>
      </c>
      <c r="P31" s="5"/>
      <c r="Q31" s="5">
        <v>1095021</v>
      </c>
      <c r="R31" s="5"/>
      <c r="S31" s="5">
        <v>14540</v>
      </c>
      <c r="T31" s="5"/>
      <c r="U31" s="5">
        <v>22497929817</v>
      </c>
      <c r="V31" s="5"/>
      <c r="W31" s="5">
        <v>15826871788.226999</v>
      </c>
      <c r="X31" s="5"/>
      <c r="Y31" s="8">
        <v>4.412696541378454E-3</v>
      </c>
    </row>
    <row r="32" spans="1:25">
      <c r="A32" s="1" t="s">
        <v>38</v>
      </c>
      <c r="C32" s="5">
        <v>25111252</v>
      </c>
      <c r="D32" s="5"/>
      <c r="E32" s="5">
        <v>142108163237</v>
      </c>
      <c r="F32" s="5"/>
      <c r="G32" s="5">
        <v>122812253048.952</v>
      </c>
      <c r="H32" s="5"/>
      <c r="I32" s="5">
        <v>0</v>
      </c>
      <c r="J32" s="5"/>
      <c r="K32" s="5">
        <v>0</v>
      </c>
      <c r="L32" s="5"/>
      <c r="M32" s="5">
        <v>-1329493</v>
      </c>
      <c r="N32" s="5"/>
      <c r="O32" s="5">
        <v>5891139664</v>
      </c>
      <c r="P32" s="5"/>
      <c r="Q32" s="5">
        <v>23781759</v>
      </c>
      <c r="R32" s="5"/>
      <c r="S32" s="5">
        <v>4469</v>
      </c>
      <c r="T32" s="5"/>
      <c r="U32" s="5">
        <v>134584372379</v>
      </c>
      <c r="V32" s="5"/>
      <c r="W32" s="5">
        <v>105648310919.22301</v>
      </c>
      <c r="X32" s="5"/>
      <c r="Y32" s="8">
        <v>2.9455848409823768E-2</v>
      </c>
    </row>
    <row r="33" spans="1:25">
      <c r="A33" s="1" t="s">
        <v>39</v>
      </c>
      <c r="C33" s="5">
        <v>1731052</v>
      </c>
      <c r="D33" s="5"/>
      <c r="E33" s="5">
        <v>17073365876</v>
      </c>
      <c r="F33" s="5"/>
      <c r="G33" s="5">
        <v>17422616436.075001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P33" s="5"/>
      <c r="Q33" s="5">
        <v>1731052</v>
      </c>
      <c r="R33" s="5"/>
      <c r="S33" s="5">
        <v>8610</v>
      </c>
      <c r="T33" s="5"/>
      <c r="U33" s="5">
        <v>17073365876</v>
      </c>
      <c r="V33" s="5"/>
      <c r="W33" s="5">
        <v>14815676791.566</v>
      </c>
      <c r="X33" s="5"/>
      <c r="Y33" s="8">
        <v>4.130764854300255E-3</v>
      </c>
    </row>
    <row r="34" spans="1:25">
      <c r="A34" s="1" t="s">
        <v>40</v>
      </c>
      <c r="C34" s="5">
        <v>7054039</v>
      </c>
      <c r="D34" s="5"/>
      <c r="E34" s="5">
        <v>76629582495</v>
      </c>
      <c r="F34" s="5"/>
      <c r="G34" s="5">
        <v>78009250580.943802</v>
      </c>
      <c r="H34" s="5"/>
      <c r="I34" s="5">
        <v>0</v>
      </c>
      <c r="J34" s="5"/>
      <c r="K34" s="5">
        <v>0</v>
      </c>
      <c r="L34" s="5"/>
      <c r="M34" s="5">
        <v>-553546</v>
      </c>
      <c r="N34" s="5"/>
      <c r="O34" s="5">
        <v>5578105612</v>
      </c>
      <c r="P34" s="5"/>
      <c r="Q34" s="5">
        <v>6500493</v>
      </c>
      <c r="R34" s="5"/>
      <c r="S34" s="5">
        <v>10010</v>
      </c>
      <c r="T34" s="5"/>
      <c r="U34" s="5">
        <v>70616290130</v>
      </c>
      <c r="V34" s="5"/>
      <c r="W34" s="5">
        <v>64682768817.166496</v>
      </c>
      <c r="X34" s="5"/>
      <c r="Y34" s="8">
        <v>1.8034229004029064E-2</v>
      </c>
    </row>
    <row r="35" spans="1:25">
      <c r="A35" s="1" t="s">
        <v>41</v>
      </c>
      <c r="C35" s="5">
        <v>18723902</v>
      </c>
      <c r="D35" s="5"/>
      <c r="E35" s="5">
        <v>34462746109</v>
      </c>
      <c r="F35" s="5"/>
      <c r="G35" s="5">
        <v>39216526507.991699</v>
      </c>
      <c r="H35" s="5"/>
      <c r="I35" s="5">
        <v>0</v>
      </c>
      <c r="J35" s="5"/>
      <c r="K35" s="5">
        <v>0</v>
      </c>
      <c r="L35" s="5"/>
      <c r="M35" s="5">
        <v>-1957564</v>
      </c>
      <c r="N35" s="5"/>
      <c r="O35" s="5">
        <v>3517060358</v>
      </c>
      <c r="P35" s="5"/>
      <c r="Q35" s="5">
        <v>16766338</v>
      </c>
      <c r="R35" s="5"/>
      <c r="S35" s="5">
        <v>1809</v>
      </c>
      <c r="T35" s="5"/>
      <c r="U35" s="5">
        <v>30859702731</v>
      </c>
      <c r="V35" s="5"/>
      <c r="W35" s="5">
        <v>30149840124.620098</v>
      </c>
      <c r="X35" s="5"/>
      <c r="Y35" s="8">
        <v>8.4060891514891357E-3</v>
      </c>
    </row>
    <row r="36" spans="1:25">
      <c r="A36" s="1" t="s">
        <v>42</v>
      </c>
      <c r="C36" s="5">
        <v>140129092</v>
      </c>
      <c r="D36" s="5"/>
      <c r="E36" s="5">
        <v>130205636672</v>
      </c>
      <c r="F36" s="5"/>
      <c r="G36" s="5">
        <v>133166329650.886</v>
      </c>
      <c r="H36" s="5"/>
      <c r="I36" s="5">
        <v>0</v>
      </c>
      <c r="J36" s="5"/>
      <c r="K36" s="5">
        <v>0</v>
      </c>
      <c r="L36" s="5"/>
      <c r="M36" s="5">
        <v>0</v>
      </c>
      <c r="N36" s="5"/>
      <c r="O36" s="5">
        <v>0</v>
      </c>
      <c r="P36" s="5"/>
      <c r="Q36" s="5">
        <v>140129092</v>
      </c>
      <c r="R36" s="5"/>
      <c r="S36" s="5">
        <v>912</v>
      </c>
      <c r="T36" s="5"/>
      <c r="U36" s="5">
        <v>130205636672</v>
      </c>
      <c r="V36" s="5"/>
      <c r="W36" s="5">
        <v>127037335399.17101</v>
      </c>
      <c r="X36" s="5"/>
      <c r="Y36" s="8">
        <v>3.541933099874154E-2</v>
      </c>
    </row>
    <row r="37" spans="1:25">
      <c r="A37" s="1" t="s">
        <v>43</v>
      </c>
      <c r="C37" s="5">
        <v>3611341</v>
      </c>
      <c r="D37" s="5"/>
      <c r="E37" s="5">
        <v>43624708889</v>
      </c>
      <c r="F37" s="5"/>
      <c r="G37" s="5">
        <v>31411218309.1875</v>
      </c>
      <c r="H37" s="5"/>
      <c r="I37" s="5">
        <v>0</v>
      </c>
      <c r="J37" s="5"/>
      <c r="K37" s="5">
        <v>0</v>
      </c>
      <c r="L37" s="5"/>
      <c r="M37" s="5">
        <v>0</v>
      </c>
      <c r="N37" s="5"/>
      <c r="O37" s="5">
        <v>0</v>
      </c>
      <c r="P37" s="5"/>
      <c r="Q37" s="5">
        <v>3611341</v>
      </c>
      <c r="R37" s="5"/>
      <c r="S37" s="5">
        <v>8480</v>
      </c>
      <c r="T37" s="5"/>
      <c r="U37" s="5">
        <v>43624708889</v>
      </c>
      <c r="V37" s="5"/>
      <c r="W37" s="5">
        <v>30441957858.504002</v>
      </c>
      <c r="X37" s="5"/>
      <c r="Y37" s="8">
        <v>8.4875346153327029E-3</v>
      </c>
    </row>
    <row r="38" spans="1:25">
      <c r="A38" s="1" t="s">
        <v>44</v>
      </c>
      <c r="C38" s="5">
        <v>6714825</v>
      </c>
      <c r="D38" s="5"/>
      <c r="E38" s="5">
        <v>59655172580</v>
      </c>
      <c r="F38" s="5"/>
      <c r="G38" s="5">
        <v>59139364070.474998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5"/>
      <c r="Q38" s="5">
        <v>6714825</v>
      </c>
      <c r="R38" s="5"/>
      <c r="S38" s="5">
        <v>8180</v>
      </c>
      <c r="T38" s="5"/>
      <c r="U38" s="5">
        <v>59655172580</v>
      </c>
      <c r="V38" s="5"/>
      <c r="W38" s="5">
        <v>54600451252.425003</v>
      </c>
      <c r="X38" s="5"/>
      <c r="Y38" s="8">
        <v>1.5223173955228545E-2</v>
      </c>
    </row>
    <row r="39" spans="1:25">
      <c r="A39" s="1" t="s">
        <v>45</v>
      </c>
      <c r="C39" s="5">
        <v>2620473</v>
      </c>
      <c r="D39" s="5"/>
      <c r="E39" s="5">
        <v>21458219097</v>
      </c>
      <c r="F39" s="5"/>
      <c r="G39" s="5">
        <v>25527835619.369999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5">
        <v>0</v>
      </c>
      <c r="P39" s="5"/>
      <c r="Q39" s="5">
        <v>2620473</v>
      </c>
      <c r="R39" s="5"/>
      <c r="S39" s="5">
        <v>9460</v>
      </c>
      <c r="T39" s="5"/>
      <c r="U39" s="5">
        <v>21458219097</v>
      </c>
      <c r="V39" s="5"/>
      <c r="W39" s="5">
        <v>24642176016.249001</v>
      </c>
      <c r="X39" s="5"/>
      <c r="Y39" s="8">
        <v>6.8704950879697781E-3</v>
      </c>
    </row>
    <row r="40" spans="1:25">
      <c r="A40" s="1" t="s">
        <v>46</v>
      </c>
      <c r="C40" s="5">
        <v>5386004</v>
      </c>
      <c r="D40" s="5"/>
      <c r="E40" s="5">
        <v>63570644782</v>
      </c>
      <c r="F40" s="5"/>
      <c r="G40" s="5">
        <v>60285558930.012001</v>
      </c>
      <c r="H40" s="5"/>
      <c r="I40" s="5">
        <v>0</v>
      </c>
      <c r="J40" s="5"/>
      <c r="K40" s="5">
        <v>0</v>
      </c>
      <c r="L40" s="5"/>
      <c r="M40" s="5">
        <v>-291545</v>
      </c>
      <c r="N40" s="5"/>
      <c r="O40" s="5">
        <v>3075349693</v>
      </c>
      <c r="P40" s="5"/>
      <c r="Q40" s="5">
        <v>5094459</v>
      </c>
      <c r="R40" s="5"/>
      <c r="S40" s="5">
        <v>10820</v>
      </c>
      <c r="T40" s="5"/>
      <c r="U40" s="5">
        <v>60129558653</v>
      </c>
      <c r="V40" s="5"/>
      <c r="W40" s="5">
        <v>54794070204.039001</v>
      </c>
      <c r="X40" s="5"/>
      <c r="Y40" s="8">
        <v>1.5277156933644277E-2</v>
      </c>
    </row>
    <row r="41" spans="1:25">
      <c r="A41" s="1" t="s">
        <v>47</v>
      </c>
      <c r="C41" s="5">
        <v>8956344</v>
      </c>
      <c r="D41" s="5"/>
      <c r="E41" s="5">
        <v>115971786916</v>
      </c>
      <c r="F41" s="5"/>
      <c r="G41" s="5">
        <v>124464691469.73599</v>
      </c>
      <c r="H41" s="5"/>
      <c r="I41" s="5">
        <v>0</v>
      </c>
      <c r="J41" s="5"/>
      <c r="K41" s="5">
        <v>0</v>
      </c>
      <c r="L41" s="5"/>
      <c r="M41" s="5">
        <v>-162008</v>
      </c>
      <c r="N41" s="5"/>
      <c r="O41" s="5">
        <v>2177170849</v>
      </c>
      <c r="P41" s="5"/>
      <c r="Q41" s="5">
        <v>8794336</v>
      </c>
      <c r="R41" s="5"/>
      <c r="S41" s="5">
        <v>13450</v>
      </c>
      <c r="T41" s="5"/>
      <c r="U41" s="5">
        <v>113874016079</v>
      </c>
      <c r="V41" s="5"/>
      <c r="W41" s="5">
        <v>117580030475.75999</v>
      </c>
      <c r="X41" s="5"/>
      <c r="Y41" s="8">
        <v>3.2782535977925097E-2</v>
      </c>
    </row>
    <row r="42" spans="1:25">
      <c r="A42" s="1" t="s">
        <v>48</v>
      </c>
      <c r="C42" s="5">
        <v>3603832</v>
      </c>
      <c r="D42" s="5"/>
      <c r="E42" s="5">
        <v>64417000835</v>
      </c>
      <c r="F42" s="5"/>
      <c r="G42" s="5">
        <v>60900616393.199997</v>
      </c>
      <c r="H42" s="5"/>
      <c r="I42" s="5">
        <v>171459</v>
      </c>
      <c r="J42" s="5"/>
      <c r="K42" s="5">
        <v>2717006266</v>
      </c>
      <c r="L42" s="5"/>
      <c r="M42" s="5">
        <v>0</v>
      </c>
      <c r="N42" s="5"/>
      <c r="O42" s="5">
        <v>0</v>
      </c>
      <c r="P42" s="5"/>
      <c r="Q42" s="5">
        <v>3775291</v>
      </c>
      <c r="R42" s="5"/>
      <c r="S42" s="5">
        <v>15300</v>
      </c>
      <c r="T42" s="5"/>
      <c r="U42" s="5">
        <v>67134007101</v>
      </c>
      <c r="V42" s="5"/>
      <c r="W42" s="5">
        <v>57418268683.815002</v>
      </c>
      <c r="X42" s="5"/>
      <c r="Y42" s="8">
        <v>1.6008810775953907E-2</v>
      </c>
    </row>
    <row r="43" spans="1:25">
      <c r="A43" s="1" t="s">
        <v>49</v>
      </c>
      <c r="C43" s="5">
        <v>4239301</v>
      </c>
      <c r="D43" s="5"/>
      <c r="E43" s="5">
        <v>34290540758</v>
      </c>
      <c r="F43" s="5"/>
      <c r="G43" s="5">
        <v>31984845637.189499</v>
      </c>
      <c r="H43" s="5"/>
      <c r="I43" s="5">
        <v>0</v>
      </c>
      <c r="J43" s="5"/>
      <c r="K43" s="5">
        <v>0</v>
      </c>
      <c r="L43" s="5"/>
      <c r="M43" s="5">
        <v>-193257</v>
      </c>
      <c r="N43" s="5"/>
      <c r="O43" s="5">
        <v>1400030961</v>
      </c>
      <c r="P43" s="5"/>
      <c r="Q43" s="5">
        <v>4046044</v>
      </c>
      <c r="R43" s="5"/>
      <c r="S43" s="5">
        <v>7280</v>
      </c>
      <c r="T43" s="5"/>
      <c r="U43" s="5">
        <v>32727337992</v>
      </c>
      <c r="V43" s="5"/>
      <c r="W43" s="5">
        <v>29279941878.096001</v>
      </c>
      <c r="X43" s="5"/>
      <c r="Y43" s="8">
        <v>8.1635524686151737E-3</v>
      </c>
    </row>
    <row r="44" spans="1:25">
      <c r="A44" s="1" t="s">
        <v>50</v>
      </c>
      <c r="C44" s="5">
        <v>39837300</v>
      </c>
      <c r="D44" s="5"/>
      <c r="E44" s="5">
        <v>299355290925</v>
      </c>
      <c r="F44" s="5"/>
      <c r="G44" s="5">
        <v>304526061419.84998</v>
      </c>
      <c r="H44" s="5"/>
      <c r="I44" s="5">
        <v>0</v>
      </c>
      <c r="J44" s="5"/>
      <c r="K44" s="5">
        <v>0</v>
      </c>
      <c r="L44" s="5"/>
      <c r="M44" s="5">
        <v>-432806</v>
      </c>
      <c r="N44" s="5"/>
      <c r="O44" s="5">
        <v>2991702666</v>
      </c>
      <c r="P44" s="5"/>
      <c r="Q44" s="5">
        <v>39404494</v>
      </c>
      <c r="R44" s="5"/>
      <c r="S44" s="5">
        <v>6860</v>
      </c>
      <c r="T44" s="5"/>
      <c r="U44" s="5">
        <v>296102993054</v>
      </c>
      <c r="V44" s="5"/>
      <c r="W44" s="5">
        <v>268706455608.40201</v>
      </c>
      <c r="X44" s="5"/>
      <c r="Y44" s="8">
        <v>7.4918155853847895E-2</v>
      </c>
    </row>
    <row r="45" spans="1:25">
      <c r="A45" s="1" t="s">
        <v>51</v>
      </c>
      <c r="C45" s="5">
        <v>2403584</v>
      </c>
      <c r="D45" s="5"/>
      <c r="E45" s="5">
        <v>33121829713</v>
      </c>
      <c r="F45" s="5"/>
      <c r="G45" s="5">
        <v>41669089855.487999</v>
      </c>
      <c r="H45" s="5"/>
      <c r="I45" s="5">
        <v>0</v>
      </c>
      <c r="J45" s="5"/>
      <c r="K45" s="5">
        <v>0</v>
      </c>
      <c r="L45" s="5"/>
      <c r="M45" s="5">
        <v>0</v>
      </c>
      <c r="N45" s="5"/>
      <c r="O45" s="5">
        <v>0</v>
      </c>
      <c r="P45" s="5"/>
      <c r="Q45" s="5">
        <v>2403584</v>
      </c>
      <c r="R45" s="5"/>
      <c r="S45" s="5">
        <v>17440</v>
      </c>
      <c r="T45" s="5"/>
      <c r="U45" s="5">
        <v>33121829713</v>
      </c>
      <c r="V45" s="5"/>
      <c r="W45" s="5">
        <v>41669089855.487999</v>
      </c>
      <c r="X45" s="5"/>
      <c r="Y45" s="8">
        <v>1.161777584023117E-2</v>
      </c>
    </row>
    <row r="46" spans="1:25">
      <c r="A46" s="1" t="s">
        <v>52</v>
      </c>
      <c r="C46" s="5">
        <v>1966314</v>
      </c>
      <c r="D46" s="5"/>
      <c r="E46" s="5">
        <v>44068197077</v>
      </c>
      <c r="F46" s="5"/>
      <c r="G46" s="5">
        <v>36277643852.351997</v>
      </c>
      <c r="H46" s="5"/>
      <c r="I46" s="5">
        <v>0</v>
      </c>
      <c r="J46" s="5"/>
      <c r="K46" s="5">
        <v>0</v>
      </c>
      <c r="L46" s="5"/>
      <c r="M46" s="5">
        <v>-175491</v>
      </c>
      <c r="N46" s="5"/>
      <c r="O46" s="5">
        <v>3111023695</v>
      </c>
      <c r="P46" s="5"/>
      <c r="Q46" s="5">
        <v>1790823</v>
      </c>
      <c r="R46" s="5"/>
      <c r="S46" s="5">
        <v>17780</v>
      </c>
      <c r="T46" s="5"/>
      <c r="U46" s="5">
        <v>40135167070</v>
      </c>
      <c r="V46" s="5"/>
      <c r="W46" s="5">
        <v>31651379984.007</v>
      </c>
      <c r="X46" s="5"/>
      <c r="Y46" s="8">
        <v>8.8247340885882781E-3</v>
      </c>
    </row>
    <row r="47" spans="1:25">
      <c r="A47" s="1" t="s">
        <v>53</v>
      </c>
      <c r="C47" s="5">
        <v>19113758</v>
      </c>
      <c r="D47" s="5"/>
      <c r="E47" s="5">
        <v>106365926630</v>
      </c>
      <c r="F47" s="5"/>
      <c r="G47" s="5">
        <v>73378120262.293793</v>
      </c>
      <c r="H47" s="5"/>
      <c r="I47" s="5">
        <v>11149692</v>
      </c>
      <c r="J47" s="5"/>
      <c r="K47" s="5">
        <v>0</v>
      </c>
      <c r="L47" s="5"/>
      <c r="M47" s="5">
        <v>-4644954</v>
      </c>
      <c r="N47" s="5"/>
      <c r="O47" s="5">
        <v>10417576329</v>
      </c>
      <c r="P47" s="5"/>
      <c r="Q47" s="5">
        <v>25618496</v>
      </c>
      <c r="R47" s="5"/>
      <c r="S47" s="5">
        <v>2250</v>
      </c>
      <c r="T47" s="5"/>
      <c r="U47" s="5">
        <v>90040463524</v>
      </c>
      <c r="V47" s="5"/>
      <c r="W47" s="5">
        <v>57298648384.800003</v>
      </c>
      <c r="X47" s="5"/>
      <c r="Y47" s="8">
        <v>1.5975459391877188E-2</v>
      </c>
    </row>
    <row r="48" spans="1:25">
      <c r="A48" s="1" t="s">
        <v>54</v>
      </c>
      <c r="C48" s="5">
        <v>976466</v>
      </c>
      <c r="D48" s="5"/>
      <c r="E48" s="5">
        <v>20896720367</v>
      </c>
      <c r="F48" s="5"/>
      <c r="G48" s="5">
        <v>17471808491.400002</v>
      </c>
      <c r="H48" s="5"/>
      <c r="I48" s="5">
        <v>0</v>
      </c>
      <c r="J48" s="5"/>
      <c r="K48" s="5">
        <v>0</v>
      </c>
      <c r="L48" s="5"/>
      <c r="M48" s="5">
        <v>-83453</v>
      </c>
      <c r="N48" s="5"/>
      <c r="O48" s="5">
        <v>1456784941</v>
      </c>
      <c r="P48" s="5"/>
      <c r="Q48" s="5">
        <v>893013</v>
      </c>
      <c r="R48" s="5"/>
      <c r="S48" s="5">
        <v>17470</v>
      </c>
      <c r="T48" s="5"/>
      <c r="U48" s="5">
        <v>19110796429</v>
      </c>
      <c r="V48" s="5"/>
      <c r="W48" s="5">
        <v>15508111534.195499</v>
      </c>
      <c r="X48" s="5"/>
      <c r="Y48" s="8">
        <v>4.3238228656884781E-3</v>
      </c>
    </row>
    <row r="49" spans="1:25">
      <c r="A49" s="1" t="s">
        <v>55</v>
      </c>
      <c r="C49" s="5">
        <v>1687500</v>
      </c>
      <c r="D49" s="5"/>
      <c r="E49" s="5">
        <v>6435212872</v>
      </c>
      <c r="F49" s="5"/>
      <c r="G49" s="5">
        <v>6374345625</v>
      </c>
      <c r="H49" s="5"/>
      <c r="I49" s="5">
        <v>0</v>
      </c>
      <c r="J49" s="5"/>
      <c r="K49" s="5">
        <v>0</v>
      </c>
      <c r="L49" s="5"/>
      <c r="M49" s="5">
        <v>0</v>
      </c>
      <c r="N49" s="5"/>
      <c r="O49" s="5">
        <v>0</v>
      </c>
      <c r="P49" s="5"/>
      <c r="Q49" s="5">
        <v>1687500</v>
      </c>
      <c r="R49" s="5"/>
      <c r="S49" s="5">
        <v>3800</v>
      </c>
      <c r="T49" s="5"/>
      <c r="U49" s="5">
        <v>6435212872</v>
      </c>
      <c r="V49" s="5"/>
      <c r="W49" s="5">
        <v>6374345625</v>
      </c>
      <c r="X49" s="5"/>
      <c r="Y49" s="8">
        <v>1.7772338886267946E-3</v>
      </c>
    </row>
    <row r="50" spans="1:25">
      <c r="A50" s="1" t="s">
        <v>56</v>
      </c>
      <c r="C50" s="5">
        <v>47724080</v>
      </c>
      <c r="D50" s="5"/>
      <c r="E50" s="5">
        <v>291573707835</v>
      </c>
      <c r="F50" s="5"/>
      <c r="G50" s="5">
        <v>250958243919.95999</v>
      </c>
      <c r="H50" s="5"/>
      <c r="I50" s="5">
        <v>0</v>
      </c>
      <c r="J50" s="5"/>
      <c r="K50" s="5">
        <v>0</v>
      </c>
      <c r="L50" s="5"/>
      <c r="M50" s="5">
        <v>-728592</v>
      </c>
      <c r="N50" s="5"/>
      <c r="O50" s="5">
        <v>3657213058</v>
      </c>
      <c r="P50" s="5"/>
      <c r="Q50" s="5">
        <v>46995488</v>
      </c>
      <c r="R50" s="5"/>
      <c r="S50" s="5">
        <v>4990</v>
      </c>
      <c r="T50" s="5"/>
      <c r="U50" s="5">
        <v>287122322479</v>
      </c>
      <c r="V50" s="5"/>
      <c r="W50" s="5">
        <v>233112165583.53601</v>
      </c>
      <c r="X50" s="5"/>
      <c r="Y50" s="8">
        <v>6.4994097417841373E-2</v>
      </c>
    </row>
    <row r="51" spans="1:25">
      <c r="A51" s="1" t="s">
        <v>57</v>
      </c>
      <c r="C51" s="5">
        <v>3500901</v>
      </c>
      <c r="D51" s="5"/>
      <c r="E51" s="5">
        <v>49685837163</v>
      </c>
      <c r="F51" s="5"/>
      <c r="G51" s="5">
        <v>51922653934.625999</v>
      </c>
      <c r="H51" s="5"/>
      <c r="I51" s="5">
        <v>0</v>
      </c>
      <c r="J51" s="5"/>
      <c r="K51" s="5">
        <v>0</v>
      </c>
      <c r="L51" s="5"/>
      <c r="M51" s="5">
        <v>0</v>
      </c>
      <c r="N51" s="5"/>
      <c r="O51" s="5">
        <v>0</v>
      </c>
      <c r="P51" s="5"/>
      <c r="Q51" s="5">
        <v>3500901</v>
      </c>
      <c r="R51" s="5"/>
      <c r="S51" s="5">
        <v>14500</v>
      </c>
      <c r="T51" s="5"/>
      <c r="U51" s="5">
        <v>49685837163</v>
      </c>
      <c r="V51" s="5"/>
      <c r="W51" s="5">
        <v>50461024266.224998</v>
      </c>
      <c r="X51" s="5"/>
      <c r="Y51" s="8">
        <v>1.4069058638588348E-2</v>
      </c>
    </row>
    <row r="52" spans="1:25">
      <c r="A52" s="1" t="s">
        <v>58</v>
      </c>
      <c r="C52" s="5">
        <v>7449089</v>
      </c>
      <c r="D52" s="5"/>
      <c r="E52" s="5">
        <v>105007318656</v>
      </c>
      <c r="F52" s="5"/>
      <c r="G52" s="5">
        <v>93226015528.4655</v>
      </c>
      <c r="H52" s="5"/>
      <c r="I52" s="5">
        <v>0</v>
      </c>
      <c r="J52" s="5"/>
      <c r="K52" s="5">
        <v>0</v>
      </c>
      <c r="L52" s="5"/>
      <c r="M52" s="5">
        <v>-120839</v>
      </c>
      <c r="N52" s="5"/>
      <c r="O52" s="5">
        <v>1430854774</v>
      </c>
      <c r="P52" s="5"/>
      <c r="Q52" s="5">
        <v>7328250</v>
      </c>
      <c r="R52" s="5"/>
      <c r="S52" s="5">
        <v>11860</v>
      </c>
      <c r="T52" s="5"/>
      <c r="U52" s="5">
        <v>103303891651</v>
      </c>
      <c r="V52" s="5"/>
      <c r="W52" s="5">
        <v>86395912382.25</v>
      </c>
      <c r="X52" s="5"/>
      <c r="Y52" s="8">
        <v>2.4088079366510032E-2</v>
      </c>
    </row>
    <row r="53" spans="1:25">
      <c r="A53" s="1" t="s">
        <v>59</v>
      </c>
      <c r="C53" s="5">
        <v>13237900</v>
      </c>
      <c r="D53" s="5"/>
      <c r="E53" s="5">
        <v>23953460863</v>
      </c>
      <c r="F53" s="5"/>
      <c r="G53" s="5">
        <v>23028485366.25</v>
      </c>
      <c r="H53" s="5"/>
      <c r="I53" s="5">
        <v>0</v>
      </c>
      <c r="J53" s="5"/>
      <c r="K53" s="5">
        <v>0</v>
      </c>
      <c r="L53" s="5"/>
      <c r="M53" s="5">
        <v>-1689748</v>
      </c>
      <c r="N53" s="5"/>
      <c r="O53" s="5">
        <v>2574947694</v>
      </c>
      <c r="P53" s="5"/>
      <c r="Q53" s="5">
        <v>11548152</v>
      </c>
      <c r="R53" s="5"/>
      <c r="S53" s="5">
        <v>1524</v>
      </c>
      <c r="T53" s="5"/>
      <c r="U53" s="5">
        <v>20895928126</v>
      </c>
      <c r="V53" s="5"/>
      <c r="W53" s="5">
        <v>17494667315.294399</v>
      </c>
      <c r="X53" s="5"/>
      <c r="Y53" s="8">
        <v>4.8776952886034871E-3</v>
      </c>
    </row>
    <row r="54" spans="1:25">
      <c r="A54" s="1" t="s">
        <v>60</v>
      </c>
      <c r="C54" s="5">
        <v>5414034</v>
      </c>
      <c r="D54" s="5"/>
      <c r="E54" s="5">
        <v>152643346009</v>
      </c>
      <c r="F54" s="5"/>
      <c r="G54" s="5">
        <v>163338252105.19501</v>
      </c>
      <c r="H54" s="5"/>
      <c r="I54" s="5">
        <v>0</v>
      </c>
      <c r="J54" s="5"/>
      <c r="K54" s="5">
        <v>0</v>
      </c>
      <c r="L54" s="5"/>
      <c r="M54" s="5">
        <v>-51229</v>
      </c>
      <c r="N54" s="5"/>
      <c r="O54" s="5">
        <v>1607325771</v>
      </c>
      <c r="P54" s="5"/>
      <c r="Q54" s="5">
        <v>5362805</v>
      </c>
      <c r="R54" s="5"/>
      <c r="S54" s="5">
        <v>31000</v>
      </c>
      <c r="T54" s="5"/>
      <c r="U54" s="5">
        <v>151198994907</v>
      </c>
      <c r="V54" s="5"/>
      <c r="W54" s="5">
        <v>165257785617.75</v>
      </c>
      <c r="X54" s="5"/>
      <c r="Y54" s="8">
        <v>4.6075590223315983E-2</v>
      </c>
    </row>
    <row r="55" spans="1:25">
      <c r="A55" s="1" t="s">
        <v>61</v>
      </c>
      <c r="C55" s="5">
        <v>1847651</v>
      </c>
      <c r="D55" s="5"/>
      <c r="E55" s="5">
        <v>38506138074</v>
      </c>
      <c r="F55" s="5"/>
      <c r="G55" s="5">
        <v>46081736086.639503</v>
      </c>
      <c r="H55" s="5"/>
      <c r="I55" s="5">
        <v>0</v>
      </c>
      <c r="J55" s="5"/>
      <c r="K55" s="5">
        <v>0</v>
      </c>
      <c r="L55" s="5"/>
      <c r="M55" s="5">
        <v>-112659</v>
      </c>
      <c r="N55" s="5"/>
      <c r="O55" s="5">
        <v>2646424268</v>
      </c>
      <c r="P55" s="5"/>
      <c r="Q55" s="5">
        <v>1734992</v>
      </c>
      <c r="R55" s="5"/>
      <c r="S55" s="5">
        <v>23230</v>
      </c>
      <c r="T55" s="5"/>
      <c r="U55" s="5">
        <v>36158257978</v>
      </c>
      <c r="V55" s="5"/>
      <c r="W55" s="5">
        <v>40064056168.248001</v>
      </c>
      <c r="X55" s="5"/>
      <c r="Y55" s="8">
        <v>1.1170275747019556E-2</v>
      </c>
    </row>
    <row r="56" spans="1:25">
      <c r="A56" s="1" t="s">
        <v>62</v>
      </c>
      <c r="C56" s="5">
        <v>5436109</v>
      </c>
      <c r="D56" s="5"/>
      <c r="E56" s="5">
        <v>36999556651</v>
      </c>
      <c r="F56" s="5"/>
      <c r="G56" s="5">
        <v>36907709154.403503</v>
      </c>
      <c r="H56" s="5"/>
      <c r="I56" s="5">
        <v>0</v>
      </c>
      <c r="J56" s="5"/>
      <c r="K56" s="5">
        <v>0</v>
      </c>
      <c r="L56" s="5"/>
      <c r="M56" s="5">
        <v>-292552</v>
      </c>
      <c r="N56" s="5"/>
      <c r="O56" s="5">
        <v>1902066575</v>
      </c>
      <c r="P56" s="5"/>
      <c r="Q56" s="5">
        <v>5143557</v>
      </c>
      <c r="R56" s="5"/>
      <c r="S56" s="5">
        <v>6510</v>
      </c>
      <c r="T56" s="5"/>
      <c r="U56" s="5">
        <v>35008372461</v>
      </c>
      <c r="V56" s="5"/>
      <c r="W56" s="5">
        <v>33285322961.383499</v>
      </c>
      <c r="X56" s="5"/>
      <c r="Y56" s="8">
        <v>9.280294392706126E-3</v>
      </c>
    </row>
    <row r="57" spans="1:25">
      <c r="A57" s="1" t="s">
        <v>63</v>
      </c>
      <c r="C57" s="5">
        <v>12048272</v>
      </c>
      <c r="D57" s="5"/>
      <c r="E57" s="5">
        <v>157134298671</v>
      </c>
      <c r="F57" s="5"/>
      <c r="G57" s="5">
        <v>122161164772.32001</v>
      </c>
      <c r="H57" s="5"/>
      <c r="I57" s="5">
        <v>0</v>
      </c>
      <c r="J57" s="5"/>
      <c r="K57" s="5">
        <v>0</v>
      </c>
      <c r="L57" s="5"/>
      <c r="M57" s="5">
        <v>-74352</v>
      </c>
      <c r="N57" s="5"/>
      <c r="O57" s="5">
        <v>679480906</v>
      </c>
      <c r="P57" s="5"/>
      <c r="Q57" s="5">
        <v>11973920</v>
      </c>
      <c r="R57" s="5"/>
      <c r="S57" s="5">
        <v>9150</v>
      </c>
      <c r="T57" s="5"/>
      <c r="U57" s="5">
        <v>156164595349</v>
      </c>
      <c r="V57" s="5"/>
      <c r="W57" s="5">
        <v>108909477840</v>
      </c>
      <c r="X57" s="5"/>
      <c r="Y57" s="8">
        <v>3.0365095687159647E-2</v>
      </c>
    </row>
    <row r="58" spans="1:25">
      <c r="A58" s="1" t="s">
        <v>64</v>
      </c>
      <c r="C58" s="5">
        <v>9605339</v>
      </c>
      <c r="D58" s="5"/>
      <c r="E58" s="5">
        <v>155165977107</v>
      </c>
      <c r="F58" s="5"/>
      <c r="G58" s="5">
        <v>111713790625.515</v>
      </c>
      <c r="H58" s="5"/>
      <c r="I58" s="5">
        <v>0</v>
      </c>
      <c r="J58" s="5"/>
      <c r="K58" s="5">
        <v>0</v>
      </c>
      <c r="L58" s="5"/>
      <c r="M58" s="5">
        <v>-171015</v>
      </c>
      <c r="N58" s="5"/>
      <c r="O58" s="5">
        <v>1767971050</v>
      </c>
      <c r="P58" s="5"/>
      <c r="Q58" s="5">
        <v>9434324</v>
      </c>
      <c r="R58" s="5"/>
      <c r="S58" s="5">
        <v>10600</v>
      </c>
      <c r="T58" s="5"/>
      <c r="U58" s="5">
        <v>152403377097</v>
      </c>
      <c r="V58" s="5"/>
      <c r="W58" s="5">
        <v>99408811580</v>
      </c>
      <c r="X58" s="5"/>
      <c r="Y58" s="8">
        <v>2.7716211070300509E-2</v>
      </c>
    </row>
    <row r="59" spans="1:25">
      <c r="A59" s="1" t="s">
        <v>65</v>
      </c>
      <c r="C59" s="5">
        <v>40503681</v>
      </c>
      <c r="D59" s="5"/>
      <c r="E59" s="5">
        <v>293241397795</v>
      </c>
      <c r="F59" s="5"/>
      <c r="G59" s="5">
        <v>214600106242.60699</v>
      </c>
      <c r="H59" s="5"/>
      <c r="I59" s="5">
        <v>0</v>
      </c>
      <c r="J59" s="5"/>
      <c r="K59" s="5">
        <v>0</v>
      </c>
      <c r="L59" s="5"/>
      <c r="M59" s="5">
        <v>-832826</v>
      </c>
      <c r="N59" s="5"/>
      <c r="O59" s="5">
        <v>4155584583</v>
      </c>
      <c r="P59" s="5"/>
      <c r="Q59" s="5">
        <v>39670855</v>
      </c>
      <c r="R59" s="5"/>
      <c r="S59" s="5">
        <v>5020</v>
      </c>
      <c r="T59" s="5"/>
      <c r="U59" s="5">
        <v>287211845559</v>
      </c>
      <c r="V59" s="5"/>
      <c r="W59" s="5">
        <v>197962763332.005</v>
      </c>
      <c r="X59" s="5"/>
      <c r="Y59" s="8">
        <v>5.5194078322328977E-2</v>
      </c>
    </row>
    <row r="60" spans="1:25">
      <c r="A60" s="1" t="s">
        <v>66</v>
      </c>
      <c r="C60" s="5">
        <v>1699484</v>
      </c>
      <c r="D60" s="5"/>
      <c r="E60" s="5">
        <v>30828883476</v>
      </c>
      <c r="F60" s="5"/>
      <c r="G60" s="5">
        <v>23853933607</v>
      </c>
      <c r="H60" s="5"/>
      <c r="I60" s="5"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v>1699484</v>
      </c>
      <c r="R60" s="5"/>
      <c r="S60" s="5">
        <v>13830</v>
      </c>
      <c r="T60" s="5"/>
      <c r="U60" s="5">
        <v>30828883476</v>
      </c>
      <c r="V60" s="5"/>
      <c r="W60" s="5">
        <v>23364015730.866001</v>
      </c>
      <c r="X60" s="5"/>
      <c r="Y60" s="8">
        <v>6.5141307004834056E-3</v>
      </c>
    </row>
    <row r="61" spans="1:25">
      <c r="A61" s="1" t="s">
        <v>67</v>
      </c>
      <c r="C61" s="5">
        <v>3344338</v>
      </c>
      <c r="D61" s="5"/>
      <c r="E61" s="5">
        <v>66285076416</v>
      </c>
      <c r="F61" s="5"/>
      <c r="G61" s="5">
        <v>59839905400.199997</v>
      </c>
      <c r="H61" s="5"/>
      <c r="I61" s="5">
        <v>0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v>3344338</v>
      </c>
      <c r="R61" s="5"/>
      <c r="S61" s="5">
        <v>17000</v>
      </c>
      <c r="T61" s="5"/>
      <c r="U61" s="5">
        <v>66285076416</v>
      </c>
      <c r="V61" s="5"/>
      <c r="W61" s="5">
        <v>56515466211.300003</v>
      </c>
      <c r="X61" s="5"/>
      <c r="Y61" s="8">
        <v>1.5757100052488121E-2</v>
      </c>
    </row>
    <row r="62" spans="1:25">
      <c r="A62" s="1" t="s">
        <v>68</v>
      </c>
      <c r="C62" s="5">
        <v>1839529</v>
      </c>
      <c r="D62" s="5"/>
      <c r="E62" s="5">
        <v>27842592101</v>
      </c>
      <c r="F62" s="5"/>
      <c r="G62" s="5">
        <v>42130570808.447998</v>
      </c>
      <c r="H62" s="5"/>
      <c r="I62" s="5">
        <v>0</v>
      </c>
      <c r="J62" s="5"/>
      <c r="K62" s="5">
        <v>0</v>
      </c>
      <c r="L62" s="5"/>
      <c r="M62" s="5">
        <v>0</v>
      </c>
      <c r="N62" s="5"/>
      <c r="O62" s="5">
        <v>0</v>
      </c>
      <c r="P62" s="5"/>
      <c r="Q62" s="5">
        <v>1839529</v>
      </c>
      <c r="R62" s="5"/>
      <c r="S62" s="5">
        <v>22370</v>
      </c>
      <c r="T62" s="5"/>
      <c r="U62" s="5">
        <v>27842592101</v>
      </c>
      <c r="V62" s="5"/>
      <c r="W62" s="5">
        <v>40905419660.806503</v>
      </c>
      <c r="X62" s="5"/>
      <c r="Y62" s="8">
        <v>1.1404856643568974E-2</v>
      </c>
    </row>
    <row r="63" spans="1:25" ht="24.75" thickBot="1">
      <c r="C63" s="5"/>
      <c r="D63" s="5"/>
      <c r="E63" s="7">
        <f>SUM(E9:E62)</f>
        <v>4012299395458</v>
      </c>
      <c r="G63" s="7">
        <f>SUM(G9:G62)</f>
        <v>3711651473583.3613</v>
      </c>
      <c r="K63" s="7">
        <f>SUM(K9:K62)</f>
        <v>2717006266</v>
      </c>
      <c r="O63" s="7">
        <f>SUM(O9:O62)</f>
        <v>159219592821</v>
      </c>
      <c r="P63" s="5"/>
      <c r="Q63" s="5"/>
      <c r="R63" s="5"/>
      <c r="S63" s="5"/>
      <c r="T63" s="5"/>
      <c r="U63" s="6">
        <f>SUM(U9:U62)</f>
        <v>3827458025619</v>
      </c>
      <c r="V63" s="5"/>
      <c r="W63" s="6">
        <f>SUM(W9:W62)</f>
        <v>3332430719364.2554</v>
      </c>
      <c r="X63" s="5"/>
      <c r="Y63" s="9">
        <f>SUM(Y9:Y62)</f>
        <v>0.92911636023828437</v>
      </c>
    </row>
    <row r="64" spans="1:25" ht="24.75" thickTop="1">
      <c r="G64" s="2"/>
    </row>
    <row r="65" spans="7:25">
      <c r="G65" s="2"/>
      <c r="Y65" s="2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topLeftCell="A2" workbookViewId="0">
      <selection activeCell="S9" sqref="S9"/>
    </sheetView>
  </sheetViews>
  <sheetFormatPr defaultRowHeight="24"/>
  <cols>
    <col min="1" max="1" width="22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8" t="s">
        <v>72</v>
      </c>
      <c r="C6" s="19" t="s">
        <v>73</v>
      </c>
      <c r="D6" s="19" t="s">
        <v>73</v>
      </c>
      <c r="E6" s="19" t="s">
        <v>73</v>
      </c>
      <c r="F6" s="19" t="s">
        <v>73</v>
      </c>
      <c r="G6" s="19" t="s">
        <v>73</v>
      </c>
      <c r="H6" s="19" t="s">
        <v>73</v>
      </c>
      <c r="I6" s="19" t="s">
        <v>73</v>
      </c>
      <c r="K6" s="19" t="s">
        <v>153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.75">
      <c r="A7" s="19" t="s">
        <v>72</v>
      </c>
      <c r="C7" s="19" t="s">
        <v>74</v>
      </c>
      <c r="E7" s="19" t="s">
        <v>75</v>
      </c>
      <c r="G7" s="19" t="s">
        <v>76</v>
      </c>
      <c r="I7" s="19" t="s">
        <v>70</v>
      </c>
      <c r="K7" s="19" t="s">
        <v>77</v>
      </c>
      <c r="M7" s="19" t="s">
        <v>78</v>
      </c>
      <c r="O7" s="19" t="s">
        <v>79</v>
      </c>
      <c r="Q7" s="19" t="s">
        <v>77</v>
      </c>
      <c r="S7" s="19" t="s">
        <v>71</v>
      </c>
    </row>
    <row r="8" spans="1:19">
      <c r="A8" s="1" t="s">
        <v>80</v>
      </c>
      <c r="C8" s="3" t="s">
        <v>81</v>
      </c>
      <c r="D8" s="3"/>
      <c r="E8" s="3" t="s">
        <v>82</v>
      </c>
      <c r="F8" s="3"/>
      <c r="G8" s="3" t="s">
        <v>83</v>
      </c>
      <c r="H8" s="3"/>
      <c r="I8" s="4">
        <v>8</v>
      </c>
      <c r="J8" s="3"/>
      <c r="K8" s="4">
        <v>123131204528</v>
      </c>
      <c r="L8" s="3"/>
      <c r="M8" s="4">
        <v>296376903815</v>
      </c>
      <c r="N8" s="3"/>
      <c r="O8" s="4">
        <v>394579670401</v>
      </c>
      <c r="P8" s="3"/>
      <c r="Q8" s="4">
        <v>24928437942</v>
      </c>
      <c r="R8" s="3"/>
      <c r="S8" s="12">
        <v>6.9503078915731662E-3</v>
      </c>
    </row>
    <row r="9" spans="1:19">
      <c r="A9" s="1" t="s">
        <v>84</v>
      </c>
      <c r="C9" s="3" t="s">
        <v>85</v>
      </c>
      <c r="D9" s="3"/>
      <c r="E9" s="3" t="s">
        <v>82</v>
      </c>
      <c r="F9" s="3"/>
      <c r="G9" s="3" t="s">
        <v>86</v>
      </c>
      <c r="H9" s="3"/>
      <c r="I9" s="4">
        <v>8</v>
      </c>
      <c r="J9" s="3"/>
      <c r="K9" s="4">
        <v>250000</v>
      </c>
      <c r="L9" s="3"/>
      <c r="M9" s="4">
        <v>0</v>
      </c>
      <c r="N9" s="3"/>
      <c r="O9" s="4">
        <v>0</v>
      </c>
      <c r="P9" s="3"/>
      <c r="Q9" s="4">
        <v>250000</v>
      </c>
      <c r="R9" s="3"/>
      <c r="S9" s="12">
        <v>6.9702601379839465E-8</v>
      </c>
    </row>
    <row r="10" spans="1:19" ht="24.75" thickBot="1">
      <c r="C10" s="3"/>
      <c r="D10" s="3"/>
      <c r="E10" s="3"/>
      <c r="F10" s="3"/>
      <c r="G10" s="3"/>
      <c r="H10" s="3"/>
      <c r="I10" s="3"/>
      <c r="J10" s="3"/>
      <c r="K10" s="11">
        <f>SUM(K8:K9)</f>
        <v>123131454528</v>
      </c>
      <c r="L10" s="3"/>
      <c r="M10" s="11">
        <f>SUM(M8:M9)</f>
        <v>296376903815</v>
      </c>
      <c r="N10" s="3"/>
      <c r="O10" s="11">
        <f>SUM(O8:O9)</f>
        <v>394579670401</v>
      </c>
      <c r="P10" s="3"/>
      <c r="Q10" s="11">
        <f>SUM(Q8:Q9)</f>
        <v>24928687942</v>
      </c>
      <c r="R10" s="3"/>
      <c r="S10" s="13">
        <f>SUM(S8:S9)</f>
        <v>6.9503775941745461E-3</v>
      </c>
    </row>
    <row r="11" spans="1:19" ht="24.75" thickTop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</sheetData>
  <mergeCells count="17"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</mergeCells>
  <pageMargins left="0.7" right="0.7" top="0.75" bottom="0.75" header="0.3" footer="0.3"/>
  <ignoredErrors>
    <ignoredError sqref="C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1"/>
  <sheetViews>
    <sheetView rightToLeft="1" workbookViewId="0">
      <selection activeCell="C13" sqref="C13"/>
    </sheetView>
  </sheetViews>
  <sheetFormatPr defaultRowHeight="24"/>
  <cols>
    <col min="1" max="1" width="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" style="1" bestFit="1" customWidth="1"/>
    <col min="11" max="11" width="12.42578125" style="1" bestFit="1" customWidth="1"/>
    <col min="12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</row>
    <row r="3" spans="1:11" ht="24.75">
      <c r="A3" s="18" t="s">
        <v>87</v>
      </c>
      <c r="B3" s="18"/>
      <c r="C3" s="18"/>
      <c r="D3" s="18"/>
      <c r="E3" s="18"/>
      <c r="F3" s="18"/>
      <c r="G3" s="18"/>
    </row>
    <row r="4" spans="1:11" ht="24.75">
      <c r="A4" s="18" t="s">
        <v>2</v>
      </c>
      <c r="B4" s="18"/>
      <c r="C4" s="18"/>
      <c r="D4" s="18"/>
      <c r="E4" s="18"/>
      <c r="F4" s="18"/>
      <c r="G4" s="18"/>
    </row>
    <row r="6" spans="1:11" ht="24.75">
      <c r="A6" s="19" t="s">
        <v>91</v>
      </c>
      <c r="C6" s="19" t="s">
        <v>77</v>
      </c>
      <c r="E6" s="19" t="s">
        <v>140</v>
      </c>
      <c r="G6" s="19" t="s">
        <v>13</v>
      </c>
      <c r="J6" s="2"/>
    </row>
    <row r="7" spans="1:11">
      <c r="A7" s="1" t="s">
        <v>150</v>
      </c>
      <c r="C7" s="5">
        <f>'سرمایه‌گذاری در سهام'!I67</f>
        <v>-222718167664</v>
      </c>
      <c r="E7" s="8">
        <f>C7/$C$10</f>
        <v>1.0036943919793411</v>
      </c>
      <c r="F7" s="3"/>
      <c r="G7" s="8">
        <v>-6.2096142642928169E-2</v>
      </c>
      <c r="J7" s="2"/>
      <c r="K7" s="2"/>
    </row>
    <row r="8" spans="1:11">
      <c r="A8" s="1" t="s">
        <v>151</v>
      </c>
      <c r="C8" s="5">
        <f>'سرمایه‌گذاری در اوراق بهادار'!I9</f>
        <v>0</v>
      </c>
      <c r="E8" s="8">
        <f t="shared" ref="E8:E9" si="0">C8/$C$10</f>
        <v>0</v>
      </c>
      <c r="F8" s="3"/>
      <c r="G8" s="8">
        <v>0</v>
      </c>
      <c r="J8" s="2"/>
      <c r="K8" s="2"/>
    </row>
    <row r="9" spans="1:11">
      <c r="A9" s="1" t="s">
        <v>152</v>
      </c>
      <c r="C9" s="5">
        <f>'درآمد سپرده بانکی'!E10</f>
        <v>819779625</v>
      </c>
      <c r="E9" s="8">
        <f t="shared" si="0"/>
        <v>-3.6943919793410969E-3</v>
      </c>
      <c r="F9" s="3"/>
      <c r="G9" s="8">
        <v>2.2856308968275711E-4</v>
      </c>
      <c r="J9" s="2"/>
    </row>
    <row r="10" spans="1:11" ht="24.75" thickBot="1">
      <c r="C10" s="6">
        <f>SUM(C7:C9)</f>
        <v>-221898388039</v>
      </c>
      <c r="E10" s="9">
        <f>SUM(E7:E9)</f>
        <v>1</v>
      </c>
      <c r="F10" s="3"/>
      <c r="G10" s="13">
        <f>SUM(G7:G9)</f>
        <v>-6.1867579553245414E-2</v>
      </c>
    </row>
    <row r="11" spans="1:11" ht="24.75" thickTop="1">
      <c r="E11" s="17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E18" sqref="E18"/>
    </sheetView>
  </sheetViews>
  <sheetFormatPr defaultRowHeight="24"/>
  <cols>
    <col min="1" max="1" width="28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87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9" t="s">
        <v>88</v>
      </c>
      <c r="B6" s="19" t="s">
        <v>88</v>
      </c>
      <c r="C6" s="19" t="s">
        <v>88</v>
      </c>
      <c r="D6" s="19" t="s">
        <v>88</v>
      </c>
      <c r="E6" s="19" t="s">
        <v>88</v>
      </c>
      <c r="F6" s="19" t="s">
        <v>88</v>
      </c>
      <c r="G6" s="19" t="s">
        <v>88</v>
      </c>
      <c r="I6" s="19" t="s">
        <v>89</v>
      </c>
      <c r="J6" s="19" t="s">
        <v>89</v>
      </c>
      <c r="K6" s="19" t="s">
        <v>89</v>
      </c>
      <c r="L6" s="19" t="s">
        <v>89</v>
      </c>
      <c r="M6" s="19" t="s">
        <v>89</v>
      </c>
      <c r="O6" s="19" t="s">
        <v>90</v>
      </c>
      <c r="P6" s="19" t="s">
        <v>90</v>
      </c>
      <c r="Q6" s="19" t="s">
        <v>90</v>
      </c>
      <c r="R6" s="19" t="s">
        <v>90</v>
      </c>
      <c r="S6" s="19" t="s">
        <v>90</v>
      </c>
    </row>
    <row r="7" spans="1:19" ht="24.75">
      <c r="A7" s="19" t="s">
        <v>91</v>
      </c>
      <c r="C7" s="19" t="s">
        <v>92</v>
      </c>
      <c r="E7" s="19" t="s">
        <v>69</v>
      </c>
      <c r="G7" s="19" t="s">
        <v>70</v>
      </c>
      <c r="I7" s="19" t="s">
        <v>93</v>
      </c>
      <c r="K7" s="19" t="s">
        <v>94</v>
      </c>
      <c r="M7" s="19" t="s">
        <v>95</v>
      </c>
      <c r="O7" s="19" t="s">
        <v>93</v>
      </c>
      <c r="Q7" s="19" t="s">
        <v>94</v>
      </c>
      <c r="S7" s="19" t="s">
        <v>95</v>
      </c>
    </row>
    <row r="8" spans="1:19">
      <c r="A8" s="1" t="s">
        <v>96</v>
      </c>
      <c r="C8" s="3" t="s">
        <v>154</v>
      </c>
      <c r="D8" s="3"/>
      <c r="E8" s="3" t="s">
        <v>98</v>
      </c>
      <c r="F8" s="3"/>
      <c r="G8" s="4">
        <v>15</v>
      </c>
      <c r="H8" s="3"/>
      <c r="I8" s="4">
        <v>0</v>
      </c>
      <c r="J8" s="3"/>
      <c r="K8" s="3">
        <v>0</v>
      </c>
      <c r="L8" s="3"/>
      <c r="M8" s="4">
        <v>0</v>
      </c>
      <c r="N8" s="3"/>
      <c r="O8" s="4">
        <v>19086551816</v>
      </c>
      <c r="P8" s="3"/>
      <c r="Q8" s="4">
        <v>0</v>
      </c>
      <c r="R8" s="3"/>
      <c r="S8" s="4">
        <v>19086551816</v>
      </c>
    </row>
    <row r="9" spans="1:19">
      <c r="A9" s="1" t="s">
        <v>80</v>
      </c>
      <c r="C9" s="4">
        <v>2</v>
      </c>
      <c r="D9" s="3"/>
      <c r="E9" s="3">
        <v>0</v>
      </c>
      <c r="F9" s="3"/>
      <c r="G9" s="4">
        <v>8</v>
      </c>
      <c r="H9" s="3"/>
      <c r="I9" s="4">
        <v>819779625</v>
      </c>
      <c r="J9" s="3"/>
      <c r="K9" s="4">
        <v>0</v>
      </c>
      <c r="L9" s="3"/>
      <c r="M9" s="4">
        <v>819779625</v>
      </c>
      <c r="N9" s="3"/>
      <c r="O9" s="4">
        <v>1998752384</v>
      </c>
      <c r="P9" s="3"/>
      <c r="Q9" s="4">
        <v>0</v>
      </c>
      <c r="R9" s="3"/>
      <c r="S9" s="4">
        <v>1998752384</v>
      </c>
    </row>
    <row r="10" spans="1:19">
      <c r="A10" s="1" t="s">
        <v>84</v>
      </c>
      <c r="C10" s="4">
        <v>30</v>
      </c>
      <c r="D10" s="3"/>
      <c r="E10" s="3">
        <v>0</v>
      </c>
      <c r="F10" s="3"/>
      <c r="G10" s="4">
        <v>8</v>
      </c>
      <c r="H10" s="3"/>
      <c r="I10" s="4">
        <v>0</v>
      </c>
      <c r="J10" s="3"/>
      <c r="K10" s="4">
        <v>0</v>
      </c>
      <c r="L10" s="3"/>
      <c r="M10" s="4">
        <v>0</v>
      </c>
      <c r="N10" s="3"/>
      <c r="O10" s="4">
        <v>250000</v>
      </c>
      <c r="P10" s="3"/>
      <c r="Q10" s="4">
        <v>0</v>
      </c>
      <c r="R10" s="3"/>
      <c r="S10" s="4">
        <v>250000</v>
      </c>
    </row>
    <row r="11" spans="1:19" ht="24.75" thickBot="1">
      <c r="C11" s="3"/>
      <c r="D11" s="3"/>
      <c r="E11" s="3"/>
      <c r="F11" s="3"/>
      <c r="G11" s="3"/>
      <c r="H11" s="3"/>
      <c r="I11" s="11">
        <f>SUM(I8:I10)</f>
        <v>819779625</v>
      </c>
      <c r="J11" s="3"/>
      <c r="K11" s="10">
        <f>SUM(K8:K10)</f>
        <v>0</v>
      </c>
      <c r="L11" s="3"/>
      <c r="M11" s="11">
        <f>SUM(M8:M10)</f>
        <v>819779625</v>
      </c>
      <c r="N11" s="3"/>
      <c r="O11" s="11">
        <f>SUM(O8:O10)</f>
        <v>21085554200</v>
      </c>
      <c r="P11" s="3"/>
      <c r="Q11" s="11">
        <f>SUM(Q8:Q10)</f>
        <v>0</v>
      </c>
      <c r="R11" s="3"/>
      <c r="S11" s="11">
        <f>SUM(S8:S10)</f>
        <v>21085554200</v>
      </c>
    </row>
    <row r="12" spans="1:19" ht="24.75" thickTop="1">
      <c r="M12" s="2"/>
      <c r="N12" s="2"/>
      <c r="O12" s="2"/>
      <c r="P12" s="2"/>
      <c r="Q12" s="2"/>
      <c r="R12" s="2"/>
      <c r="S12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1"/>
  <sheetViews>
    <sheetView rightToLeft="1" workbookViewId="0">
      <selection activeCell="J17" sqref="J17"/>
    </sheetView>
  </sheetViews>
  <sheetFormatPr defaultRowHeight="24"/>
  <cols>
    <col min="1" max="1" width="30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87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8" t="s">
        <v>3</v>
      </c>
      <c r="C6" s="19" t="s">
        <v>99</v>
      </c>
      <c r="D6" s="19" t="s">
        <v>99</v>
      </c>
      <c r="E6" s="19" t="s">
        <v>99</v>
      </c>
      <c r="F6" s="19" t="s">
        <v>99</v>
      </c>
      <c r="G6" s="19" t="s">
        <v>99</v>
      </c>
      <c r="I6" s="19" t="s">
        <v>89</v>
      </c>
      <c r="J6" s="19" t="s">
        <v>89</v>
      </c>
      <c r="K6" s="19" t="s">
        <v>89</v>
      </c>
      <c r="L6" s="19" t="s">
        <v>89</v>
      </c>
      <c r="M6" s="19" t="s">
        <v>89</v>
      </c>
      <c r="O6" s="19" t="s">
        <v>90</v>
      </c>
      <c r="P6" s="19" t="s">
        <v>90</v>
      </c>
      <c r="Q6" s="19" t="s">
        <v>90</v>
      </c>
      <c r="R6" s="19" t="s">
        <v>90</v>
      </c>
      <c r="S6" s="19" t="s">
        <v>90</v>
      </c>
    </row>
    <row r="7" spans="1:19" ht="24.75">
      <c r="A7" s="19" t="s">
        <v>3</v>
      </c>
      <c r="C7" s="19" t="s">
        <v>100</v>
      </c>
      <c r="E7" s="19" t="s">
        <v>101</v>
      </c>
      <c r="G7" s="19" t="s">
        <v>102</v>
      </c>
      <c r="I7" s="19" t="s">
        <v>103</v>
      </c>
      <c r="K7" s="19" t="s">
        <v>94</v>
      </c>
      <c r="M7" s="19" t="s">
        <v>104</v>
      </c>
      <c r="O7" s="19" t="s">
        <v>103</v>
      </c>
      <c r="Q7" s="19" t="s">
        <v>94</v>
      </c>
      <c r="S7" s="19" t="s">
        <v>104</v>
      </c>
    </row>
    <row r="8" spans="1:19">
      <c r="A8" s="1" t="s">
        <v>62</v>
      </c>
      <c r="C8" s="3" t="s">
        <v>105</v>
      </c>
      <c r="D8" s="3"/>
      <c r="E8" s="4">
        <v>5436109</v>
      </c>
      <c r="F8" s="3"/>
      <c r="G8" s="4">
        <v>79</v>
      </c>
      <c r="H8" s="3"/>
      <c r="I8" s="4">
        <v>0</v>
      </c>
      <c r="J8" s="3"/>
      <c r="K8" s="4">
        <v>0</v>
      </c>
      <c r="L8" s="3"/>
      <c r="M8" s="4">
        <v>0</v>
      </c>
      <c r="N8" s="3"/>
      <c r="O8" s="4">
        <v>429452611</v>
      </c>
      <c r="P8" s="3"/>
      <c r="Q8" s="4">
        <v>25977185</v>
      </c>
      <c r="R8" s="3"/>
      <c r="S8" s="4">
        <v>403475426</v>
      </c>
    </row>
    <row r="9" spans="1:19">
      <c r="A9" s="1" t="s">
        <v>46</v>
      </c>
      <c r="C9" s="3" t="s">
        <v>106</v>
      </c>
      <c r="D9" s="3"/>
      <c r="E9" s="4">
        <v>5386004</v>
      </c>
      <c r="F9" s="3"/>
      <c r="G9" s="4">
        <v>2400</v>
      </c>
      <c r="H9" s="3"/>
      <c r="I9" s="4">
        <v>0</v>
      </c>
      <c r="J9" s="3"/>
      <c r="K9" s="4">
        <v>0</v>
      </c>
      <c r="L9" s="3"/>
      <c r="M9" s="4">
        <v>0</v>
      </c>
      <c r="N9" s="3"/>
      <c r="O9" s="4">
        <v>12926409600</v>
      </c>
      <c r="P9" s="3"/>
      <c r="Q9" s="4">
        <v>0</v>
      </c>
      <c r="R9" s="3"/>
      <c r="S9" s="4">
        <v>12926409600</v>
      </c>
    </row>
    <row r="10" spans="1:19">
      <c r="A10" s="1" t="s">
        <v>65</v>
      </c>
      <c r="C10" s="3" t="s">
        <v>106</v>
      </c>
      <c r="D10" s="3"/>
      <c r="E10" s="4">
        <v>40503681</v>
      </c>
      <c r="F10" s="3"/>
      <c r="G10" s="4">
        <v>700</v>
      </c>
      <c r="H10" s="3"/>
      <c r="I10" s="4">
        <v>0</v>
      </c>
      <c r="J10" s="3"/>
      <c r="K10" s="4">
        <v>0</v>
      </c>
      <c r="L10" s="3"/>
      <c r="M10" s="4">
        <v>0</v>
      </c>
      <c r="N10" s="3"/>
      <c r="O10" s="4">
        <v>28352576700</v>
      </c>
      <c r="P10" s="3"/>
      <c r="Q10" s="4">
        <v>0</v>
      </c>
      <c r="R10" s="3"/>
      <c r="S10" s="4">
        <v>28352576700</v>
      </c>
    </row>
    <row r="11" spans="1:19">
      <c r="A11" s="1" t="s">
        <v>35</v>
      </c>
      <c r="C11" s="3" t="s">
        <v>107</v>
      </c>
      <c r="D11" s="3"/>
      <c r="E11" s="4">
        <v>1500000</v>
      </c>
      <c r="F11" s="3"/>
      <c r="G11" s="4">
        <v>700</v>
      </c>
      <c r="H11" s="3"/>
      <c r="I11" s="4">
        <v>0</v>
      </c>
      <c r="J11" s="3"/>
      <c r="K11" s="4">
        <v>0</v>
      </c>
      <c r="L11" s="3"/>
      <c r="M11" s="4">
        <v>0</v>
      </c>
      <c r="N11" s="3"/>
      <c r="O11" s="4">
        <v>1050000000</v>
      </c>
      <c r="P11" s="3"/>
      <c r="Q11" s="4">
        <v>110661765</v>
      </c>
      <c r="R11" s="3"/>
      <c r="S11" s="4">
        <v>939338235</v>
      </c>
    </row>
    <row r="12" spans="1:19">
      <c r="A12" s="1" t="s">
        <v>59</v>
      </c>
      <c r="C12" s="3" t="s">
        <v>108</v>
      </c>
      <c r="D12" s="3"/>
      <c r="E12" s="4">
        <v>13237900</v>
      </c>
      <c r="F12" s="3"/>
      <c r="G12" s="4">
        <v>7</v>
      </c>
      <c r="H12" s="3"/>
      <c r="I12" s="4">
        <v>0</v>
      </c>
      <c r="J12" s="3"/>
      <c r="K12" s="4">
        <v>0</v>
      </c>
      <c r="L12" s="3"/>
      <c r="M12" s="4">
        <v>0</v>
      </c>
      <c r="N12" s="3"/>
      <c r="O12" s="4">
        <v>92665300</v>
      </c>
      <c r="P12" s="3"/>
      <c r="Q12" s="4">
        <v>0</v>
      </c>
      <c r="R12" s="3"/>
      <c r="S12" s="4">
        <v>92665300</v>
      </c>
    </row>
    <row r="13" spans="1:19">
      <c r="A13" s="1" t="s">
        <v>58</v>
      </c>
      <c r="C13" s="3" t="s">
        <v>109</v>
      </c>
      <c r="D13" s="3"/>
      <c r="E13" s="4">
        <v>7449089</v>
      </c>
      <c r="F13" s="3"/>
      <c r="G13" s="4">
        <v>1030</v>
      </c>
      <c r="H13" s="3"/>
      <c r="I13" s="4">
        <v>0</v>
      </c>
      <c r="J13" s="3"/>
      <c r="K13" s="4">
        <v>0</v>
      </c>
      <c r="L13" s="3"/>
      <c r="M13" s="4">
        <v>0</v>
      </c>
      <c r="N13" s="3"/>
      <c r="O13" s="4">
        <v>7672561670</v>
      </c>
      <c r="P13" s="3"/>
      <c r="Q13" s="4">
        <v>0</v>
      </c>
      <c r="R13" s="3"/>
      <c r="S13" s="4">
        <v>7672561670</v>
      </c>
    </row>
    <row r="14" spans="1:19">
      <c r="A14" s="1" t="s">
        <v>45</v>
      </c>
      <c r="C14" s="3" t="s">
        <v>110</v>
      </c>
      <c r="D14" s="3"/>
      <c r="E14" s="4">
        <v>2620473</v>
      </c>
      <c r="F14" s="3"/>
      <c r="G14" s="4">
        <v>1440</v>
      </c>
      <c r="H14" s="3"/>
      <c r="I14" s="4">
        <v>0</v>
      </c>
      <c r="J14" s="3"/>
      <c r="K14" s="4">
        <v>0</v>
      </c>
      <c r="L14" s="3"/>
      <c r="M14" s="4">
        <v>0</v>
      </c>
      <c r="N14" s="3"/>
      <c r="O14" s="4">
        <v>3773481120</v>
      </c>
      <c r="P14" s="3"/>
      <c r="Q14" s="4">
        <v>405949069</v>
      </c>
      <c r="R14" s="3"/>
      <c r="S14" s="4">
        <v>3367532051</v>
      </c>
    </row>
    <row r="15" spans="1:19">
      <c r="A15" s="1" t="s">
        <v>38</v>
      </c>
      <c r="C15" s="3" t="s">
        <v>107</v>
      </c>
      <c r="D15" s="3"/>
      <c r="E15" s="4">
        <v>11616528</v>
      </c>
      <c r="F15" s="3"/>
      <c r="G15" s="4">
        <v>400</v>
      </c>
      <c r="H15" s="3"/>
      <c r="I15" s="4">
        <v>0</v>
      </c>
      <c r="J15" s="3"/>
      <c r="K15" s="4">
        <v>0</v>
      </c>
      <c r="L15" s="3"/>
      <c r="M15" s="4">
        <v>0</v>
      </c>
      <c r="N15" s="3"/>
      <c r="O15" s="4">
        <v>4646611200</v>
      </c>
      <c r="P15" s="3"/>
      <c r="Q15" s="4">
        <v>489716376</v>
      </c>
      <c r="R15" s="3"/>
      <c r="S15" s="4">
        <v>4156894824</v>
      </c>
    </row>
    <row r="16" spans="1:19">
      <c r="A16" s="1" t="s">
        <v>33</v>
      </c>
      <c r="C16" s="3" t="s">
        <v>111</v>
      </c>
      <c r="D16" s="3"/>
      <c r="E16" s="4">
        <v>929702</v>
      </c>
      <c r="F16" s="3"/>
      <c r="G16" s="4">
        <v>3750</v>
      </c>
      <c r="H16" s="3"/>
      <c r="I16" s="4">
        <v>0</v>
      </c>
      <c r="J16" s="3"/>
      <c r="K16" s="4">
        <v>0</v>
      </c>
      <c r="L16" s="3"/>
      <c r="M16" s="4">
        <v>0</v>
      </c>
      <c r="N16" s="3"/>
      <c r="O16" s="4">
        <v>3486382500</v>
      </c>
      <c r="P16" s="3"/>
      <c r="Q16" s="4">
        <v>0</v>
      </c>
      <c r="R16" s="3"/>
      <c r="S16" s="4">
        <v>3486382500</v>
      </c>
    </row>
    <row r="17" spans="1:19">
      <c r="A17" s="1" t="s">
        <v>48</v>
      </c>
      <c r="C17" s="3" t="s">
        <v>112</v>
      </c>
      <c r="D17" s="3"/>
      <c r="E17" s="4">
        <v>3603832</v>
      </c>
      <c r="F17" s="3"/>
      <c r="G17" s="4">
        <v>2400</v>
      </c>
      <c r="H17" s="3"/>
      <c r="I17" s="4">
        <v>0</v>
      </c>
      <c r="J17" s="3"/>
      <c r="K17" s="4">
        <v>0</v>
      </c>
      <c r="L17" s="3"/>
      <c r="M17" s="4">
        <v>0</v>
      </c>
      <c r="N17" s="3"/>
      <c r="O17" s="4">
        <v>8649196800</v>
      </c>
      <c r="P17" s="3"/>
      <c r="Q17" s="4">
        <v>341415663</v>
      </c>
      <c r="R17" s="3"/>
      <c r="S17" s="4">
        <v>8307781137</v>
      </c>
    </row>
    <row r="18" spans="1:19">
      <c r="A18" s="1" t="s">
        <v>23</v>
      </c>
      <c r="C18" s="3" t="s">
        <v>106</v>
      </c>
      <c r="D18" s="3"/>
      <c r="E18" s="4">
        <v>986999</v>
      </c>
      <c r="F18" s="3"/>
      <c r="G18" s="4">
        <v>5850</v>
      </c>
      <c r="H18" s="3"/>
      <c r="I18" s="4">
        <v>0</v>
      </c>
      <c r="J18" s="3"/>
      <c r="K18" s="4">
        <v>0</v>
      </c>
      <c r="L18" s="3"/>
      <c r="M18" s="4">
        <v>0</v>
      </c>
      <c r="N18" s="3"/>
      <c r="O18" s="4">
        <v>5773944150</v>
      </c>
      <c r="P18" s="3"/>
      <c r="Q18" s="4">
        <v>0</v>
      </c>
      <c r="R18" s="3"/>
      <c r="S18" s="4">
        <v>5773944150</v>
      </c>
    </row>
    <row r="19" spans="1:19">
      <c r="A19" s="1" t="s">
        <v>21</v>
      </c>
      <c r="C19" s="3" t="s">
        <v>106</v>
      </c>
      <c r="D19" s="3"/>
      <c r="E19" s="4">
        <v>21176060</v>
      </c>
      <c r="F19" s="3"/>
      <c r="G19" s="4">
        <v>650</v>
      </c>
      <c r="H19" s="3"/>
      <c r="I19" s="4">
        <v>0</v>
      </c>
      <c r="J19" s="3"/>
      <c r="K19" s="4">
        <v>0</v>
      </c>
      <c r="L19" s="3"/>
      <c r="M19" s="4">
        <v>0</v>
      </c>
      <c r="N19" s="3"/>
      <c r="O19" s="4">
        <v>13764439000</v>
      </c>
      <c r="P19" s="3"/>
      <c r="Q19" s="4">
        <v>0</v>
      </c>
      <c r="R19" s="3"/>
      <c r="S19" s="4">
        <v>13764439000</v>
      </c>
    </row>
    <row r="20" spans="1:19">
      <c r="A20" s="1" t="s">
        <v>64</v>
      </c>
      <c r="C20" s="3" t="s">
        <v>113</v>
      </c>
      <c r="D20" s="3"/>
      <c r="E20" s="4">
        <v>9605339</v>
      </c>
      <c r="F20" s="3"/>
      <c r="G20" s="4">
        <v>1590</v>
      </c>
      <c r="H20" s="3"/>
      <c r="I20" s="4">
        <v>0</v>
      </c>
      <c r="J20" s="3"/>
      <c r="K20" s="4">
        <v>0</v>
      </c>
      <c r="L20" s="3"/>
      <c r="M20" s="4">
        <v>0</v>
      </c>
      <c r="N20" s="3"/>
      <c r="O20" s="4">
        <v>15272489010</v>
      </c>
      <c r="P20" s="3"/>
      <c r="Q20" s="4">
        <v>0</v>
      </c>
      <c r="R20" s="3"/>
      <c r="S20" s="4">
        <v>15272489010</v>
      </c>
    </row>
    <row r="21" spans="1:19">
      <c r="A21" s="1" t="s">
        <v>63</v>
      </c>
      <c r="C21" s="3" t="s">
        <v>113</v>
      </c>
      <c r="D21" s="3"/>
      <c r="E21" s="4">
        <v>12048272</v>
      </c>
      <c r="F21" s="3"/>
      <c r="G21" s="4">
        <v>1270</v>
      </c>
      <c r="H21" s="3"/>
      <c r="I21" s="4">
        <v>0</v>
      </c>
      <c r="J21" s="3"/>
      <c r="K21" s="4">
        <v>0</v>
      </c>
      <c r="L21" s="3"/>
      <c r="M21" s="4">
        <v>0</v>
      </c>
      <c r="N21" s="3"/>
      <c r="O21" s="4">
        <v>15301305440</v>
      </c>
      <c r="P21" s="3"/>
      <c r="Q21" s="4">
        <v>613661822</v>
      </c>
      <c r="R21" s="3"/>
      <c r="S21" s="4">
        <v>14687643618</v>
      </c>
    </row>
    <row r="22" spans="1:19">
      <c r="A22" s="1" t="s">
        <v>30</v>
      </c>
      <c r="C22" s="3" t="s">
        <v>114</v>
      </c>
      <c r="D22" s="3"/>
      <c r="E22" s="4">
        <v>1922101</v>
      </c>
      <c r="F22" s="3"/>
      <c r="G22" s="4">
        <v>520</v>
      </c>
      <c r="H22" s="3"/>
      <c r="I22" s="4">
        <v>0</v>
      </c>
      <c r="J22" s="3"/>
      <c r="K22" s="4">
        <v>0</v>
      </c>
      <c r="L22" s="3"/>
      <c r="M22" s="4">
        <v>0</v>
      </c>
      <c r="N22" s="3"/>
      <c r="O22" s="4">
        <v>999492520</v>
      </c>
      <c r="P22" s="3"/>
      <c r="Q22" s="4">
        <v>0</v>
      </c>
      <c r="R22" s="3"/>
      <c r="S22" s="4">
        <v>999492520</v>
      </c>
    </row>
    <row r="23" spans="1:19">
      <c r="A23" s="1" t="s">
        <v>56</v>
      </c>
      <c r="C23" s="3" t="s">
        <v>115</v>
      </c>
      <c r="D23" s="3"/>
      <c r="E23" s="4">
        <v>28594633</v>
      </c>
      <c r="F23" s="3"/>
      <c r="G23" s="4">
        <v>1700</v>
      </c>
      <c r="H23" s="3"/>
      <c r="I23" s="4">
        <v>0</v>
      </c>
      <c r="J23" s="3"/>
      <c r="K23" s="4">
        <v>0</v>
      </c>
      <c r="L23" s="3"/>
      <c r="M23" s="4">
        <v>0</v>
      </c>
      <c r="N23" s="3"/>
      <c r="O23" s="4">
        <v>48610876100</v>
      </c>
      <c r="P23" s="3"/>
      <c r="Q23" s="4">
        <v>0</v>
      </c>
      <c r="R23" s="3"/>
      <c r="S23" s="4">
        <v>48610876100</v>
      </c>
    </row>
    <row r="24" spans="1:19">
      <c r="A24" s="1" t="s">
        <v>53</v>
      </c>
      <c r="C24" s="3" t="s">
        <v>107</v>
      </c>
      <c r="D24" s="3"/>
      <c r="E24" s="4">
        <v>29113758</v>
      </c>
      <c r="F24" s="3"/>
      <c r="G24" s="4">
        <v>330</v>
      </c>
      <c r="H24" s="3"/>
      <c r="I24" s="4">
        <v>0</v>
      </c>
      <c r="J24" s="3"/>
      <c r="K24" s="4">
        <v>0</v>
      </c>
      <c r="L24" s="3"/>
      <c r="M24" s="4">
        <v>0</v>
      </c>
      <c r="N24" s="3"/>
      <c r="O24" s="4">
        <v>9607540140</v>
      </c>
      <c r="P24" s="3"/>
      <c r="Q24" s="4">
        <v>0</v>
      </c>
      <c r="R24" s="3"/>
      <c r="S24" s="4">
        <v>9607540140</v>
      </c>
    </row>
    <row r="25" spans="1:19">
      <c r="A25" s="1" t="s">
        <v>67</v>
      </c>
      <c r="C25" s="3" t="s">
        <v>116</v>
      </c>
      <c r="D25" s="3"/>
      <c r="E25" s="4">
        <v>3344338</v>
      </c>
      <c r="F25" s="3"/>
      <c r="G25" s="4">
        <v>2000</v>
      </c>
      <c r="H25" s="3"/>
      <c r="I25" s="4">
        <v>0</v>
      </c>
      <c r="J25" s="3"/>
      <c r="K25" s="4">
        <v>0</v>
      </c>
      <c r="L25" s="3"/>
      <c r="M25" s="4">
        <v>0</v>
      </c>
      <c r="N25" s="3"/>
      <c r="O25" s="4">
        <v>6688676000</v>
      </c>
      <c r="P25" s="3"/>
      <c r="Q25" s="4">
        <v>623168571</v>
      </c>
      <c r="R25" s="3"/>
      <c r="S25" s="4">
        <v>6065507429</v>
      </c>
    </row>
    <row r="26" spans="1:19">
      <c r="A26" s="1" t="s">
        <v>32</v>
      </c>
      <c r="C26" s="3" t="s">
        <v>110</v>
      </c>
      <c r="D26" s="3"/>
      <c r="E26" s="4">
        <v>500355</v>
      </c>
      <c r="F26" s="3"/>
      <c r="G26" s="4">
        <v>5000</v>
      </c>
      <c r="H26" s="3"/>
      <c r="I26" s="4">
        <v>0</v>
      </c>
      <c r="J26" s="3"/>
      <c r="K26" s="4">
        <v>0</v>
      </c>
      <c r="L26" s="3"/>
      <c r="M26" s="4">
        <v>0</v>
      </c>
      <c r="N26" s="3"/>
      <c r="O26" s="4">
        <v>2501775000</v>
      </c>
      <c r="P26" s="3"/>
      <c r="Q26" s="4">
        <v>0</v>
      </c>
      <c r="R26" s="3"/>
      <c r="S26" s="4">
        <v>2501775000</v>
      </c>
    </row>
    <row r="27" spans="1:19">
      <c r="A27" s="1" t="s">
        <v>54</v>
      </c>
      <c r="C27" s="3" t="s">
        <v>111</v>
      </c>
      <c r="D27" s="3"/>
      <c r="E27" s="4">
        <v>976466</v>
      </c>
      <c r="F27" s="3"/>
      <c r="G27" s="4">
        <v>1250</v>
      </c>
      <c r="H27" s="3"/>
      <c r="I27" s="4">
        <v>0</v>
      </c>
      <c r="J27" s="3"/>
      <c r="K27" s="4">
        <v>0</v>
      </c>
      <c r="L27" s="3"/>
      <c r="M27" s="4">
        <v>0</v>
      </c>
      <c r="N27" s="3"/>
      <c r="O27" s="4">
        <v>1220582500</v>
      </c>
      <c r="P27" s="3"/>
      <c r="Q27" s="4">
        <v>0</v>
      </c>
      <c r="R27" s="3"/>
      <c r="S27" s="4">
        <v>1220582500</v>
      </c>
    </row>
    <row r="28" spans="1:19">
      <c r="A28" s="1" t="s">
        <v>29</v>
      </c>
      <c r="C28" s="3" t="s">
        <v>117</v>
      </c>
      <c r="D28" s="3"/>
      <c r="E28" s="4">
        <v>780062</v>
      </c>
      <c r="F28" s="3"/>
      <c r="G28" s="4">
        <v>6900</v>
      </c>
      <c r="H28" s="3"/>
      <c r="I28" s="4">
        <v>0</v>
      </c>
      <c r="J28" s="3"/>
      <c r="K28" s="4">
        <v>0</v>
      </c>
      <c r="L28" s="3"/>
      <c r="M28" s="4">
        <v>0</v>
      </c>
      <c r="N28" s="3"/>
      <c r="O28" s="4">
        <v>5382427800</v>
      </c>
      <c r="P28" s="3"/>
      <c r="Q28" s="4">
        <v>0</v>
      </c>
      <c r="R28" s="3"/>
      <c r="S28" s="4">
        <v>5382427800</v>
      </c>
    </row>
    <row r="29" spans="1:19">
      <c r="A29" s="1" t="s">
        <v>19</v>
      </c>
      <c r="C29" s="3" t="s">
        <v>118</v>
      </c>
      <c r="D29" s="3"/>
      <c r="E29" s="4">
        <v>24781548</v>
      </c>
      <c r="F29" s="3"/>
      <c r="G29" s="4">
        <v>100</v>
      </c>
      <c r="H29" s="3"/>
      <c r="I29" s="4">
        <v>0</v>
      </c>
      <c r="J29" s="3"/>
      <c r="K29" s="4">
        <v>0</v>
      </c>
      <c r="L29" s="3"/>
      <c r="M29" s="4">
        <v>0</v>
      </c>
      <c r="N29" s="3"/>
      <c r="O29" s="4">
        <v>2478154800</v>
      </c>
      <c r="P29" s="3"/>
      <c r="Q29" s="4">
        <v>0</v>
      </c>
      <c r="R29" s="3"/>
      <c r="S29" s="4">
        <v>2478154800</v>
      </c>
    </row>
    <row r="30" spans="1:19">
      <c r="A30" s="1" t="s">
        <v>17</v>
      </c>
      <c r="C30" s="3" t="s">
        <v>118</v>
      </c>
      <c r="D30" s="3"/>
      <c r="E30" s="4">
        <v>25642129</v>
      </c>
      <c r="F30" s="3"/>
      <c r="G30" s="4">
        <v>20</v>
      </c>
      <c r="H30" s="3"/>
      <c r="I30" s="4">
        <v>0</v>
      </c>
      <c r="J30" s="3"/>
      <c r="K30" s="4">
        <v>0</v>
      </c>
      <c r="L30" s="3"/>
      <c r="M30" s="4">
        <v>0</v>
      </c>
      <c r="N30" s="3"/>
      <c r="O30" s="4">
        <v>512842580</v>
      </c>
      <c r="P30" s="3"/>
      <c r="Q30" s="4">
        <v>0</v>
      </c>
      <c r="R30" s="3"/>
      <c r="S30" s="4">
        <v>512842580</v>
      </c>
    </row>
    <row r="31" spans="1:19">
      <c r="A31" s="1" t="s">
        <v>18</v>
      </c>
      <c r="C31" s="3" t="s">
        <v>116</v>
      </c>
      <c r="D31" s="3"/>
      <c r="E31" s="4">
        <v>21377844</v>
      </c>
      <c r="F31" s="3"/>
      <c r="G31" s="4">
        <v>2</v>
      </c>
      <c r="H31" s="3"/>
      <c r="I31" s="4">
        <v>0</v>
      </c>
      <c r="J31" s="3"/>
      <c r="K31" s="4">
        <v>0</v>
      </c>
      <c r="L31" s="3"/>
      <c r="M31" s="4">
        <v>0</v>
      </c>
      <c r="N31" s="3"/>
      <c r="O31" s="4">
        <v>42755688</v>
      </c>
      <c r="P31" s="3"/>
      <c r="Q31" s="4">
        <v>4669474</v>
      </c>
      <c r="R31" s="3"/>
      <c r="S31" s="4">
        <v>38086214</v>
      </c>
    </row>
    <row r="32" spans="1:19">
      <c r="A32" s="1" t="s">
        <v>22</v>
      </c>
      <c r="C32" s="3" t="s">
        <v>106</v>
      </c>
      <c r="D32" s="3"/>
      <c r="E32" s="4">
        <v>12723209</v>
      </c>
      <c r="F32" s="3"/>
      <c r="G32" s="4">
        <v>1350</v>
      </c>
      <c r="H32" s="3"/>
      <c r="I32" s="4">
        <v>0</v>
      </c>
      <c r="J32" s="3"/>
      <c r="K32" s="4">
        <v>0</v>
      </c>
      <c r="L32" s="3"/>
      <c r="M32" s="4">
        <v>0</v>
      </c>
      <c r="N32" s="3"/>
      <c r="O32" s="4">
        <v>17176332150</v>
      </c>
      <c r="P32" s="3"/>
      <c r="Q32" s="4">
        <v>368393183</v>
      </c>
      <c r="R32" s="3"/>
      <c r="S32" s="4">
        <v>16807938967</v>
      </c>
    </row>
    <row r="33" spans="1:19">
      <c r="A33" s="1" t="s">
        <v>40</v>
      </c>
      <c r="C33" s="3" t="s">
        <v>119</v>
      </c>
      <c r="D33" s="3"/>
      <c r="E33" s="4">
        <v>7054039</v>
      </c>
      <c r="F33" s="3"/>
      <c r="G33" s="4">
        <v>2150</v>
      </c>
      <c r="H33" s="3"/>
      <c r="I33" s="4">
        <v>0</v>
      </c>
      <c r="J33" s="3"/>
      <c r="K33" s="4">
        <v>0</v>
      </c>
      <c r="L33" s="3"/>
      <c r="M33" s="4">
        <v>0</v>
      </c>
      <c r="N33" s="3"/>
      <c r="O33" s="4">
        <v>15166183850</v>
      </c>
      <c r="P33" s="3"/>
      <c r="Q33" s="4">
        <v>1899180602</v>
      </c>
      <c r="R33" s="3"/>
      <c r="S33" s="4">
        <v>13267003248</v>
      </c>
    </row>
    <row r="34" spans="1:19">
      <c r="A34" s="1" t="s">
        <v>66</v>
      </c>
      <c r="C34" s="3" t="s">
        <v>120</v>
      </c>
      <c r="D34" s="3"/>
      <c r="E34" s="4">
        <v>1699484</v>
      </c>
      <c r="F34" s="3"/>
      <c r="G34" s="4">
        <v>2200</v>
      </c>
      <c r="H34" s="3"/>
      <c r="I34" s="4">
        <v>0</v>
      </c>
      <c r="J34" s="3"/>
      <c r="K34" s="4">
        <v>0</v>
      </c>
      <c r="L34" s="3"/>
      <c r="M34" s="4">
        <v>0</v>
      </c>
      <c r="N34" s="3"/>
      <c r="O34" s="4">
        <v>3738864800</v>
      </c>
      <c r="P34" s="3"/>
      <c r="Q34" s="4">
        <v>389942955</v>
      </c>
      <c r="R34" s="3"/>
      <c r="S34" s="4">
        <v>3348921845</v>
      </c>
    </row>
    <row r="35" spans="1:19">
      <c r="A35" s="1" t="s">
        <v>49</v>
      </c>
      <c r="C35" s="3" t="s">
        <v>121</v>
      </c>
      <c r="D35" s="3"/>
      <c r="E35" s="4">
        <v>4239301</v>
      </c>
      <c r="F35" s="3"/>
      <c r="G35" s="4">
        <v>590</v>
      </c>
      <c r="H35" s="3"/>
      <c r="I35" s="4">
        <v>0</v>
      </c>
      <c r="J35" s="3"/>
      <c r="K35" s="4">
        <v>0</v>
      </c>
      <c r="L35" s="3"/>
      <c r="M35" s="4">
        <v>0</v>
      </c>
      <c r="N35" s="3"/>
      <c r="O35" s="4">
        <v>2501187590</v>
      </c>
      <c r="P35" s="3"/>
      <c r="Q35" s="4">
        <v>0</v>
      </c>
      <c r="R35" s="3"/>
      <c r="S35" s="4">
        <v>2501187590</v>
      </c>
    </row>
    <row r="36" spans="1:19">
      <c r="A36" s="1" t="s">
        <v>16</v>
      </c>
      <c r="C36" s="3" t="s">
        <v>108</v>
      </c>
      <c r="D36" s="3"/>
      <c r="E36" s="4">
        <v>7064052</v>
      </c>
      <c r="F36" s="3"/>
      <c r="G36" s="4">
        <v>120</v>
      </c>
      <c r="H36" s="3"/>
      <c r="I36" s="4">
        <v>0</v>
      </c>
      <c r="J36" s="3"/>
      <c r="K36" s="4">
        <v>0</v>
      </c>
      <c r="L36" s="3"/>
      <c r="M36" s="4">
        <v>0</v>
      </c>
      <c r="N36" s="3"/>
      <c r="O36" s="4">
        <v>847686240</v>
      </c>
      <c r="P36" s="3"/>
      <c r="Q36" s="4">
        <v>30774088</v>
      </c>
      <c r="R36" s="3"/>
      <c r="S36" s="4">
        <v>816912152</v>
      </c>
    </row>
    <row r="37" spans="1:19">
      <c r="A37" s="1" t="s">
        <v>37</v>
      </c>
      <c r="C37" s="3" t="s">
        <v>122</v>
      </c>
      <c r="D37" s="3"/>
      <c r="E37" s="4">
        <v>1942915</v>
      </c>
      <c r="F37" s="3"/>
      <c r="G37" s="4">
        <v>1800</v>
      </c>
      <c r="H37" s="3"/>
      <c r="I37" s="4">
        <v>0</v>
      </c>
      <c r="J37" s="3"/>
      <c r="K37" s="4">
        <v>0</v>
      </c>
      <c r="L37" s="3"/>
      <c r="M37" s="4">
        <v>0</v>
      </c>
      <c r="N37" s="3"/>
      <c r="O37" s="4">
        <v>3497247000</v>
      </c>
      <c r="P37" s="3"/>
      <c r="Q37" s="4">
        <v>300014301</v>
      </c>
      <c r="R37" s="3"/>
      <c r="S37" s="4">
        <v>3197232699</v>
      </c>
    </row>
    <row r="38" spans="1:19">
      <c r="A38" s="1" t="s">
        <v>61</v>
      </c>
      <c r="C38" s="3" t="s">
        <v>110</v>
      </c>
      <c r="D38" s="3"/>
      <c r="E38" s="4">
        <v>1847651</v>
      </c>
      <c r="F38" s="3"/>
      <c r="G38" s="4">
        <v>6500</v>
      </c>
      <c r="H38" s="3"/>
      <c r="I38" s="4">
        <v>0</v>
      </c>
      <c r="J38" s="3"/>
      <c r="K38" s="4">
        <v>0</v>
      </c>
      <c r="L38" s="3"/>
      <c r="M38" s="4">
        <v>0</v>
      </c>
      <c r="N38" s="3"/>
      <c r="O38" s="4">
        <v>12009731500</v>
      </c>
      <c r="P38" s="3"/>
      <c r="Q38" s="4">
        <v>0</v>
      </c>
      <c r="R38" s="3"/>
      <c r="S38" s="4">
        <v>12009731500</v>
      </c>
    </row>
    <row r="39" spans="1:19">
      <c r="A39" s="1" t="s">
        <v>51</v>
      </c>
      <c r="C39" s="3" t="s">
        <v>106</v>
      </c>
      <c r="D39" s="3"/>
      <c r="E39" s="4">
        <v>2403584</v>
      </c>
      <c r="F39" s="3"/>
      <c r="G39" s="4">
        <v>4350</v>
      </c>
      <c r="H39" s="3"/>
      <c r="I39" s="4">
        <v>0</v>
      </c>
      <c r="J39" s="3"/>
      <c r="K39" s="4">
        <v>0</v>
      </c>
      <c r="L39" s="3"/>
      <c r="M39" s="4">
        <v>0</v>
      </c>
      <c r="N39" s="3"/>
      <c r="O39" s="4">
        <v>10455590400</v>
      </c>
      <c r="P39" s="3"/>
      <c r="Q39" s="4">
        <v>1141885712</v>
      </c>
      <c r="R39" s="3"/>
      <c r="S39" s="4">
        <v>9313704688</v>
      </c>
    </row>
    <row r="40" spans="1:19">
      <c r="A40" s="1" t="s">
        <v>24</v>
      </c>
      <c r="C40" s="3" t="s">
        <v>106</v>
      </c>
      <c r="D40" s="3"/>
      <c r="E40" s="4">
        <v>16005941</v>
      </c>
      <c r="F40" s="3"/>
      <c r="G40" s="4">
        <v>230</v>
      </c>
      <c r="H40" s="3"/>
      <c r="I40" s="4">
        <v>0</v>
      </c>
      <c r="J40" s="3"/>
      <c r="K40" s="4">
        <v>0</v>
      </c>
      <c r="L40" s="3"/>
      <c r="M40" s="4">
        <v>0</v>
      </c>
      <c r="N40" s="3"/>
      <c r="O40" s="4">
        <v>3681366430</v>
      </c>
      <c r="P40" s="3"/>
      <c r="Q40" s="4">
        <v>0</v>
      </c>
      <c r="R40" s="3"/>
      <c r="S40" s="4">
        <v>3681366430</v>
      </c>
    </row>
    <row r="41" spans="1:19">
      <c r="A41" s="1" t="s">
        <v>26</v>
      </c>
      <c r="C41" s="3" t="s">
        <v>118</v>
      </c>
      <c r="D41" s="3"/>
      <c r="E41" s="4">
        <v>33000000</v>
      </c>
      <c r="F41" s="3"/>
      <c r="G41" s="4">
        <v>270</v>
      </c>
      <c r="H41" s="3"/>
      <c r="I41" s="4">
        <v>0</v>
      </c>
      <c r="J41" s="3"/>
      <c r="K41" s="4">
        <v>0</v>
      </c>
      <c r="L41" s="3"/>
      <c r="M41" s="4">
        <v>0</v>
      </c>
      <c r="N41" s="3"/>
      <c r="O41" s="4">
        <v>8910000000</v>
      </c>
      <c r="P41" s="3"/>
      <c r="Q41" s="4">
        <v>0</v>
      </c>
      <c r="R41" s="3"/>
      <c r="S41" s="4">
        <v>8910000000</v>
      </c>
    </row>
    <row r="42" spans="1:19">
      <c r="A42" s="1" t="s">
        <v>31</v>
      </c>
      <c r="C42" s="3" t="s">
        <v>107</v>
      </c>
      <c r="D42" s="3"/>
      <c r="E42" s="4">
        <v>754660</v>
      </c>
      <c r="F42" s="3"/>
      <c r="G42" s="4">
        <v>14000</v>
      </c>
      <c r="H42" s="3"/>
      <c r="I42" s="4">
        <v>0</v>
      </c>
      <c r="J42" s="3"/>
      <c r="K42" s="4">
        <v>0</v>
      </c>
      <c r="L42" s="3"/>
      <c r="M42" s="4">
        <v>0</v>
      </c>
      <c r="N42" s="3"/>
      <c r="O42" s="4">
        <v>10565240000</v>
      </c>
      <c r="P42" s="3"/>
      <c r="Q42" s="4">
        <v>0</v>
      </c>
      <c r="R42" s="3"/>
      <c r="S42" s="4">
        <v>10565240000</v>
      </c>
    </row>
    <row r="43" spans="1:19">
      <c r="A43" s="1" t="s">
        <v>34</v>
      </c>
      <c r="C43" s="3" t="s">
        <v>123</v>
      </c>
      <c r="D43" s="3"/>
      <c r="E43" s="4">
        <v>245076</v>
      </c>
      <c r="F43" s="3"/>
      <c r="G43" s="4">
        <v>24750</v>
      </c>
      <c r="H43" s="3"/>
      <c r="I43" s="4">
        <v>0</v>
      </c>
      <c r="J43" s="3"/>
      <c r="K43" s="4">
        <v>0</v>
      </c>
      <c r="L43" s="3"/>
      <c r="M43" s="4">
        <v>0</v>
      </c>
      <c r="N43" s="3"/>
      <c r="O43" s="4">
        <v>6065631000</v>
      </c>
      <c r="P43" s="3"/>
      <c r="Q43" s="4">
        <v>0</v>
      </c>
      <c r="R43" s="3"/>
      <c r="S43" s="4">
        <v>6065631000</v>
      </c>
    </row>
    <row r="44" spans="1:19">
      <c r="A44" s="1" t="s">
        <v>44</v>
      </c>
      <c r="C44" s="3" t="s">
        <v>119</v>
      </c>
      <c r="D44" s="3"/>
      <c r="E44" s="4">
        <v>6714825</v>
      </c>
      <c r="F44" s="3"/>
      <c r="G44" s="4">
        <v>1300</v>
      </c>
      <c r="H44" s="3"/>
      <c r="I44" s="4">
        <v>0</v>
      </c>
      <c r="J44" s="3"/>
      <c r="K44" s="4">
        <v>0</v>
      </c>
      <c r="L44" s="3"/>
      <c r="M44" s="4">
        <v>0</v>
      </c>
      <c r="N44" s="3"/>
      <c r="O44" s="4">
        <v>8729272500</v>
      </c>
      <c r="P44" s="3"/>
      <c r="Q44" s="4">
        <v>506860984</v>
      </c>
      <c r="R44" s="3"/>
      <c r="S44" s="4">
        <v>8222411516</v>
      </c>
    </row>
    <row r="45" spans="1:19">
      <c r="A45" s="1" t="s">
        <v>43</v>
      </c>
      <c r="C45" s="3" t="s">
        <v>124</v>
      </c>
      <c r="D45" s="3"/>
      <c r="E45" s="4">
        <v>3611341</v>
      </c>
      <c r="F45" s="3"/>
      <c r="G45" s="4">
        <v>1260</v>
      </c>
      <c r="H45" s="3"/>
      <c r="I45" s="4">
        <v>0</v>
      </c>
      <c r="J45" s="3"/>
      <c r="K45" s="4">
        <v>0</v>
      </c>
      <c r="L45" s="3"/>
      <c r="M45" s="4">
        <v>0</v>
      </c>
      <c r="N45" s="3"/>
      <c r="O45" s="4">
        <v>4550289660</v>
      </c>
      <c r="P45" s="3"/>
      <c r="Q45" s="4">
        <v>179616697</v>
      </c>
      <c r="R45" s="3"/>
      <c r="S45" s="4">
        <v>4370672963</v>
      </c>
    </row>
    <row r="46" spans="1:19">
      <c r="A46" s="1" t="s">
        <v>52</v>
      </c>
      <c r="C46" s="3" t="s">
        <v>125</v>
      </c>
      <c r="D46" s="3"/>
      <c r="E46" s="4">
        <v>2039745</v>
      </c>
      <c r="F46" s="3"/>
      <c r="G46" s="4">
        <v>1680</v>
      </c>
      <c r="H46" s="3"/>
      <c r="I46" s="4">
        <v>0</v>
      </c>
      <c r="J46" s="3"/>
      <c r="K46" s="4">
        <v>0</v>
      </c>
      <c r="L46" s="3"/>
      <c r="M46" s="4">
        <v>0</v>
      </c>
      <c r="N46" s="3"/>
      <c r="O46" s="4">
        <f>3426771600-650</f>
        <v>3426770950</v>
      </c>
      <c r="P46" s="3"/>
      <c r="Q46" s="4">
        <v>0</v>
      </c>
      <c r="R46" s="3"/>
      <c r="S46" s="4">
        <v>3426771600</v>
      </c>
    </row>
    <row r="47" spans="1:19">
      <c r="A47" s="1" t="s">
        <v>25</v>
      </c>
      <c r="C47" s="3" t="s">
        <v>126</v>
      </c>
      <c r="D47" s="3"/>
      <c r="E47" s="4">
        <v>436914</v>
      </c>
      <c r="F47" s="3"/>
      <c r="G47" s="4">
        <v>10000</v>
      </c>
      <c r="H47" s="3"/>
      <c r="I47" s="4">
        <v>0</v>
      </c>
      <c r="J47" s="3"/>
      <c r="K47" s="4">
        <v>0</v>
      </c>
      <c r="L47" s="3"/>
      <c r="M47" s="4">
        <v>0</v>
      </c>
      <c r="N47" s="3"/>
      <c r="O47" s="4">
        <v>4369140000</v>
      </c>
      <c r="P47" s="3"/>
      <c r="Q47" s="4">
        <v>0</v>
      </c>
      <c r="R47" s="3"/>
      <c r="S47" s="4">
        <v>4369140000</v>
      </c>
    </row>
    <row r="48" spans="1:19">
      <c r="A48" s="1" t="s">
        <v>36</v>
      </c>
      <c r="C48" s="3" t="s">
        <v>127</v>
      </c>
      <c r="D48" s="3"/>
      <c r="E48" s="4">
        <v>1776342</v>
      </c>
      <c r="F48" s="3"/>
      <c r="G48" s="4">
        <v>670</v>
      </c>
      <c r="H48" s="3"/>
      <c r="I48" s="4">
        <v>0</v>
      </c>
      <c r="J48" s="3"/>
      <c r="K48" s="4">
        <v>0</v>
      </c>
      <c r="L48" s="3"/>
      <c r="M48" s="4">
        <v>0</v>
      </c>
      <c r="N48" s="3"/>
      <c r="O48" s="4">
        <v>1190149140</v>
      </c>
      <c r="P48" s="3"/>
      <c r="Q48" s="4">
        <v>122160360</v>
      </c>
      <c r="R48" s="3"/>
      <c r="S48" s="4">
        <v>1067988780</v>
      </c>
    </row>
    <row r="49" spans="9:19" ht="24.75" thickBot="1">
      <c r="I49" s="11">
        <f>SUM(I8:I48)</f>
        <v>0</v>
      </c>
      <c r="J49" s="3"/>
      <c r="K49" s="11">
        <f>SUM(K8:K48)</f>
        <v>0</v>
      </c>
      <c r="L49" s="3"/>
      <c r="M49" s="11">
        <f>SUM(M8:M48)</f>
        <v>0</v>
      </c>
      <c r="O49" s="11">
        <f>SUM(O8:O48)</f>
        <v>316117321439</v>
      </c>
      <c r="P49" s="3"/>
      <c r="Q49" s="11">
        <f>SUM(Q8:Q48)</f>
        <v>7554048807</v>
      </c>
      <c r="R49" s="3"/>
      <c r="S49" s="11">
        <f>SUM(S8:S48)</f>
        <v>308563273282</v>
      </c>
    </row>
    <row r="50" spans="9:19" ht="24.75" thickTop="1">
      <c r="O50" s="2"/>
    </row>
    <row r="51" spans="9:19">
      <c r="O51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4"/>
  <sheetViews>
    <sheetView rightToLeft="1" workbookViewId="0">
      <selection activeCell="C14" sqref="A14:C15"/>
    </sheetView>
  </sheetViews>
  <sheetFormatPr defaultRowHeight="24"/>
  <cols>
    <col min="1" max="1" width="38.28515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87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19" t="s">
        <v>89</v>
      </c>
      <c r="D6" s="19" t="s">
        <v>89</v>
      </c>
      <c r="E6" s="19" t="s">
        <v>89</v>
      </c>
      <c r="F6" s="19" t="s">
        <v>89</v>
      </c>
      <c r="G6" s="19" t="s">
        <v>89</v>
      </c>
      <c r="H6" s="19" t="s">
        <v>89</v>
      </c>
      <c r="I6" s="19" t="s">
        <v>89</v>
      </c>
      <c r="K6" s="19" t="s">
        <v>90</v>
      </c>
      <c r="L6" s="19" t="s">
        <v>90</v>
      </c>
      <c r="M6" s="19" t="s">
        <v>90</v>
      </c>
      <c r="N6" s="19" t="s">
        <v>90</v>
      </c>
      <c r="O6" s="19" t="s">
        <v>90</v>
      </c>
      <c r="P6" s="19" t="s">
        <v>90</v>
      </c>
      <c r="Q6" s="19" t="s">
        <v>90</v>
      </c>
    </row>
    <row r="7" spans="1:17" ht="24.75">
      <c r="A7" s="19" t="s">
        <v>3</v>
      </c>
      <c r="C7" s="19" t="s">
        <v>7</v>
      </c>
      <c r="E7" s="19" t="s">
        <v>128</v>
      </c>
      <c r="G7" s="19" t="s">
        <v>129</v>
      </c>
      <c r="I7" s="19" t="s">
        <v>130</v>
      </c>
      <c r="K7" s="19" t="s">
        <v>7</v>
      </c>
      <c r="M7" s="19" t="s">
        <v>128</v>
      </c>
      <c r="O7" s="19" t="s">
        <v>129</v>
      </c>
      <c r="Q7" s="19" t="s">
        <v>130</v>
      </c>
    </row>
    <row r="8" spans="1:17">
      <c r="A8" s="1" t="s">
        <v>56</v>
      </c>
      <c r="C8" s="5">
        <v>46995488</v>
      </c>
      <c r="D8" s="5"/>
      <c r="E8" s="5">
        <v>233112165583</v>
      </c>
      <c r="F8" s="5"/>
      <c r="G8" s="5">
        <v>246506858563</v>
      </c>
      <c r="H8" s="5"/>
      <c r="I8" s="5">
        <f>E8-G8</f>
        <v>-13394692980</v>
      </c>
      <c r="J8" s="5"/>
      <c r="K8" s="5">
        <v>46995488</v>
      </c>
      <c r="L8" s="5"/>
      <c r="M8" s="5">
        <v>233112165583</v>
      </c>
      <c r="N8" s="5"/>
      <c r="O8" s="5">
        <v>287122322479</v>
      </c>
      <c r="P8" s="5"/>
      <c r="Q8" s="5">
        <f>M8-O8</f>
        <v>-54010156896</v>
      </c>
    </row>
    <row r="9" spans="1:17">
      <c r="A9" s="1" t="s">
        <v>24</v>
      </c>
      <c r="C9" s="5">
        <v>14577002</v>
      </c>
      <c r="D9" s="5"/>
      <c r="E9" s="5">
        <v>67089944720</v>
      </c>
      <c r="F9" s="5"/>
      <c r="G9" s="5">
        <v>69540467079</v>
      </c>
      <c r="H9" s="5"/>
      <c r="I9" s="5">
        <f t="shared" ref="I9:I61" si="0">E9-G9</f>
        <v>-2450522359</v>
      </c>
      <c r="J9" s="5"/>
      <c r="K9" s="5">
        <v>14577002</v>
      </c>
      <c r="L9" s="5"/>
      <c r="M9" s="5">
        <v>67089944720</v>
      </c>
      <c r="N9" s="5"/>
      <c r="O9" s="5">
        <v>76663413850</v>
      </c>
      <c r="P9" s="5"/>
      <c r="Q9" s="5">
        <f t="shared" ref="Q9:Q61" si="1">M9-O9</f>
        <v>-9573469130</v>
      </c>
    </row>
    <row r="10" spans="1:17">
      <c r="A10" s="1" t="s">
        <v>58</v>
      </c>
      <c r="C10" s="5">
        <v>7328250</v>
      </c>
      <c r="D10" s="5"/>
      <c r="E10" s="5">
        <v>86395912382</v>
      </c>
      <c r="F10" s="5"/>
      <c r="G10" s="5">
        <v>91522588523</v>
      </c>
      <c r="H10" s="5"/>
      <c r="I10" s="5">
        <f t="shared" si="0"/>
        <v>-5126676141</v>
      </c>
      <c r="J10" s="5"/>
      <c r="K10" s="5">
        <v>7328250</v>
      </c>
      <c r="L10" s="5"/>
      <c r="M10" s="5">
        <v>86395912382</v>
      </c>
      <c r="N10" s="5"/>
      <c r="O10" s="5">
        <v>103303891651</v>
      </c>
      <c r="P10" s="5"/>
      <c r="Q10" s="5">
        <f t="shared" si="1"/>
        <v>-16907979269</v>
      </c>
    </row>
    <row r="11" spans="1:17">
      <c r="A11" s="1" t="s">
        <v>55</v>
      </c>
      <c r="C11" s="5">
        <v>1687500</v>
      </c>
      <c r="D11" s="5"/>
      <c r="E11" s="5">
        <v>6374345625</v>
      </c>
      <c r="F11" s="5"/>
      <c r="G11" s="5">
        <v>6374345625</v>
      </c>
      <c r="H11" s="5"/>
      <c r="I11" s="5">
        <f t="shared" si="0"/>
        <v>0</v>
      </c>
      <c r="J11" s="5"/>
      <c r="K11" s="5">
        <v>1687500</v>
      </c>
      <c r="L11" s="5"/>
      <c r="M11" s="5">
        <v>6374345625</v>
      </c>
      <c r="N11" s="5"/>
      <c r="O11" s="5">
        <v>6435212872</v>
      </c>
      <c r="P11" s="5"/>
      <c r="Q11" s="5">
        <f t="shared" si="1"/>
        <v>-60867247</v>
      </c>
    </row>
    <row r="12" spans="1:17">
      <c r="A12" s="1" t="s">
        <v>27</v>
      </c>
      <c r="C12" s="5">
        <v>587449</v>
      </c>
      <c r="D12" s="5"/>
      <c r="E12" s="5">
        <v>112113266725</v>
      </c>
      <c r="F12" s="5"/>
      <c r="G12" s="5">
        <v>101666442853</v>
      </c>
      <c r="H12" s="5"/>
      <c r="I12" s="5">
        <f t="shared" si="0"/>
        <v>10446823872</v>
      </c>
      <c r="J12" s="5"/>
      <c r="K12" s="5">
        <v>587449</v>
      </c>
      <c r="L12" s="5"/>
      <c r="M12" s="5">
        <v>112113266725</v>
      </c>
      <c r="N12" s="5"/>
      <c r="O12" s="5">
        <v>93488820645</v>
      </c>
      <c r="P12" s="5"/>
      <c r="Q12" s="5">
        <f t="shared" si="1"/>
        <v>18624446080</v>
      </c>
    </row>
    <row r="13" spans="1:17">
      <c r="A13" s="1" t="s">
        <v>34</v>
      </c>
      <c r="C13" s="5">
        <v>193679</v>
      </c>
      <c r="D13" s="5"/>
      <c r="E13" s="5">
        <v>21620738297</v>
      </c>
      <c r="F13" s="5"/>
      <c r="G13" s="5">
        <v>21189958137</v>
      </c>
      <c r="H13" s="5"/>
      <c r="I13" s="5">
        <f t="shared" si="0"/>
        <v>430780160</v>
      </c>
      <c r="J13" s="5"/>
      <c r="K13" s="5">
        <v>193679</v>
      </c>
      <c r="L13" s="5"/>
      <c r="M13" s="5">
        <v>21620738297</v>
      </c>
      <c r="N13" s="5"/>
      <c r="O13" s="5">
        <v>25263696136</v>
      </c>
      <c r="P13" s="5"/>
      <c r="Q13" s="5">
        <f t="shared" si="1"/>
        <v>-3642957839</v>
      </c>
    </row>
    <row r="14" spans="1:17">
      <c r="A14" s="1" t="s">
        <v>25</v>
      </c>
      <c r="C14" s="5">
        <v>300158</v>
      </c>
      <c r="D14" s="5"/>
      <c r="E14" s="5">
        <v>27709813202</v>
      </c>
      <c r="F14" s="5"/>
      <c r="G14" s="5">
        <v>29263878698</v>
      </c>
      <c r="H14" s="5"/>
      <c r="I14" s="5">
        <f t="shared" si="0"/>
        <v>-1554065496</v>
      </c>
      <c r="J14" s="5"/>
      <c r="K14" s="5">
        <v>300158</v>
      </c>
      <c r="L14" s="5"/>
      <c r="M14" s="5">
        <v>27709813202</v>
      </c>
      <c r="N14" s="5"/>
      <c r="O14" s="5">
        <v>23125376486</v>
      </c>
      <c r="P14" s="5"/>
      <c r="Q14" s="5">
        <f t="shared" si="1"/>
        <v>4584436716</v>
      </c>
    </row>
    <row r="15" spans="1:17">
      <c r="A15" s="1" t="s">
        <v>41</v>
      </c>
      <c r="C15" s="5">
        <v>16766338</v>
      </c>
      <c r="D15" s="5"/>
      <c r="E15" s="5">
        <v>30149840124</v>
      </c>
      <c r="F15" s="5"/>
      <c r="G15" s="5">
        <v>35613483129</v>
      </c>
      <c r="H15" s="5"/>
      <c r="I15" s="5">
        <f t="shared" si="0"/>
        <v>-5463643005</v>
      </c>
      <c r="J15" s="5"/>
      <c r="K15" s="5">
        <v>16766338</v>
      </c>
      <c r="L15" s="5"/>
      <c r="M15" s="5">
        <v>30149840124</v>
      </c>
      <c r="N15" s="5"/>
      <c r="O15" s="5">
        <v>30859702731</v>
      </c>
      <c r="P15" s="5"/>
      <c r="Q15" s="5">
        <f t="shared" si="1"/>
        <v>-709862607</v>
      </c>
    </row>
    <row r="16" spans="1:17">
      <c r="A16" s="1" t="s">
        <v>21</v>
      </c>
      <c r="C16" s="5">
        <v>16287703</v>
      </c>
      <c r="D16" s="5"/>
      <c r="E16" s="5">
        <v>89373167242</v>
      </c>
      <c r="F16" s="5"/>
      <c r="G16" s="5">
        <v>94917444664</v>
      </c>
      <c r="H16" s="5"/>
      <c r="I16" s="5">
        <f t="shared" si="0"/>
        <v>-5544277422</v>
      </c>
      <c r="J16" s="5"/>
      <c r="K16" s="5">
        <v>16287703</v>
      </c>
      <c r="L16" s="5"/>
      <c r="M16" s="5">
        <v>89373167242</v>
      </c>
      <c r="N16" s="5"/>
      <c r="O16" s="5">
        <v>84764205137</v>
      </c>
      <c r="P16" s="5"/>
      <c r="Q16" s="5">
        <f t="shared" si="1"/>
        <v>4608962105</v>
      </c>
    </row>
    <row r="17" spans="1:17">
      <c r="A17" s="1" t="s">
        <v>65</v>
      </c>
      <c r="C17" s="5">
        <v>39670855</v>
      </c>
      <c r="D17" s="5"/>
      <c r="E17" s="5">
        <v>197962763332</v>
      </c>
      <c r="F17" s="5"/>
      <c r="G17" s="5">
        <v>208570554006</v>
      </c>
      <c r="H17" s="5"/>
      <c r="I17" s="5">
        <f t="shared" si="0"/>
        <v>-10607790674</v>
      </c>
      <c r="J17" s="5"/>
      <c r="K17" s="5">
        <v>39670855</v>
      </c>
      <c r="L17" s="5"/>
      <c r="M17" s="5">
        <v>197962763332</v>
      </c>
      <c r="N17" s="5"/>
      <c r="O17" s="5">
        <v>287211845559</v>
      </c>
      <c r="P17" s="5"/>
      <c r="Q17" s="5">
        <f t="shared" si="1"/>
        <v>-89249082227</v>
      </c>
    </row>
    <row r="18" spans="1:17">
      <c r="A18" s="1" t="s">
        <v>23</v>
      </c>
      <c r="C18" s="5">
        <v>2561132</v>
      </c>
      <c r="D18" s="5"/>
      <c r="E18" s="5">
        <v>34955114522</v>
      </c>
      <c r="F18" s="5"/>
      <c r="G18" s="5">
        <v>39201636300</v>
      </c>
      <c r="H18" s="5"/>
      <c r="I18" s="5">
        <f t="shared" si="0"/>
        <v>-4246521778</v>
      </c>
      <c r="J18" s="5"/>
      <c r="K18" s="5">
        <v>2561132</v>
      </c>
      <c r="L18" s="5"/>
      <c r="M18" s="5">
        <v>34955114522</v>
      </c>
      <c r="N18" s="5"/>
      <c r="O18" s="5">
        <v>32829747620</v>
      </c>
      <c r="P18" s="5"/>
      <c r="Q18" s="5">
        <f t="shared" si="1"/>
        <v>2125366902</v>
      </c>
    </row>
    <row r="19" spans="1:17">
      <c r="A19" s="1" t="s">
        <v>46</v>
      </c>
      <c r="C19" s="5">
        <v>5094459</v>
      </c>
      <c r="D19" s="5"/>
      <c r="E19" s="5">
        <v>54794070204</v>
      </c>
      <c r="F19" s="5"/>
      <c r="G19" s="5">
        <v>56844472801</v>
      </c>
      <c r="H19" s="5"/>
      <c r="I19" s="5">
        <f t="shared" si="0"/>
        <v>-2050402597</v>
      </c>
      <c r="J19" s="5"/>
      <c r="K19" s="5">
        <v>5094459</v>
      </c>
      <c r="L19" s="5"/>
      <c r="M19" s="5">
        <v>54794070204</v>
      </c>
      <c r="N19" s="5"/>
      <c r="O19" s="5">
        <v>60129558653</v>
      </c>
      <c r="P19" s="5"/>
      <c r="Q19" s="5">
        <f t="shared" si="1"/>
        <v>-5335488449</v>
      </c>
    </row>
    <row r="20" spans="1:17">
      <c r="A20" s="1" t="s">
        <v>37</v>
      </c>
      <c r="C20" s="5">
        <v>1095021</v>
      </c>
      <c r="D20" s="5"/>
      <c r="E20" s="5">
        <v>15826871788</v>
      </c>
      <c r="F20" s="5"/>
      <c r="G20" s="5">
        <v>15716669578</v>
      </c>
      <c r="H20" s="5"/>
      <c r="I20" s="5">
        <f t="shared" si="0"/>
        <v>110202210</v>
      </c>
      <c r="J20" s="5"/>
      <c r="K20" s="5">
        <v>1095021</v>
      </c>
      <c r="L20" s="5"/>
      <c r="M20" s="5">
        <v>15826871788</v>
      </c>
      <c r="N20" s="5"/>
      <c r="O20" s="5">
        <v>22497929817</v>
      </c>
      <c r="P20" s="5"/>
      <c r="Q20" s="5">
        <f t="shared" si="1"/>
        <v>-6671058029</v>
      </c>
    </row>
    <row r="21" spans="1:17">
      <c r="A21" s="1" t="s">
        <v>64</v>
      </c>
      <c r="C21" s="5">
        <v>9434324</v>
      </c>
      <c r="D21" s="5"/>
      <c r="E21" s="5">
        <v>99408811585</v>
      </c>
      <c r="F21" s="5"/>
      <c r="G21" s="5">
        <v>108951190615</v>
      </c>
      <c r="H21" s="5"/>
      <c r="I21" s="5">
        <f t="shared" si="0"/>
        <v>-9542379030</v>
      </c>
      <c r="J21" s="5"/>
      <c r="K21" s="5">
        <v>9434324</v>
      </c>
      <c r="L21" s="5"/>
      <c r="M21" s="5">
        <v>99408811585</v>
      </c>
      <c r="N21" s="5"/>
      <c r="O21" s="5">
        <v>152403377097</v>
      </c>
      <c r="P21" s="5"/>
      <c r="Q21" s="5">
        <f t="shared" si="1"/>
        <v>-52994565512</v>
      </c>
    </row>
    <row r="22" spans="1:17">
      <c r="A22" s="1" t="s">
        <v>19</v>
      </c>
      <c r="C22" s="5">
        <v>24367888</v>
      </c>
      <c r="D22" s="5"/>
      <c r="E22" s="5">
        <v>63900007737</v>
      </c>
      <c r="F22" s="5"/>
      <c r="G22" s="5">
        <v>76923920443</v>
      </c>
      <c r="H22" s="5"/>
      <c r="I22" s="5">
        <f t="shared" si="0"/>
        <v>-13023912706</v>
      </c>
      <c r="J22" s="5"/>
      <c r="K22" s="5">
        <v>24367888</v>
      </c>
      <c r="L22" s="5"/>
      <c r="M22" s="5">
        <v>63900007737</v>
      </c>
      <c r="N22" s="5"/>
      <c r="O22" s="5">
        <v>70770476689</v>
      </c>
      <c r="P22" s="5"/>
      <c r="Q22" s="5">
        <f t="shared" si="1"/>
        <v>-6870468952</v>
      </c>
    </row>
    <row r="23" spans="1:17">
      <c r="A23" s="1" t="s">
        <v>15</v>
      </c>
      <c r="C23" s="5">
        <v>25857358</v>
      </c>
      <c r="D23" s="5"/>
      <c r="E23" s="5">
        <v>51072867852</v>
      </c>
      <c r="F23" s="5"/>
      <c r="G23" s="5">
        <v>55904593680</v>
      </c>
      <c r="H23" s="5"/>
      <c r="I23" s="5">
        <f t="shared" si="0"/>
        <v>-4831725828</v>
      </c>
      <c r="J23" s="5"/>
      <c r="K23" s="5">
        <v>25857358</v>
      </c>
      <c r="L23" s="5"/>
      <c r="M23" s="5">
        <v>51072867852</v>
      </c>
      <c r="N23" s="5"/>
      <c r="O23" s="5">
        <v>59149512685</v>
      </c>
      <c r="P23" s="5"/>
      <c r="Q23" s="5">
        <f t="shared" si="1"/>
        <v>-8076644833</v>
      </c>
    </row>
    <row r="24" spans="1:17">
      <c r="A24" s="1" t="s">
        <v>61</v>
      </c>
      <c r="C24" s="5">
        <v>1734992</v>
      </c>
      <c r="D24" s="5"/>
      <c r="E24" s="5">
        <v>40064056168</v>
      </c>
      <c r="F24" s="5"/>
      <c r="G24" s="5">
        <v>43733855990</v>
      </c>
      <c r="H24" s="5"/>
      <c r="I24" s="5">
        <f t="shared" si="0"/>
        <v>-3669799822</v>
      </c>
      <c r="J24" s="5"/>
      <c r="K24" s="5">
        <v>1734992</v>
      </c>
      <c r="L24" s="5"/>
      <c r="M24" s="5">
        <v>40064056168</v>
      </c>
      <c r="N24" s="5"/>
      <c r="O24" s="5">
        <v>36158257978</v>
      </c>
      <c r="P24" s="5"/>
      <c r="Q24" s="5">
        <f t="shared" si="1"/>
        <v>3905798190</v>
      </c>
    </row>
    <row r="25" spans="1:17">
      <c r="A25" s="1" t="s">
        <v>49</v>
      </c>
      <c r="C25" s="5">
        <v>4046044</v>
      </c>
      <c r="D25" s="5"/>
      <c r="E25" s="5">
        <v>29279941878</v>
      </c>
      <c r="F25" s="5"/>
      <c r="G25" s="5">
        <v>30421642871</v>
      </c>
      <c r="H25" s="5"/>
      <c r="I25" s="5">
        <f t="shared" si="0"/>
        <v>-1141700993</v>
      </c>
      <c r="J25" s="5"/>
      <c r="K25" s="5">
        <v>4046044</v>
      </c>
      <c r="L25" s="5"/>
      <c r="M25" s="5">
        <v>29279941878</v>
      </c>
      <c r="N25" s="5"/>
      <c r="O25" s="5">
        <v>32727337992</v>
      </c>
      <c r="P25" s="5"/>
      <c r="Q25" s="5">
        <f t="shared" si="1"/>
        <v>-3447396114</v>
      </c>
    </row>
    <row r="26" spans="1:17">
      <c r="A26" s="1" t="s">
        <v>67</v>
      </c>
      <c r="C26" s="5">
        <v>3344338</v>
      </c>
      <c r="D26" s="5"/>
      <c r="E26" s="5">
        <v>56515466211</v>
      </c>
      <c r="F26" s="5"/>
      <c r="G26" s="5">
        <v>59839905400</v>
      </c>
      <c r="H26" s="5"/>
      <c r="I26" s="5">
        <f t="shared" si="0"/>
        <v>-3324439189</v>
      </c>
      <c r="J26" s="5"/>
      <c r="K26" s="5">
        <v>3344338</v>
      </c>
      <c r="L26" s="5"/>
      <c r="M26" s="5">
        <v>56515466211</v>
      </c>
      <c r="N26" s="5"/>
      <c r="O26" s="5">
        <v>66285076416</v>
      </c>
      <c r="P26" s="5"/>
      <c r="Q26" s="5">
        <f t="shared" si="1"/>
        <v>-9769610205</v>
      </c>
    </row>
    <row r="27" spans="1:17">
      <c r="A27" s="1" t="s">
        <v>35</v>
      </c>
      <c r="C27" s="5">
        <v>1500000</v>
      </c>
      <c r="D27" s="5"/>
      <c r="E27" s="5">
        <v>27286672500</v>
      </c>
      <c r="F27" s="5"/>
      <c r="G27" s="5">
        <v>28434800250</v>
      </c>
      <c r="H27" s="5"/>
      <c r="I27" s="5">
        <f t="shared" si="0"/>
        <v>-1148127750</v>
      </c>
      <c r="J27" s="5"/>
      <c r="K27" s="5">
        <v>1500000</v>
      </c>
      <c r="L27" s="5"/>
      <c r="M27" s="5">
        <v>27286672500</v>
      </c>
      <c r="N27" s="5"/>
      <c r="O27" s="5">
        <v>27860292546</v>
      </c>
      <c r="P27" s="5"/>
      <c r="Q27" s="5">
        <f t="shared" si="1"/>
        <v>-573620046</v>
      </c>
    </row>
    <row r="28" spans="1:17">
      <c r="A28" s="1" t="s">
        <v>40</v>
      </c>
      <c r="C28" s="5">
        <v>6500493</v>
      </c>
      <c r="D28" s="5"/>
      <c r="E28" s="5">
        <v>64682768817</v>
      </c>
      <c r="F28" s="5"/>
      <c r="G28" s="5">
        <v>71995958215</v>
      </c>
      <c r="H28" s="5"/>
      <c r="I28" s="5">
        <f t="shared" si="0"/>
        <v>-7313189398</v>
      </c>
      <c r="J28" s="5"/>
      <c r="K28" s="5">
        <v>6500493</v>
      </c>
      <c r="L28" s="5"/>
      <c r="M28" s="5">
        <v>64682768817</v>
      </c>
      <c r="N28" s="5"/>
      <c r="O28" s="5">
        <v>70616290130</v>
      </c>
      <c r="P28" s="5"/>
      <c r="Q28" s="5">
        <f t="shared" si="1"/>
        <v>-5933521313</v>
      </c>
    </row>
    <row r="29" spans="1:17">
      <c r="A29" s="1" t="s">
        <v>43</v>
      </c>
      <c r="C29" s="5">
        <v>3611341</v>
      </c>
      <c r="D29" s="5"/>
      <c r="E29" s="5">
        <v>30441957858</v>
      </c>
      <c r="F29" s="5"/>
      <c r="G29" s="5">
        <v>31411218309</v>
      </c>
      <c r="H29" s="5"/>
      <c r="I29" s="5">
        <f t="shared" si="0"/>
        <v>-969260451</v>
      </c>
      <c r="J29" s="5"/>
      <c r="K29" s="5">
        <v>3611341</v>
      </c>
      <c r="L29" s="5"/>
      <c r="M29" s="5">
        <v>30441957858</v>
      </c>
      <c r="N29" s="5"/>
      <c r="O29" s="5">
        <v>43624708889</v>
      </c>
      <c r="P29" s="5"/>
      <c r="Q29" s="5">
        <f t="shared" si="1"/>
        <v>-13182751031</v>
      </c>
    </row>
    <row r="30" spans="1:17">
      <c r="A30" s="1" t="s">
        <v>30</v>
      </c>
      <c r="C30" s="5">
        <v>1670763</v>
      </c>
      <c r="D30" s="5"/>
      <c r="E30" s="5">
        <v>9383644074</v>
      </c>
      <c r="F30" s="5"/>
      <c r="G30" s="5">
        <v>9588272981</v>
      </c>
      <c r="H30" s="5"/>
      <c r="I30" s="5">
        <f t="shared" si="0"/>
        <v>-204628907</v>
      </c>
      <c r="J30" s="5"/>
      <c r="K30" s="5">
        <v>1670763</v>
      </c>
      <c r="L30" s="5"/>
      <c r="M30" s="5">
        <v>9383644074</v>
      </c>
      <c r="N30" s="5"/>
      <c r="O30" s="5">
        <v>18819308459</v>
      </c>
      <c r="P30" s="5"/>
      <c r="Q30" s="5">
        <f t="shared" si="1"/>
        <v>-9435664385</v>
      </c>
    </row>
    <row r="31" spans="1:17">
      <c r="A31" s="1" t="s">
        <v>53</v>
      </c>
      <c r="C31" s="5">
        <v>25618496</v>
      </c>
      <c r="D31" s="5"/>
      <c r="E31" s="5">
        <v>57298648384</v>
      </c>
      <c r="F31" s="5"/>
      <c r="G31" s="5">
        <v>57052657156</v>
      </c>
      <c r="H31" s="5"/>
      <c r="I31" s="5">
        <f t="shared" si="0"/>
        <v>245991228</v>
      </c>
      <c r="J31" s="5"/>
      <c r="K31" s="5">
        <v>25618496</v>
      </c>
      <c r="L31" s="5"/>
      <c r="M31" s="5">
        <v>57298648384</v>
      </c>
      <c r="N31" s="5"/>
      <c r="O31" s="5">
        <v>90040463524</v>
      </c>
      <c r="P31" s="5"/>
      <c r="Q31" s="5">
        <f t="shared" si="1"/>
        <v>-32741815140</v>
      </c>
    </row>
    <row r="32" spans="1:17">
      <c r="A32" s="1" t="s">
        <v>48</v>
      </c>
      <c r="C32" s="5">
        <v>3775291</v>
      </c>
      <c r="D32" s="5"/>
      <c r="E32" s="5">
        <v>57418268683</v>
      </c>
      <c r="F32" s="5"/>
      <c r="G32" s="5">
        <v>63617622659</v>
      </c>
      <c r="H32" s="5"/>
      <c r="I32" s="5">
        <f t="shared" si="0"/>
        <v>-6199353976</v>
      </c>
      <c r="J32" s="5"/>
      <c r="K32" s="5">
        <v>3775291</v>
      </c>
      <c r="L32" s="5"/>
      <c r="M32" s="5">
        <v>57418268683</v>
      </c>
      <c r="N32" s="5"/>
      <c r="O32" s="5">
        <v>67134007101</v>
      </c>
      <c r="P32" s="5"/>
      <c r="Q32" s="5">
        <f t="shared" si="1"/>
        <v>-9715738418</v>
      </c>
    </row>
    <row r="33" spans="1:17">
      <c r="A33" s="1" t="s">
        <v>17</v>
      </c>
      <c r="C33" s="5">
        <v>19228135</v>
      </c>
      <c r="D33" s="5"/>
      <c r="E33" s="5">
        <v>27160606914</v>
      </c>
      <c r="F33" s="5"/>
      <c r="G33" s="5">
        <v>30868393817</v>
      </c>
      <c r="H33" s="5"/>
      <c r="I33" s="5">
        <f t="shared" si="0"/>
        <v>-3707786903</v>
      </c>
      <c r="J33" s="5"/>
      <c r="K33" s="5">
        <v>19228135</v>
      </c>
      <c r="L33" s="5"/>
      <c r="M33" s="5">
        <v>27160606914</v>
      </c>
      <c r="N33" s="5"/>
      <c r="O33" s="5">
        <v>36982589956</v>
      </c>
      <c r="P33" s="5"/>
      <c r="Q33" s="5">
        <f t="shared" si="1"/>
        <v>-9821983042</v>
      </c>
    </row>
    <row r="34" spans="1:17">
      <c r="A34" s="1" t="s">
        <v>57</v>
      </c>
      <c r="C34" s="5">
        <v>3500901</v>
      </c>
      <c r="D34" s="5"/>
      <c r="E34" s="5">
        <v>50461024266</v>
      </c>
      <c r="F34" s="5"/>
      <c r="G34" s="5">
        <v>51922653934</v>
      </c>
      <c r="H34" s="5"/>
      <c r="I34" s="5">
        <f t="shared" si="0"/>
        <v>-1461629668</v>
      </c>
      <c r="J34" s="5"/>
      <c r="K34" s="5">
        <v>3500901</v>
      </c>
      <c r="L34" s="5"/>
      <c r="M34" s="5">
        <v>50461024266</v>
      </c>
      <c r="N34" s="5"/>
      <c r="O34" s="5">
        <v>49685837163</v>
      </c>
      <c r="P34" s="5"/>
      <c r="Q34" s="5">
        <f t="shared" si="1"/>
        <v>775187103</v>
      </c>
    </row>
    <row r="35" spans="1:17">
      <c r="A35" s="1" t="s">
        <v>16</v>
      </c>
      <c r="C35" s="5">
        <v>7064052</v>
      </c>
      <c r="D35" s="5"/>
      <c r="E35" s="5">
        <v>50909651456</v>
      </c>
      <c r="F35" s="5"/>
      <c r="G35" s="5">
        <v>60529820076</v>
      </c>
      <c r="H35" s="5"/>
      <c r="I35" s="5">
        <f t="shared" si="0"/>
        <v>-9620168620</v>
      </c>
      <c r="J35" s="5"/>
      <c r="K35" s="5">
        <v>7064052</v>
      </c>
      <c r="L35" s="5"/>
      <c r="M35" s="5">
        <v>50909651456</v>
      </c>
      <c r="N35" s="5"/>
      <c r="O35" s="5">
        <v>59063549310</v>
      </c>
      <c r="P35" s="5"/>
      <c r="Q35" s="5">
        <f t="shared" si="1"/>
        <v>-8153897854</v>
      </c>
    </row>
    <row r="36" spans="1:17">
      <c r="A36" s="1" t="s">
        <v>38</v>
      </c>
      <c r="C36" s="5">
        <v>23781759</v>
      </c>
      <c r="D36" s="5"/>
      <c r="E36" s="5">
        <v>105648310919</v>
      </c>
      <c r="F36" s="5"/>
      <c r="G36" s="5">
        <v>115288462190</v>
      </c>
      <c r="H36" s="5"/>
      <c r="I36" s="5">
        <f t="shared" si="0"/>
        <v>-9640151271</v>
      </c>
      <c r="J36" s="5"/>
      <c r="K36" s="5">
        <v>23781759</v>
      </c>
      <c r="L36" s="5"/>
      <c r="M36" s="5">
        <v>105648310919</v>
      </c>
      <c r="N36" s="5"/>
      <c r="O36" s="5">
        <v>134584372379</v>
      </c>
      <c r="P36" s="5"/>
      <c r="Q36" s="5">
        <f t="shared" si="1"/>
        <v>-28936061460</v>
      </c>
    </row>
    <row r="37" spans="1:17">
      <c r="A37" s="1" t="s">
        <v>60</v>
      </c>
      <c r="C37" s="5">
        <v>5362805</v>
      </c>
      <c r="D37" s="5"/>
      <c r="E37" s="5">
        <v>165257785617</v>
      </c>
      <c r="F37" s="5"/>
      <c r="G37" s="5">
        <v>161893901003</v>
      </c>
      <c r="H37" s="5"/>
      <c r="I37" s="5">
        <f t="shared" si="0"/>
        <v>3363884614</v>
      </c>
      <c r="J37" s="5"/>
      <c r="K37" s="5">
        <v>5362805</v>
      </c>
      <c r="L37" s="5"/>
      <c r="M37" s="5">
        <v>165257785617</v>
      </c>
      <c r="N37" s="5"/>
      <c r="O37" s="5">
        <v>151198994907</v>
      </c>
      <c r="P37" s="5"/>
      <c r="Q37" s="5">
        <f t="shared" si="1"/>
        <v>14058790710</v>
      </c>
    </row>
    <row r="38" spans="1:17">
      <c r="A38" s="1" t="s">
        <v>18</v>
      </c>
      <c r="C38" s="5">
        <v>14894680</v>
      </c>
      <c r="D38" s="5"/>
      <c r="E38" s="5">
        <v>21024600448</v>
      </c>
      <c r="F38" s="5"/>
      <c r="G38" s="5">
        <v>23575380512</v>
      </c>
      <c r="H38" s="5"/>
      <c r="I38" s="5">
        <f t="shared" si="0"/>
        <v>-2550780064</v>
      </c>
      <c r="J38" s="5"/>
      <c r="K38" s="5">
        <v>14894680</v>
      </c>
      <c r="L38" s="5"/>
      <c r="M38" s="5">
        <v>21024600448</v>
      </c>
      <c r="N38" s="5"/>
      <c r="O38" s="5">
        <v>28688053348</v>
      </c>
      <c r="P38" s="5"/>
      <c r="Q38" s="5">
        <f t="shared" si="1"/>
        <v>-7663452900</v>
      </c>
    </row>
    <row r="39" spans="1:17">
      <c r="A39" s="1" t="s">
        <v>45</v>
      </c>
      <c r="C39" s="5">
        <v>2620473</v>
      </c>
      <c r="D39" s="5"/>
      <c r="E39" s="5">
        <v>24642176016</v>
      </c>
      <c r="F39" s="5"/>
      <c r="G39" s="5">
        <v>25527835619</v>
      </c>
      <c r="H39" s="5"/>
      <c r="I39" s="5">
        <f t="shared" si="0"/>
        <v>-885659603</v>
      </c>
      <c r="J39" s="5"/>
      <c r="K39" s="5">
        <v>2620473</v>
      </c>
      <c r="L39" s="5"/>
      <c r="M39" s="5">
        <v>24642176016</v>
      </c>
      <c r="N39" s="5"/>
      <c r="O39" s="5">
        <v>21458219097</v>
      </c>
      <c r="P39" s="5"/>
      <c r="Q39" s="5">
        <f t="shared" si="1"/>
        <v>3183956919</v>
      </c>
    </row>
    <row r="40" spans="1:17">
      <c r="A40" s="1" t="s">
        <v>20</v>
      </c>
      <c r="C40" s="5">
        <v>12049750</v>
      </c>
      <c r="D40" s="5"/>
      <c r="E40" s="5">
        <v>19344557189</v>
      </c>
      <c r="F40" s="5"/>
      <c r="G40" s="5">
        <v>21999275625</v>
      </c>
      <c r="H40" s="5"/>
      <c r="I40" s="5">
        <f t="shared" si="0"/>
        <v>-2654718436</v>
      </c>
      <c r="J40" s="5"/>
      <c r="K40" s="5">
        <v>12049750</v>
      </c>
      <c r="L40" s="5"/>
      <c r="M40" s="5">
        <v>19344557189</v>
      </c>
      <c r="N40" s="5"/>
      <c r="O40" s="5">
        <v>21319339535</v>
      </c>
      <c r="P40" s="5"/>
      <c r="Q40" s="5">
        <f t="shared" si="1"/>
        <v>-1974782346</v>
      </c>
    </row>
    <row r="41" spans="1:17">
      <c r="A41" s="1" t="s">
        <v>50</v>
      </c>
      <c r="C41" s="5">
        <v>39404494</v>
      </c>
      <c r="D41" s="5"/>
      <c r="E41" s="5">
        <v>268706455608</v>
      </c>
      <c r="F41" s="5"/>
      <c r="G41" s="5">
        <v>301273763548</v>
      </c>
      <c r="H41" s="5"/>
      <c r="I41" s="5">
        <f t="shared" si="0"/>
        <v>-32567307940</v>
      </c>
      <c r="J41" s="5"/>
      <c r="K41" s="5">
        <v>39404494</v>
      </c>
      <c r="L41" s="5"/>
      <c r="M41" s="5">
        <v>268706455608</v>
      </c>
      <c r="N41" s="5"/>
      <c r="O41" s="5">
        <v>296102993054</v>
      </c>
      <c r="P41" s="5"/>
      <c r="Q41" s="5">
        <f t="shared" si="1"/>
        <v>-27396537446</v>
      </c>
    </row>
    <row r="42" spans="1:17">
      <c r="A42" s="1" t="s">
        <v>39</v>
      </c>
      <c r="C42" s="5">
        <v>1731052</v>
      </c>
      <c r="D42" s="5"/>
      <c r="E42" s="5">
        <v>14815676791</v>
      </c>
      <c r="F42" s="5"/>
      <c r="G42" s="5">
        <v>17422616436</v>
      </c>
      <c r="H42" s="5"/>
      <c r="I42" s="5">
        <f t="shared" si="0"/>
        <v>-2606939645</v>
      </c>
      <c r="J42" s="5"/>
      <c r="K42" s="5">
        <v>1731052</v>
      </c>
      <c r="L42" s="5"/>
      <c r="M42" s="5">
        <v>14815676791</v>
      </c>
      <c r="N42" s="5"/>
      <c r="O42" s="5">
        <v>17073365876</v>
      </c>
      <c r="P42" s="5"/>
      <c r="Q42" s="5">
        <f t="shared" si="1"/>
        <v>-2257689085</v>
      </c>
    </row>
    <row r="43" spans="1:17">
      <c r="A43" s="1" t="s">
        <v>51</v>
      </c>
      <c r="C43" s="5">
        <v>2403584</v>
      </c>
      <c r="D43" s="5"/>
      <c r="E43" s="5">
        <v>41669089855</v>
      </c>
      <c r="F43" s="5"/>
      <c r="G43" s="5">
        <v>41669089855</v>
      </c>
      <c r="H43" s="5"/>
      <c r="I43" s="5">
        <f t="shared" si="0"/>
        <v>0</v>
      </c>
      <c r="J43" s="5"/>
      <c r="K43" s="5">
        <v>2403584</v>
      </c>
      <c r="L43" s="5"/>
      <c r="M43" s="5">
        <v>41669089855</v>
      </c>
      <c r="N43" s="5"/>
      <c r="O43" s="5">
        <v>33121829713</v>
      </c>
      <c r="P43" s="5"/>
      <c r="Q43" s="5">
        <f t="shared" si="1"/>
        <v>8547260142</v>
      </c>
    </row>
    <row r="44" spans="1:17">
      <c r="A44" s="1" t="s">
        <v>63</v>
      </c>
      <c r="C44" s="5">
        <v>11973920</v>
      </c>
      <c r="D44" s="5"/>
      <c r="E44" s="5">
        <v>108909477860</v>
      </c>
      <c r="F44" s="5"/>
      <c r="G44" s="5">
        <v>121191461450</v>
      </c>
      <c r="H44" s="5"/>
      <c r="I44" s="5">
        <f t="shared" si="0"/>
        <v>-12281983590</v>
      </c>
      <c r="J44" s="5"/>
      <c r="K44" s="5">
        <v>11973920</v>
      </c>
      <c r="L44" s="5"/>
      <c r="M44" s="5">
        <v>108909477860</v>
      </c>
      <c r="N44" s="5"/>
      <c r="O44" s="5">
        <v>156164595349</v>
      </c>
      <c r="P44" s="5"/>
      <c r="Q44" s="5">
        <f t="shared" si="1"/>
        <v>-47255117489</v>
      </c>
    </row>
    <row r="45" spans="1:17">
      <c r="A45" s="1" t="s">
        <v>52</v>
      </c>
      <c r="C45" s="5">
        <v>1790823</v>
      </c>
      <c r="D45" s="5"/>
      <c r="E45" s="5">
        <v>31651379984</v>
      </c>
      <c r="F45" s="5"/>
      <c r="G45" s="5">
        <v>32344613845</v>
      </c>
      <c r="H45" s="5"/>
      <c r="I45" s="5">
        <f t="shared" si="0"/>
        <v>-693233861</v>
      </c>
      <c r="J45" s="5"/>
      <c r="K45" s="5">
        <v>1790823</v>
      </c>
      <c r="L45" s="5"/>
      <c r="M45" s="5">
        <v>31651379984</v>
      </c>
      <c r="N45" s="5"/>
      <c r="O45" s="5">
        <v>40135167070</v>
      </c>
      <c r="P45" s="5"/>
      <c r="Q45" s="5">
        <f t="shared" si="1"/>
        <v>-8483787086</v>
      </c>
    </row>
    <row r="46" spans="1:17">
      <c r="A46" s="1" t="s">
        <v>66</v>
      </c>
      <c r="C46" s="5">
        <v>1699484</v>
      </c>
      <c r="D46" s="5"/>
      <c r="E46" s="5">
        <v>23364015730</v>
      </c>
      <c r="F46" s="5"/>
      <c r="G46" s="5">
        <v>23853933631</v>
      </c>
      <c r="H46" s="5"/>
      <c r="I46" s="5">
        <f t="shared" si="0"/>
        <v>-489917901</v>
      </c>
      <c r="J46" s="5"/>
      <c r="K46" s="5">
        <v>1699484</v>
      </c>
      <c r="L46" s="5"/>
      <c r="M46" s="5">
        <v>23364015730</v>
      </c>
      <c r="N46" s="5"/>
      <c r="O46" s="5">
        <v>30828883476</v>
      </c>
      <c r="P46" s="5"/>
      <c r="Q46" s="5">
        <f t="shared" si="1"/>
        <v>-7464867746</v>
      </c>
    </row>
    <row r="47" spans="1:17">
      <c r="A47" s="1" t="s">
        <v>44</v>
      </c>
      <c r="C47" s="5">
        <v>6714825</v>
      </c>
      <c r="D47" s="5"/>
      <c r="E47" s="5">
        <v>54600451252</v>
      </c>
      <c r="F47" s="5"/>
      <c r="G47" s="5">
        <v>59139364070</v>
      </c>
      <c r="H47" s="5"/>
      <c r="I47" s="5">
        <f t="shared" si="0"/>
        <v>-4538912818</v>
      </c>
      <c r="J47" s="5"/>
      <c r="K47" s="5">
        <v>6714825</v>
      </c>
      <c r="L47" s="5"/>
      <c r="M47" s="5">
        <v>54600451252</v>
      </c>
      <c r="N47" s="5"/>
      <c r="O47" s="5">
        <v>59655172580</v>
      </c>
      <c r="P47" s="5"/>
      <c r="Q47" s="5">
        <f t="shared" si="1"/>
        <v>-5054721328</v>
      </c>
    </row>
    <row r="48" spans="1:17">
      <c r="A48" s="1" t="s">
        <v>26</v>
      </c>
      <c r="C48" s="5">
        <v>31909557</v>
      </c>
      <c r="D48" s="5"/>
      <c r="E48" s="5">
        <v>71052117104</v>
      </c>
      <c r="F48" s="5"/>
      <c r="G48" s="5">
        <v>72740452022</v>
      </c>
      <c r="H48" s="5"/>
      <c r="I48" s="5">
        <f t="shared" si="0"/>
        <v>-1688334918</v>
      </c>
      <c r="J48" s="5"/>
      <c r="K48" s="5">
        <v>31909557</v>
      </c>
      <c r="L48" s="5"/>
      <c r="M48" s="5">
        <v>71052117104</v>
      </c>
      <c r="N48" s="5"/>
      <c r="O48" s="5">
        <v>89801585377</v>
      </c>
      <c r="P48" s="5"/>
      <c r="Q48" s="5">
        <f t="shared" si="1"/>
        <v>-18749468273</v>
      </c>
    </row>
    <row r="49" spans="1:17">
      <c r="A49" s="1" t="s">
        <v>47</v>
      </c>
      <c r="C49" s="5">
        <v>8794336</v>
      </c>
      <c r="D49" s="5"/>
      <c r="E49" s="5">
        <v>117580030475</v>
      </c>
      <c r="F49" s="5"/>
      <c r="G49" s="5">
        <v>122366920632</v>
      </c>
      <c r="H49" s="5"/>
      <c r="I49" s="5">
        <f t="shared" si="0"/>
        <v>-4786890157</v>
      </c>
      <c r="J49" s="5"/>
      <c r="K49" s="5">
        <v>8794336</v>
      </c>
      <c r="L49" s="5"/>
      <c r="M49" s="5">
        <v>117580030475</v>
      </c>
      <c r="N49" s="5"/>
      <c r="O49" s="5">
        <v>113874016079</v>
      </c>
      <c r="P49" s="5"/>
      <c r="Q49" s="5">
        <f t="shared" si="1"/>
        <v>3706014396</v>
      </c>
    </row>
    <row r="50" spans="1:17">
      <c r="A50" s="1" t="s">
        <v>28</v>
      </c>
      <c r="C50" s="5">
        <v>1394183</v>
      </c>
      <c r="D50" s="5"/>
      <c r="E50" s="5">
        <v>51444148125</v>
      </c>
      <c r="F50" s="5"/>
      <c r="G50" s="5">
        <v>53336865670</v>
      </c>
      <c r="H50" s="5"/>
      <c r="I50" s="5">
        <f t="shared" si="0"/>
        <v>-1892717545</v>
      </c>
      <c r="J50" s="5"/>
      <c r="K50" s="5">
        <v>1394183</v>
      </c>
      <c r="L50" s="5"/>
      <c r="M50" s="5">
        <v>51444148125</v>
      </c>
      <c r="N50" s="5"/>
      <c r="O50" s="5">
        <v>59423693950</v>
      </c>
      <c r="P50" s="5"/>
      <c r="Q50" s="5">
        <f t="shared" si="1"/>
        <v>-7979545825</v>
      </c>
    </row>
    <row r="51" spans="1:17">
      <c r="A51" s="1" t="s">
        <v>32</v>
      </c>
      <c r="C51" s="5">
        <v>435392</v>
      </c>
      <c r="D51" s="5"/>
      <c r="E51" s="5">
        <v>15979028337</v>
      </c>
      <c r="F51" s="5"/>
      <c r="G51" s="5">
        <v>16033255860</v>
      </c>
      <c r="H51" s="5"/>
      <c r="I51" s="5">
        <f t="shared" si="0"/>
        <v>-54227523</v>
      </c>
      <c r="J51" s="5"/>
      <c r="K51" s="5">
        <v>435392</v>
      </c>
      <c r="L51" s="5"/>
      <c r="M51" s="5">
        <v>15979028337</v>
      </c>
      <c r="N51" s="5"/>
      <c r="O51" s="5">
        <v>21049196985</v>
      </c>
      <c r="P51" s="5"/>
      <c r="Q51" s="5">
        <f t="shared" si="1"/>
        <v>-5070168648</v>
      </c>
    </row>
    <row r="52" spans="1:17">
      <c r="A52" s="1" t="s">
        <v>29</v>
      </c>
      <c r="C52" s="5">
        <v>687262</v>
      </c>
      <c r="D52" s="5"/>
      <c r="E52" s="5">
        <v>21171524796</v>
      </c>
      <c r="F52" s="5"/>
      <c r="G52" s="5">
        <v>22293387965</v>
      </c>
      <c r="H52" s="5"/>
      <c r="I52" s="5">
        <f t="shared" si="0"/>
        <v>-1121863169</v>
      </c>
      <c r="J52" s="5"/>
      <c r="K52" s="5">
        <v>687262</v>
      </c>
      <c r="L52" s="5"/>
      <c r="M52" s="5">
        <v>21171524796</v>
      </c>
      <c r="N52" s="5"/>
      <c r="O52" s="5">
        <v>29000007782</v>
      </c>
      <c r="P52" s="5"/>
      <c r="Q52" s="5">
        <f t="shared" si="1"/>
        <v>-7828482986</v>
      </c>
    </row>
    <row r="53" spans="1:17">
      <c r="A53" s="1" t="s">
        <v>36</v>
      </c>
      <c r="C53" s="5">
        <v>4082693</v>
      </c>
      <c r="D53" s="5"/>
      <c r="E53" s="5">
        <v>70616176993</v>
      </c>
      <c r="F53" s="5"/>
      <c r="G53" s="5">
        <v>71565301293</v>
      </c>
      <c r="H53" s="5"/>
      <c r="I53" s="5">
        <f t="shared" si="0"/>
        <v>-949124300</v>
      </c>
      <c r="J53" s="5"/>
      <c r="K53" s="5">
        <v>4082693</v>
      </c>
      <c r="L53" s="5"/>
      <c r="M53" s="5">
        <v>70616176993</v>
      </c>
      <c r="N53" s="5"/>
      <c r="O53" s="5">
        <v>81352107601</v>
      </c>
      <c r="P53" s="5"/>
      <c r="Q53" s="5">
        <f t="shared" si="1"/>
        <v>-10735930608</v>
      </c>
    </row>
    <row r="54" spans="1:17">
      <c r="A54" s="1" t="s">
        <v>68</v>
      </c>
      <c r="C54" s="5">
        <v>1839529</v>
      </c>
      <c r="D54" s="5"/>
      <c r="E54" s="5">
        <v>40905419660</v>
      </c>
      <c r="F54" s="5"/>
      <c r="G54" s="5">
        <v>42130570808</v>
      </c>
      <c r="H54" s="5"/>
      <c r="I54" s="5">
        <f t="shared" si="0"/>
        <v>-1225151148</v>
      </c>
      <c r="J54" s="5"/>
      <c r="K54" s="5">
        <v>1839529</v>
      </c>
      <c r="L54" s="5"/>
      <c r="M54" s="5">
        <v>40905419660</v>
      </c>
      <c r="N54" s="5"/>
      <c r="O54" s="5">
        <v>27842592101</v>
      </c>
      <c r="P54" s="5"/>
      <c r="Q54" s="5">
        <f t="shared" si="1"/>
        <v>13062827559</v>
      </c>
    </row>
    <row r="55" spans="1:17">
      <c r="A55" s="1" t="s">
        <v>54</v>
      </c>
      <c r="C55" s="5">
        <v>893013</v>
      </c>
      <c r="D55" s="5"/>
      <c r="E55" s="5">
        <v>15508111534</v>
      </c>
      <c r="F55" s="5"/>
      <c r="G55" s="5">
        <v>15685884553</v>
      </c>
      <c r="H55" s="5"/>
      <c r="I55" s="5">
        <f t="shared" si="0"/>
        <v>-177773019</v>
      </c>
      <c r="J55" s="5"/>
      <c r="K55" s="5">
        <v>893013</v>
      </c>
      <c r="L55" s="5"/>
      <c r="M55" s="5">
        <v>15508111534</v>
      </c>
      <c r="N55" s="5"/>
      <c r="O55" s="5">
        <v>19110796429</v>
      </c>
      <c r="P55" s="5"/>
      <c r="Q55" s="5">
        <f t="shared" si="1"/>
        <v>-3602684895</v>
      </c>
    </row>
    <row r="56" spans="1:17">
      <c r="A56" s="1" t="s">
        <v>42</v>
      </c>
      <c r="C56" s="5">
        <v>140129092</v>
      </c>
      <c r="D56" s="5"/>
      <c r="E56" s="5">
        <v>127037335399</v>
      </c>
      <c r="F56" s="5"/>
      <c r="G56" s="5">
        <v>133166329650</v>
      </c>
      <c r="H56" s="5"/>
      <c r="I56" s="5">
        <f t="shared" si="0"/>
        <v>-6128994251</v>
      </c>
      <c r="J56" s="5"/>
      <c r="K56" s="5">
        <v>140129092</v>
      </c>
      <c r="L56" s="5"/>
      <c r="M56" s="5">
        <v>127037335399</v>
      </c>
      <c r="N56" s="5"/>
      <c r="O56" s="5">
        <v>130205636672</v>
      </c>
      <c r="P56" s="5"/>
      <c r="Q56" s="5">
        <f t="shared" si="1"/>
        <v>-3168301273</v>
      </c>
    </row>
    <row r="57" spans="1:17">
      <c r="A57" s="1" t="s">
        <v>62</v>
      </c>
      <c r="C57" s="5">
        <v>5143557</v>
      </c>
      <c r="D57" s="5"/>
      <c r="E57" s="5">
        <v>33285322961</v>
      </c>
      <c r="F57" s="5"/>
      <c r="G57" s="5">
        <v>34916524964</v>
      </c>
      <c r="H57" s="5"/>
      <c r="I57" s="5">
        <f t="shared" si="0"/>
        <v>-1631202003</v>
      </c>
      <c r="J57" s="5"/>
      <c r="K57" s="5">
        <v>5143557</v>
      </c>
      <c r="L57" s="5"/>
      <c r="M57" s="5">
        <v>33285322961</v>
      </c>
      <c r="N57" s="5"/>
      <c r="O57" s="5">
        <v>35008372461</v>
      </c>
      <c r="P57" s="5"/>
      <c r="Q57" s="5">
        <f t="shared" si="1"/>
        <v>-1723049500</v>
      </c>
    </row>
    <row r="58" spans="1:17">
      <c r="A58" s="1" t="s">
        <v>31</v>
      </c>
      <c r="C58" s="5">
        <v>695276</v>
      </c>
      <c r="D58" s="5"/>
      <c r="E58" s="5">
        <v>60474671932</v>
      </c>
      <c r="F58" s="5"/>
      <c r="G58" s="5">
        <v>62029923509</v>
      </c>
      <c r="H58" s="5"/>
      <c r="I58" s="5">
        <f t="shared" si="0"/>
        <v>-1555251577</v>
      </c>
      <c r="J58" s="5"/>
      <c r="K58" s="5">
        <v>695276</v>
      </c>
      <c r="L58" s="5"/>
      <c r="M58" s="5">
        <v>60474671932</v>
      </c>
      <c r="N58" s="5"/>
      <c r="O58" s="5">
        <v>67648704760</v>
      </c>
      <c r="P58" s="5"/>
      <c r="Q58" s="5">
        <f t="shared" si="1"/>
        <v>-7174032828</v>
      </c>
    </row>
    <row r="59" spans="1:17">
      <c r="A59" s="1" t="s">
        <v>33</v>
      </c>
      <c r="C59" s="5">
        <v>437307</v>
      </c>
      <c r="D59" s="5"/>
      <c r="E59" s="5">
        <v>29712088345</v>
      </c>
      <c r="F59" s="5"/>
      <c r="G59" s="5">
        <v>27724388236</v>
      </c>
      <c r="H59" s="5"/>
      <c r="I59" s="5">
        <f t="shared" si="0"/>
        <v>1987700109</v>
      </c>
      <c r="J59" s="5"/>
      <c r="K59" s="5">
        <v>437307</v>
      </c>
      <c r="L59" s="5"/>
      <c r="M59" s="5">
        <v>29712088345</v>
      </c>
      <c r="N59" s="5"/>
      <c r="O59" s="5">
        <v>29510942980</v>
      </c>
      <c r="P59" s="5"/>
      <c r="Q59" s="5">
        <f t="shared" si="1"/>
        <v>201145365</v>
      </c>
    </row>
    <row r="60" spans="1:17">
      <c r="A60" s="1" t="s">
        <v>59</v>
      </c>
      <c r="C60" s="5">
        <v>11548152</v>
      </c>
      <c r="D60" s="5"/>
      <c r="E60" s="5">
        <v>17494667315</v>
      </c>
      <c r="F60" s="5"/>
      <c r="G60" s="5">
        <v>19970952629</v>
      </c>
      <c r="H60" s="5"/>
      <c r="I60" s="5">
        <f t="shared" si="0"/>
        <v>-2476285314</v>
      </c>
      <c r="J60" s="5"/>
      <c r="K60" s="5">
        <v>11548152</v>
      </c>
      <c r="L60" s="5"/>
      <c r="M60" s="5">
        <v>17494667315</v>
      </c>
      <c r="N60" s="5"/>
      <c r="O60" s="5">
        <v>20895928126</v>
      </c>
      <c r="P60" s="5"/>
      <c r="Q60" s="5">
        <f t="shared" si="1"/>
        <v>-3401260811</v>
      </c>
    </row>
    <row r="61" spans="1:17">
      <c r="A61" s="1" t="s">
        <v>22</v>
      </c>
      <c r="C61" s="5">
        <v>12723209</v>
      </c>
      <c r="D61" s="5"/>
      <c r="E61" s="5">
        <v>87773690990</v>
      </c>
      <c r="F61" s="5"/>
      <c r="G61" s="5">
        <v>89544341817</v>
      </c>
      <c r="H61" s="5"/>
      <c r="I61" s="5">
        <f t="shared" si="0"/>
        <v>-1770650827</v>
      </c>
      <c r="J61" s="5"/>
      <c r="K61" s="5">
        <v>12723209</v>
      </c>
      <c r="L61" s="5"/>
      <c r="M61" s="5">
        <v>87773690990</v>
      </c>
      <c r="N61" s="5"/>
      <c r="O61" s="5">
        <v>97386648361</v>
      </c>
      <c r="P61" s="5"/>
      <c r="Q61" s="5">
        <f t="shared" si="1"/>
        <v>-9612957371</v>
      </c>
    </row>
    <row r="62" spans="1:17" ht="24.75" thickBot="1">
      <c r="C62" s="3"/>
      <c r="D62" s="3"/>
      <c r="E62" s="6">
        <f>SUM(E8:E61)</f>
        <v>3332430719364</v>
      </c>
      <c r="F62" s="3"/>
      <c r="G62" s="6">
        <f>SUM(G8:G61)</f>
        <v>3526810103744</v>
      </c>
      <c r="H62" s="3"/>
      <c r="I62" s="6">
        <f>SUM(I8:I61)</f>
        <v>-194379384380</v>
      </c>
      <c r="J62" s="3"/>
      <c r="K62" s="3"/>
      <c r="L62" s="3"/>
      <c r="M62" s="6">
        <f>SUM(M8:M61)</f>
        <v>3332430719364</v>
      </c>
      <c r="N62" s="3"/>
      <c r="O62" s="6">
        <f>SUM(O8:O61)</f>
        <v>3827458025619</v>
      </c>
      <c r="P62" s="3"/>
      <c r="Q62" s="6">
        <f>SUM(Q8:Q61)</f>
        <v>-495027306255</v>
      </c>
    </row>
    <row r="63" spans="1:17" ht="24.75" thickTop="1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2"/>
  <sheetViews>
    <sheetView rightToLeft="1" workbookViewId="0">
      <selection activeCell="I61" sqref="I61"/>
    </sheetView>
  </sheetViews>
  <sheetFormatPr defaultRowHeight="24"/>
  <cols>
    <col min="1" max="1" width="30.5703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87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19" t="s">
        <v>89</v>
      </c>
      <c r="D6" s="19" t="s">
        <v>89</v>
      </c>
      <c r="E6" s="19" t="s">
        <v>89</v>
      </c>
      <c r="F6" s="19" t="s">
        <v>89</v>
      </c>
      <c r="G6" s="19" t="s">
        <v>89</v>
      </c>
      <c r="H6" s="19" t="s">
        <v>89</v>
      </c>
      <c r="I6" s="19" t="s">
        <v>89</v>
      </c>
      <c r="K6" s="19" t="s">
        <v>90</v>
      </c>
      <c r="L6" s="19" t="s">
        <v>90</v>
      </c>
      <c r="M6" s="19" t="s">
        <v>90</v>
      </c>
      <c r="N6" s="19" t="s">
        <v>90</v>
      </c>
      <c r="O6" s="19" t="s">
        <v>90</v>
      </c>
      <c r="P6" s="19" t="s">
        <v>90</v>
      </c>
      <c r="Q6" s="19" t="s">
        <v>90</v>
      </c>
    </row>
    <row r="7" spans="1:17" ht="24.75">
      <c r="A7" s="19" t="s">
        <v>3</v>
      </c>
      <c r="C7" s="19" t="s">
        <v>7</v>
      </c>
      <c r="E7" s="19" t="s">
        <v>128</v>
      </c>
      <c r="G7" s="19" t="s">
        <v>129</v>
      </c>
      <c r="I7" s="19" t="s">
        <v>131</v>
      </c>
      <c r="K7" s="19" t="s">
        <v>7</v>
      </c>
      <c r="M7" s="19" t="s">
        <v>128</v>
      </c>
      <c r="O7" s="19" t="s">
        <v>129</v>
      </c>
      <c r="Q7" s="19" t="s">
        <v>131</v>
      </c>
    </row>
    <row r="8" spans="1:17">
      <c r="A8" s="1" t="s">
        <v>37</v>
      </c>
      <c r="C8" s="5">
        <v>97894</v>
      </c>
      <c r="D8" s="5"/>
      <c r="E8" s="5">
        <v>1422956216</v>
      </c>
      <c r="F8" s="5"/>
      <c r="G8" s="5">
        <v>2011296900</v>
      </c>
      <c r="H8" s="5"/>
      <c r="I8" s="5">
        <f>E8-G8</f>
        <v>-588340684</v>
      </c>
      <c r="J8" s="5"/>
      <c r="K8" s="5">
        <v>1026530</v>
      </c>
      <c r="L8" s="5"/>
      <c r="M8" s="5">
        <v>16014400153</v>
      </c>
      <c r="N8" s="5"/>
      <c r="O8" s="5">
        <v>21090736986</v>
      </c>
      <c r="P8" s="5"/>
      <c r="Q8" s="5">
        <f>M8-O8</f>
        <v>-5076336833</v>
      </c>
    </row>
    <row r="9" spans="1:17">
      <c r="A9" s="1" t="s">
        <v>64</v>
      </c>
      <c r="C9" s="5">
        <v>171015</v>
      </c>
      <c r="D9" s="5"/>
      <c r="E9" s="5">
        <v>1767971050</v>
      </c>
      <c r="F9" s="5"/>
      <c r="G9" s="5">
        <v>2762600010</v>
      </c>
      <c r="H9" s="5"/>
      <c r="I9" s="5">
        <f t="shared" ref="I9:I62" si="0">E9-G9</f>
        <v>-994628960</v>
      </c>
      <c r="J9" s="5"/>
      <c r="K9" s="5">
        <v>1352385</v>
      </c>
      <c r="L9" s="5"/>
      <c r="M9" s="5">
        <v>20495913424</v>
      </c>
      <c r="N9" s="5"/>
      <c r="O9" s="5">
        <v>21846614675</v>
      </c>
      <c r="P9" s="5"/>
      <c r="Q9" s="5">
        <f t="shared" ref="Q9:Q62" si="1">M9-O9</f>
        <v>-1350701251</v>
      </c>
    </row>
    <row r="10" spans="1:17">
      <c r="A10" s="1" t="s">
        <v>63</v>
      </c>
      <c r="C10" s="5">
        <v>74352</v>
      </c>
      <c r="D10" s="5"/>
      <c r="E10" s="5">
        <v>679480906</v>
      </c>
      <c r="F10" s="5"/>
      <c r="G10" s="5">
        <v>969703322</v>
      </c>
      <c r="H10" s="5"/>
      <c r="I10" s="5">
        <f t="shared" si="0"/>
        <v>-290222416</v>
      </c>
      <c r="J10" s="5"/>
      <c r="K10" s="5">
        <v>1430235</v>
      </c>
      <c r="L10" s="5"/>
      <c r="M10" s="5">
        <v>17951350720</v>
      </c>
      <c r="N10" s="5"/>
      <c r="O10" s="5">
        <v>18653212145</v>
      </c>
      <c r="P10" s="5"/>
      <c r="Q10" s="5">
        <f t="shared" si="1"/>
        <v>-701861425</v>
      </c>
    </row>
    <row r="11" spans="1:17">
      <c r="A11" s="1" t="s">
        <v>52</v>
      </c>
      <c r="C11" s="5">
        <v>175491</v>
      </c>
      <c r="D11" s="5"/>
      <c r="E11" s="5">
        <v>3111023695</v>
      </c>
      <c r="F11" s="5"/>
      <c r="G11" s="5">
        <v>3933030007</v>
      </c>
      <c r="H11" s="5"/>
      <c r="I11" s="5">
        <f t="shared" si="0"/>
        <v>-822006312</v>
      </c>
      <c r="J11" s="5"/>
      <c r="K11" s="5">
        <v>356278</v>
      </c>
      <c r="L11" s="5"/>
      <c r="M11" s="5">
        <v>7101795923</v>
      </c>
      <c r="N11" s="5"/>
      <c r="O11" s="5">
        <v>7984751728</v>
      </c>
      <c r="P11" s="5"/>
      <c r="Q11" s="5">
        <f t="shared" si="1"/>
        <v>-882955805</v>
      </c>
    </row>
    <row r="12" spans="1:17">
      <c r="A12" s="1" t="s">
        <v>38</v>
      </c>
      <c r="C12" s="5">
        <v>1329493</v>
      </c>
      <c r="D12" s="5"/>
      <c r="E12" s="5">
        <v>5891139664</v>
      </c>
      <c r="F12" s="5"/>
      <c r="G12" s="5">
        <v>7523790858</v>
      </c>
      <c r="H12" s="5"/>
      <c r="I12" s="5">
        <f t="shared" si="0"/>
        <v>-1632651194</v>
      </c>
      <c r="J12" s="5"/>
      <c r="K12" s="5">
        <v>3897535</v>
      </c>
      <c r="L12" s="5"/>
      <c r="M12" s="5">
        <v>25758519774</v>
      </c>
      <c r="N12" s="5"/>
      <c r="O12" s="5">
        <v>29039432748</v>
      </c>
      <c r="P12" s="5"/>
      <c r="Q12" s="5">
        <f t="shared" si="1"/>
        <v>-3280912974</v>
      </c>
    </row>
    <row r="13" spans="1:17">
      <c r="A13" s="1" t="s">
        <v>21</v>
      </c>
      <c r="C13" s="5">
        <v>888357</v>
      </c>
      <c r="D13" s="5"/>
      <c r="E13" s="5">
        <v>4839462210</v>
      </c>
      <c r="F13" s="5"/>
      <c r="G13" s="5">
        <v>4623173378</v>
      </c>
      <c r="H13" s="5"/>
      <c r="I13" s="5">
        <f t="shared" si="0"/>
        <v>216288832</v>
      </c>
      <c r="J13" s="5"/>
      <c r="K13" s="5">
        <v>6085820</v>
      </c>
      <c r="L13" s="5"/>
      <c r="M13" s="5">
        <v>35439731611</v>
      </c>
      <c r="N13" s="5"/>
      <c r="O13" s="5">
        <v>31353098824</v>
      </c>
      <c r="P13" s="5"/>
      <c r="Q13" s="5">
        <f t="shared" si="1"/>
        <v>4086632787</v>
      </c>
    </row>
    <row r="14" spans="1:17">
      <c r="A14" s="1" t="s">
        <v>24</v>
      </c>
      <c r="C14" s="5">
        <v>1428939</v>
      </c>
      <c r="D14" s="5"/>
      <c r="E14" s="5">
        <v>6510467587</v>
      </c>
      <c r="F14" s="5"/>
      <c r="G14" s="5">
        <v>7515080389</v>
      </c>
      <c r="H14" s="5"/>
      <c r="I14" s="5">
        <f t="shared" si="0"/>
        <v>-1004612802</v>
      </c>
      <c r="J14" s="5"/>
      <c r="K14" s="5">
        <v>2900550</v>
      </c>
      <c r="L14" s="5"/>
      <c r="M14" s="5">
        <v>14857567467</v>
      </c>
      <c r="N14" s="5"/>
      <c r="O14" s="5">
        <v>15254581491</v>
      </c>
      <c r="P14" s="5"/>
      <c r="Q14" s="5">
        <f t="shared" si="1"/>
        <v>-397014024</v>
      </c>
    </row>
    <row r="15" spans="1:17">
      <c r="A15" s="1" t="s">
        <v>23</v>
      </c>
      <c r="C15" s="5">
        <v>399864</v>
      </c>
      <c r="D15" s="5"/>
      <c r="E15" s="5">
        <v>5436048475</v>
      </c>
      <c r="F15" s="5"/>
      <c r="G15" s="5">
        <v>5125637491</v>
      </c>
      <c r="H15" s="5"/>
      <c r="I15" s="5">
        <f t="shared" si="0"/>
        <v>310410984</v>
      </c>
      <c r="J15" s="5"/>
      <c r="K15" s="5">
        <v>451812</v>
      </c>
      <c r="L15" s="5"/>
      <c r="M15" s="5">
        <v>7879085286</v>
      </c>
      <c r="N15" s="5"/>
      <c r="O15" s="5">
        <v>7097341676</v>
      </c>
      <c r="P15" s="5"/>
      <c r="Q15" s="5">
        <f t="shared" si="1"/>
        <v>781743610</v>
      </c>
    </row>
    <row r="16" spans="1:17">
      <c r="A16" s="1" t="s">
        <v>65</v>
      </c>
      <c r="C16" s="5">
        <v>832826</v>
      </c>
      <c r="D16" s="5"/>
      <c r="E16" s="5">
        <v>4155584583</v>
      </c>
      <c r="F16" s="5"/>
      <c r="G16" s="5">
        <v>6029552236</v>
      </c>
      <c r="H16" s="5"/>
      <c r="I16" s="5">
        <f t="shared" si="0"/>
        <v>-1873967653</v>
      </c>
      <c r="J16" s="5"/>
      <c r="K16" s="5">
        <v>4556795</v>
      </c>
      <c r="L16" s="5"/>
      <c r="M16" s="5">
        <v>32062354445</v>
      </c>
      <c r="N16" s="5"/>
      <c r="O16" s="5">
        <v>32990604858</v>
      </c>
      <c r="P16" s="5"/>
      <c r="Q16" s="5">
        <f t="shared" si="1"/>
        <v>-928250413</v>
      </c>
    </row>
    <row r="17" spans="1:17">
      <c r="A17" s="1" t="s">
        <v>53</v>
      </c>
      <c r="C17" s="5">
        <v>4644954</v>
      </c>
      <c r="D17" s="5"/>
      <c r="E17" s="5">
        <v>10417576329</v>
      </c>
      <c r="F17" s="5"/>
      <c r="G17" s="5">
        <v>16325463106</v>
      </c>
      <c r="H17" s="5"/>
      <c r="I17" s="5">
        <f t="shared" si="0"/>
        <v>-5907886777</v>
      </c>
      <c r="J17" s="5"/>
      <c r="K17" s="5">
        <v>20597542</v>
      </c>
      <c r="L17" s="5"/>
      <c r="M17" s="5">
        <v>85738894341</v>
      </c>
      <c r="N17" s="5"/>
      <c r="O17" s="5">
        <v>105099831972</v>
      </c>
      <c r="P17" s="5"/>
      <c r="Q17" s="5">
        <f t="shared" si="1"/>
        <v>-19360937631</v>
      </c>
    </row>
    <row r="18" spans="1:17">
      <c r="A18" s="1" t="s">
        <v>56</v>
      </c>
      <c r="C18" s="5">
        <v>728592</v>
      </c>
      <c r="D18" s="5"/>
      <c r="E18" s="5">
        <v>3657213058</v>
      </c>
      <c r="F18" s="5"/>
      <c r="G18" s="5">
        <v>4451385356</v>
      </c>
      <c r="H18" s="5"/>
      <c r="I18" s="5">
        <f t="shared" si="0"/>
        <v>-794172298</v>
      </c>
      <c r="J18" s="5"/>
      <c r="K18" s="5">
        <v>7869930</v>
      </c>
      <c r="L18" s="5"/>
      <c r="M18" s="5">
        <v>62332621242</v>
      </c>
      <c r="N18" s="5"/>
      <c r="O18" s="5">
        <v>63605995964</v>
      </c>
      <c r="P18" s="5"/>
      <c r="Q18" s="5">
        <f t="shared" si="1"/>
        <v>-1273374722</v>
      </c>
    </row>
    <row r="19" spans="1:17">
      <c r="A19" s="1" t="s">
        <v>36</v>
      </c>
      <c r="C19" s="5">
        <v>62105</v>
      </c>
      <c r="D19" s="5"/>
      <c r="E19" s="5">
        <v>1052851440</v>
      </c>
      <c r="F19" s="5"/>
      <c r="G19" s="5">
        <v>1237509812</v>
      </c>
      <c r="H19" s="5"/>
      <c r="I19" s="5">
        <f t="shared" si="0"/>
        <v>-184658372</v>
      </c>
      <c r="J19" s="5"/>
      <c r="K19" s="5">
        <v>225426</v>
      </c>
      <c r="L19" s="5"/>
      <c r="M19" s="5">
        <v>8435530830</v>
      </c>
      <c r="N19" s="5"/>
      <c r="O19" s="5">
        <v>8613229298</v>
      </c>
      <c r="P19" s="5"/>
      <c r="Q19" s="5">
        <f t="shared" si="1"/>
        <v>-177698468</v>
      </c>
    </row>
    <row r="20" spans="1:17">
      <c r="A20" s="1" t="s">
        <v>54</v>
      </c>
      <c r="C20" s="5">
        <v>83453</v>
      </c>
      <c r="D20" s="5"/>
      <c r="E20" s="5">
        <v>1456784941</v>
      </c>
      <c r="F20" s="5"/>
      <c r="G20" s="5">
        <v>1785923938</v>
      </c>
      <c r="H20" s="5"/>
      <c r="I20" s="5">
        <f t="shared" si="0"/>
        <v>-329138997</v>
      </c>
      <c r="J20" s="5"/>
      <c r="K20" s="5">
        <v>173232</v>
      </c>
      <c r="L20" s="5"/>
      <c r="M20" s="5">
        <v>3420445490</v>
      </c>
      <c r="N20" s="5"/>
      <c r="O20" s="5">
        <v>3707226531</v>
      </c>
      <c r="P20" s="5"/>
      <c r="Q20" s="5">
        <f t="shared" si="1"/>
        <v>-286781041</v>
      </c>
    </row>
    <row r="21" spans="1:17">
      <c r="A21" s="1" t="s">
        <v>59</v>
      </c>
      <c r="C21" s="5">
        <v>1689748</v>
      </c>
      <c r="D21" s="5"/>
      <c r="E21" s="5">
        <v>2574947694</v>
      </c>
      <c r="F21" s="5"/>
      <c r="G21" s="5">
        <v>3057532737</v>
      </c>
      <c r="H21" s="5"/>
      <c r="I21" s="5">
        <f t="shared" si="0"/>
        <v>-482585043</v>
      </c>
      <c r="J21" s="5"/>
      <c r="K21" s="5">
        <v>4339261</v>
      </c>
      <c r="L21" s="5"/>
      <c r="M21" s="5">
        <v>7721760820</v>
      </c>
      <c r="N21" s="5"/>
      <c r="O21" s="5">
        <v>7838118009</v>
      </c>
      <c r="P21" s="5"/>
      <c r="Q21" s="5">
        <f t="shared" si="1"/>
        <v>-116357189</v>
      </c>
    </row>
    <row r="22" spans="1:17">
      <c r="A22" s="1" t="s">
        <v>41</v>
      </c>
      <c r="C22" s="5">
        <v>1957564</v>
      </c>
      <c r="D22" s="5"/>
      <c r="E22" s="5">
        <v>3517060358</v>
      </c>
      <c r="F22" s="5"/>
      <c r="G22" s="5">
        <v>3603043378</v>
      </c>
      <c r="H22" s="5"/>
      <c r="I22" s="5">
        <f t="shared" si="0"/>
        <v>-85983020</v>
      </c>
      <c r="J22" s="5"/>
      <c r="K22" s="5">
        <v>3679068</v>
      </c>
      <c r="L22" s="5"/>
      <c r="M22" s="5">
        <v>7130531131</v>
      </c>
      <c r="N22" s="5"/>
      <c r="O22" s="5">
        <v>6771600622</v>
      </c>
      <c r="P22" s="5"/>
      <c r="Q22" s="5">
        <f t="shared" si="1"/>
        <v>358930509</v>
      </c>
    </row>
    <row r="23" spans="1:17">
      <c r="A23" s="1" t="s">
        <v>15</v>
      </c>
      <c r="C23" s="5">
        <v>1070943</v>
      </c>
      <c r="D23" s="5"/>
      <c r="E23" s="5">
        <v>2128269284</v>
      </c>
      <c r="F23" s="5"/>
      <c r="G23" s="5">
        <v>2449815507</v>
      </c>
      <c r="H23" s="5"/>
      <c r="I23" s="5">
        <f t="shared" si="0"/>
        <v>-321546223</v>
      </c>
      <c r="J23" s="5"/>
      <c r="K23" s="5">
        <v>3224976</v>
      </c>
      <c r="L23" s="5"/>
      <c r="M23" s="5">
        <v>7303478372</v>
      </c>
      <c r="N23" s="5"/>
      <c r="O23" s="5">
        <v>7427371092</v>
      </c>
      <c r="P23" s="5"/>
      <c r="Q23" s="5">
        <f t="shared" si="1"/>
        <v>-123892720</v>
      </c>
    </row>
    <row r="24" spans="1:17">
      <c r="A24" s="1" t="s">
        <v>46</v>
      </c>
      <c r="C24" s="5">
        <v>291545</v>
      </c>
      <c r="D24" s="5"/>
      <c r="E24" s="5">
        <v>3075349693</v>
      </c>
      <c r="F24" s="5"/>
      <c r="G24" s="5">
        <v>3441086129</v>
      </c>
      <c r="H24" s="5"/>
      <c r="I24" s="5">
        <f t="shared" si="0"/>
        <v>-365736436</v>
      </c>
      <c r="J24" s="5"/>
      <c r="K24" s="5">
        <v>786744</v>
      </c>
      <c r="L24" s="5"/>
      <c r="M24" s="5">
        <v>10069701731</v>
      </c>
      <c r="N24" s="5"/>
      <c r="O24" s="5">
        <v>9285886786</v>
      </c>
      <c r="P24" s="5"/>
      <c r="Q24" s="5">
        <f t="shared" si="1"/>
        <v>783814945</v>
      </c>
    </row>
    <row r="25" spans="1:17">
      <c r="A25" s="1" t="s">
        <v>58</v>
      </c>
      <c r="C25" s="5">
        <v>120839</v>
      </c>
      <c r="D25" s="5"/>
      <c r="E25" s="5">
        <v>1430854774</v>
      </c>
      <c r="F25" s="5"/>
      <c r="G25" s="5">
        <v>1703427005</v>
      </c>
      <c r="H25" s="5"/>
      <c r="I25" s="5">
        <f t="shared" si="0"/>
        <v>-272572231</v>
      </c>
      <c r="J25" s="5"/>
      <c r="K25" s="5">
        <v>988777</v>
      </c>
      <c r="L25" s="5"/>
      <c r="M25" s="5">
        <v>14492658170</v>
      </c>
      <c r="N25" s="5"/>
      <c r="O25" s="5">
        <v>13938458990</v>
      </c>
      <c r="P25" s="5"/>
      <c r="Q25" s="5">
        <f t="shared" si="1"/>
        <v>554199180</v>
      </c>
    </row>
    <row r="26" spans="1:17">
      <c r="A26" s="1" t="s">
        <v>47</v>
      </c>
      <c r="C26" s="5">
        <v>162008</v>
      </c>
      <c r="D26" s="5"/>
      <c r="E26" s="5">
        <v>2177170849</v>
      </c>
      <c r="F26" s="5"/>
      <c r="G26" s="5">
        <v>2097770837</v>
      </c>
      <c r="H26" s="5"/>
      <c r="I26" s="5">
        <f t="shared" si="0"/>
        <v>79400012</v>
      </c>
      <c r="J26" s="5"/>
      <c r="K26" s="5">
        <v>985469</v>
      </c>
      <c r="L26" s="5"/>
      <c r="M26" s="5">
        <v>13949013305</v>
      </c>
      <c r="N26" s="5"/>
      <c r="O26" s="5">
        <v>12760407690</v>
      </c>
      <c r="P26" s="5"/>
      <c r="Q26" s="5">
        <f t="shared" si="1"/>
        <v>1188605615</v>
      </c>
    </row>
    <row r="27" spans="1:17">
      <c r="A27" s="1" t="s">
        <v>61</v>
      </c>
      <c r="C27" s="5">
        <v>112659</v>
      </c>
      <c r="D27" s="5"/>
      <c r="E27" s="5">
        <v>2646424268</v>
      </c>
      <c r="F27" s="5"/>
      <c r="G27" s="5">
        <v>2347880096</v>
      </c>
      <c r="H27" s="5"/>
      <c r="I27" s="5">
        <f t="shared" si="0"/>
        <v>298544172</v>
      </c>
      <c r="J27" s="5"/>
      <c r="K27" s="5">
        <v>209904</v>
      </c>
      <c r="L27" s="5"/>
      <c r="M27" s="5">
        <v>5005124005</v>
      </c>
      <c r="N27" s="5"/>
      <c r="O27" s="5">
        <v>4374523329</v>
      </c>
      <c r="P27" s="5"/>
      <c r="Q27" s="5">
        <f t="shared" si="1"/>
        <v>630600676</v>
      </c>
    </row>
    <row r="28" spans="1:17">
      <c r="A28" s="1" t="s">
        <v>31</v>
      </c>
      <c r="C28" s="5">
        <v>59384</v>
      </c>
      <c r="D28" s="5"/>
      <c r="E28" s="5">
        <v>5056543024</v>
      </c>
      <c r="F28" s="5"/>
      <c r="G28" s="5">
        <v>5777922272</v>
      </c>
      <c r="H28" s="5"/>
      <c r="I28" s="5">
        <f t="shared" si="0"/>
        <v>-721379248</v>
      </c>
      <c r="J28" s="5"/>
      <c r="K28" s="5">
        <v>146870</v>
      </c>
      <c r="L28" s="5"/>
      <c r="M28" s="5">
        <v>15533341899</v>
      </c>
      <c r="N28" s="5"/>
      <c r="O28" s="5">
        <v>14255883381</v>
      </c>
      <c r="P28" s="5"/>
      <c r="Q28" s="5">
        <f t="shared" si="1"/>
        <v>1277458518</v>
      </c>
    </row>
    <row r="29" spans="1:17">
      <c r="A29" s="1" t="s">
        <v>26</v>
      </c>
      <c r="C29" s="5">
        <v>1090443</v>
      </c>
      <c r="D29" s="5"/>
      <c r="E29" s="5">
        <v>2400828938</v>
      </c>
      <c r="F29" s="5"/>
      <c r="G29" s="5">
        <v>3068783128</v>
      </c>
      <c r="H29" s="5"/>
      <c r="I29" s="5">
        <f t="shared" si="0"/>
        <v>-667954190</v>
      </c>
      <c r="J29" s="5"/>
      <c r="K29" s="5">
        <v>1090443</v>
      </c>
      <c r="L29" s="5"/>
      <c r="M29" s="5">
        <v>2400828938</v>
      </c>
      <c r="N29" s="5"/>
      <c r="O29" s="5">
        <v>3068783128</v>
      </c>
      <c r="P29" s="5"/>
      <c r="Q29" s="5">
        <f t="shared" si="1"/>
        <v>-667954190</v>
      </c>
    </row>
    <row r="30" spans="1:17">
      <c r="A30" s="1" t="s">
        <v>28</v>
      </c>
      <c r="C30" s="5">
        <v>54179</v>
      </c>
      <c r="D30" s="5"/>
      <c r="E30" s="5">
        <v>1984393542</v>
      </c>
      <c r="F30" s="5"/>
      <c r="G30" s="5">
        <v>2309249441</v>
      </c>
      <c r="H30" s="5"/>
      <c r="I30" s="5">
        <f t="shared" si="0"/>
        <v>-324855899</v>
      </c>
      <c r="J30" s="5"/>
      <c r="K30" s="5">
        <v>398372</v>
      </c>
      <c r="L30" s="5"/>
      <c r="M30" s="5">
        <v>17459712369</v>
      </c>
      <c r="N30" s="5"/>
      <c r="O30" s="5">
        <v>16880907858</v>
      </c>
      <c r="P30" s="5"/>
      <c r="Q30" s="5">
        <f t="shared" si="1"/>
        <v>578804511</v>
      </c>
    </row>
    <row r="31" spans="1:17">
      <c r="A31" s="1" t="s">
        <v>29</v>
      </c>
      <c r="C31" s="5">
        <v>92800</v>
      </c>
      <c r="D31" s="5"/>
      <c r="E31" s="5">
        <v>2880079962</v>
      </c>
      <c r="F31" s="5"/>
      <c r="G31" s="5">
        <v>3915829366</v>
      </c>
      <c r="H31" s="5"/>
      <c r="I31" s="5">
        <f t="shared" si="0"/>
        <v>-1035749404</v>
      </c>
      <c r="J31" s="5"/>
      <c r="K31" s="5">
        <v>164521</v>
      </c>
      <c r="L31" s="5"/>
      <c r="M31" s="5">
        <v>6248996076</v>
      </c>
      <c r="N31" s="5"/>
      <c r="O31" s="5">
        <v>6942200032</v>
      </c>
      <c r="P31" s="5"/>
      <c r="Q31" s="5">
        <f t="shared" si="1"/>
        <v>-693203956</v>
      </c>
    </row>
    <row r="32" spans="1:17">
      <c r="A32" s="1" t="s">
        <v>32</v>
      </c>
      <c r="C32" s="5">
        <v>64963</v>
      </c>
      <c r="D32" s="5"/>
      <c r="E32" s="5">
        <v>2354253301</v>
      </c>
      <c r="F32" s="5"/>
      <c r="G32" s="5">
        <v>3140661712</v>
      </c>
      <c r="H32" s="5"/>
      <c r="I32" s="5">
        <f t="shared" si="0"/>
        <v>-786408411</v>
      </c>
      <c r="J32" s="5"/>
      <c r="K32" s="5">
        <v>110967</v>
      </c>
      <c r="L32" s="5"/>
      <c r="M32" s="5">
        <v>4653382639</v>
      </c>
      <c r="N32" s="5"/>
      <c r="O32" s="5">
        <v>5364743133</v>
      </c>
      <c r="P32" s="5"/>
      <c r="Q32" s="5">
        <f t="shared" si="1"/>
        <v>-711360494</v>
      </c>
    </row>
    <row r="33" spans="1:17">
      <c r="A33" s="1" t="s">
        <v>60</v>
      </c>
      <c r="C33" s="5">
        <v>51229</v>
      </c>
      <c r="D33" s="5"/>
      <c r="E33" s="5">
        <v>1607325771</v>
      </c>
      <c r="F33" s="5"/>
      <c r="G33" s="5">
        <v>1444351102</v>
      </c>
      <c r="H33" s="5"/>
      <c r="I33" s="5">
        <f t="shared" si="0"/>
        <v>162974669</v>
      </c>
      <c r="J33" s="5"/>
      <c r="K33" s="5">
        <v>119380</v>
      </c>
      <c r="L33" s="5"/>
      <c r="M33" s="5">
        <v>3618012273</v>
      </c>
      <c r="N33" s="5"/>
      <c r="O33" s="5">
        <v>3352685555</v>
      </c>
      <c r="P33" s="5"/>
      <c r="Q33" s="5">
        <f t="shared" si="1"/>
        <v>265326718</v>
      </c>
    </row>
    <row r="34" spans="1:17">
      <c r="A34" s="1" t="s">
        <v>33</v>
      </c>
      <c r="C34" s="5">
        <v>93280</v>
      </c>
      <c r="D34" s="5"/>
      <c r="E34" s="5">
        <v>6216867314</v>
      </c>
      <c r="F34" s="5"/>
      <c r="G34" s="5">
        <v>6294847238</v>
      </c>
      <c r="H34" s="5"/>
      <c r="I34" s="5">
        <f t="shared" si="0"/>
        <v>-77979924</v>
      </c>
      <c r="J34" s="5"/>
      <c r="K34" s="5">
        <v>519646</v>
      </c>
      <c r="L34" s="5"/>
      <c r="M34" s="5">
        <v>34449935311</v>
      </c>
      <c r="N34" s="5"/>
      <c r="O34" s="5">
        <v>34990162620</v>
      </c>
      <c r="P34" s="5"/>
      <c r="Q34" s="5">
        <f t="shared" si="1"/>
        <v>-540227309</v>
      </c>
    </row>
    <row r="35" spans="1:17">
      <c r="A35" s="1" t="s">
        <v>40</v>
      </c>
      <c r="C35" s="5">
        <v>553546</v>
      </c>
      <c r="D35" s="5"/>
      <c r="E35" s="5">
        <v>5578105612</v>
      </c>
      <c r="F35" s="5"/>
      <c r="G35" s="5">
        <v>6013292365</v>
      </c>
      <c r="H35" s="5"/>
      <c r="I35" s="5">
        <f t="shared" si="0"/>
        <v>-435186753</v>
      </c>
      <c r="J35" s="5"/>
      <c r="K35" s="5">
        <v>1202105</v>
      </c>
      <c r="L35" s="5"/>
      <c r="M35" s="5">
        <v>15613454113</v>
      </c>
      <c r="N35" s="5"/>
      <c r="O35" s="5">
        <v>14628482965</v>
      </c>
      <c r="P35" s="5"/>
      <c r="Q35" s="5">
        <f t="shared" si="1"/>
        <v>984971148</v>
      </c>
    </row>
    <row r="36" spans="1:17">
      <c r="A36" s="1" t="s">
        <v>30</v>
      </c>
      <c r="C36" s="5">
        <v>251338</v>
      </c>
      <c r="D36" s="5"/>
      <c r="E36" s="5">
        <v>1426347354</v>
      </c>
      <c r="F36" s="5"/>
      <c r="G36" s="5">
        <v>2831046262</v>
      </c>
      <c r="H36" s="5"/>
      <c r="I36" s="5">
        <f t="shared" si="0"/>
        <v>-1404698908</v>
      </c>
      <c r="J36" s="5"/>
      <c r="K36" s="5">
        <v>476212</v>
      </c>
      <c r="L36" s="5"/>
      <c r="M36" s="5">
        <v>4168409850</v>
      </c>
      <c r="N36" s="5"/>
      <c r="O36" s="5">
        <v>5357948541</v>
      </c>
      <c r="P36" s="5"/>
      <c r="Q36" s="5">
        <f t="shared" si="1"/>
        <v>-1189538691</v>
      </c>
    </row>
    <row r="37" spans="1:17">
      <c r="A37" s="1" t="s">
        <v>50</v>
      </c>
      <c r="C37" s="5">
        <v>432806</v>
      </c>
      <c r="D37" s="5"/>
      <c r="E37" s="5">
        <v>2991702666</v>
      </c>
      <c r="F37" s="5"/>
      <c r="G37" s="5">
        <v>3252297871</v>
      </c>
      <c r="H37" s="5"/>
      <c r="I37" s="5">
        <f t="shared" si="0"/>
        <v>-260595205</v>
      </c>
      <c r="J37" s="5"/>
      <c r="K37" s="5">
        <v>4095506</v>
      </c>
      <c r="L37" s="5"/>
      <c r="M37" s="5">
        <v>31324274849</v>
      </c>
      <c r="N37" s="5"/>
      <c r="O37" s="5">
        <v>30775463962</v>
      </c>
      <c r="P37" s="5"/>
      <c r="Q37" s="5">
        <f t="shared" si="1"/>
        <v>548810887</v>
      </c>
    </row>
    <row r="38" spans="1:17">
      <c r="A38" s="1" t="s">
        <v>34</v>
      </c>
      <c r="C38" s="5">
        <v>51397</v>
      </c>
      <c r="D38" s="5"/>
      <c r="E38" s="5">
        <v>5754963258</v>
      </c>
      <c r="F38" s="5"/>
      <c r="G38" s="5">
        <v>6704279711</v>
      </c>
      <c r="H38" s="5"/>
      <c r="I38" s="5">
        <f t="shared" si="0"/>
        <v>-949316453</v>
      </c>
      <c r="J38" s="5"/>
      <c r="K38" s="5">
        <v>73931</v>
      </c>
      <c r="L38" s="5"/>
      <c r="M38" s="5">
        <v>9336736204</v>
      </c>
      <c r="N38" s="5"/>
      <c r="O38" s="5">
        <v>9643638795</v>
      </c>
      <c r="P38" s="5"/>
      <c r="Q38" s="5">
        <f t="shared" si="1"/>
        <v>-306902591</v>
      </c>
    </row>
    <row r="39" spans="1:17">
      <c r="A39" s="1" t="s">
        <v>25</v>
      </c>
      <c r="C39" s="5">
        <v>36646</v>
      </c>
      <c r="D39" s="5"/>
      <c r="E39" s="5">
        <v>3371574087</v>
      </c>
      <c r="F39" s="5"/>
      <c r="G39" s="5">
        <v>2823354854</v>
      </c>
      <c r="H39" s="5"/>
      <c r="I39" s="5">
        <f t="shared" si="0"/>
        <v>548219233</v>
      </c>
      <c r="J39" s="5"/>
      <c r="K39" s="5">
        <v>167627</v>
      </c>
      <c r="L39" s="5"/>
      <c r="M39" s="5">
        <v>15437970357</v>
      </c>
      <c r="N39" s="5"/>
      <c r="O39" s="5">
        <v>12742061055</v>
      </c>
      <c r="P39" s="5"/>
      <c r="Q39" s="5">
        <f t="shared" si="1"/>
        <v>2695909302</v>
      </c>
    </row>
    <row r="40" spans="1:17">
      <c r="A40" s="1" t="s">
        <v>27</v>
      </c>
      <c r="C40" s="5">
        <v>50581</v>
      </c>
      <c r="D40" s="5"/>
      <c r="E40" s="5">
        <v>9460359256</v>
      </c>
      <c r="F40" s="5"/>
      <c r="G40" s="5">
        <v>8049648629</v>
      </c>
      <c r="H40" s="5"/>
      <c r="I40" s="5">
        <f t="shared" si="0"/>
        <v>1410710627</v>
      </c>
      <c r="J40" s="5"/>
      <c r="K40" s="5">
        <v>174843</v>
      </c>
      <c r="L40" s="5"/>
      <c r="M40" s="5">
        <v>30765694702</v>
      </c>
      <c r="N40" s="5"/>
      <c r="O40" s="5">
        <v>27750778680</v>
      </c>
      <c r="P40" s="5"/>
      <c r="Q40" s="5">
        <f t="shared" si="1"/>
        <v>3014916022</v>
      </c>
    </row>
    <row r="41" spans="1:17">
      <c r="A41" s="1" t="s">
        <v>18</v>
      </c>
      <c r="C41" s="5">
        <v>6483164</v>
      </c>
      <c r="D41" s="5"/>
      <c r="E41" s="5">
        <v>9201827394</v>
      </c>
      <c r="F41" s="5"/>
      <c r="G41" s="5">
        <v>12486965458</v>
      </c>
      <c r="H41" s="5"/>
      <c r="I41" s="5">
        <f t="shared" si="0"/>
        <v>-3285138064</v>
      </c>
      <c r="J41" s="5"/>
      <c r="K41" s="5">
        <v>8471504</v>
      </c>
      <c r="L41" s="5"/>
      <c r="M41" s="5">
        <v>13345708879</v>
      </c>
      <c r="N41" s="5"/>
      <c r="O41" s="5">
        <v>16316628394</v>
      </c>
      <c r="P41" s="5"/>
      <c r="Q41" s="5">
        <f t="shared" si="1"/>
        <v>-2970919515</v>
      </c>
    </row>
    <row r="42" spans="1:17">
      <c r="A42" s="1" t="s">
        <v>19</v>
      </c>
      <c r="C42" s="5">
        <v>6996766</v>
      </c>
      <c r="D42" s="5"/>
      <c r="E42" s="5">
        <v>18458719886</v>
      </c>
      <c r="F42" s="5"/>
      <c r="G42" s="5">
        <v>20320368565</v>
      </c>
      <c r="H42" s="5"/>
      <c r="I42" s="5">
        <f t="shared" si="0"/>
        <v>-1861648679</v>
      </c>
      <c r="J42" s="5"/>
      <c r="K42" s="5">
        <v>9275218</v>
      </c>
      <c r="L42" s="5"/>
      <c r="M42" s="5">
        <v>26783879477</v>
      </c>
      <c r="N42" s="5"/>
      <c r="O42" s="5">
        <v>28695394950</v>
      </c>
      <c r="P42" s="5"/>
      <c r="Q42" s="5">
        <f t="shared" si="1"/>
        <v>-1911515473</v>
      </c>
    </row>
    <row r="43" spans="1:17">
      <c r="A43" s="1" t="s">
        <v>20</v>
      </c>
      <c r="C43" s="5">
        <v>135638</v>
      </c>
      <c r="D43" s="5"/>
      <c r="E43" s="5">
        <v>218426156</v>
      </c>
      <c r="F43" s="5"/>
      <c r="G43" s="5">
        <v>239981127</v>
      </c>
      <c r="H43" s="5"/>
      <c r="I43" s="5">
        <f t="shared" si="0"/>
        <v>-21554971</v>
      </c>
      <c r="J43" s="5"/>
      <c r="K43" s="5">
        <v>1255981</v>
      </c>
      <c r="L43" s="5"/>
      <c r="M43" s="5">
        <v>2669108739</v>
      </c>
      <c r="N43" s="5"/>
      <c r="O43" s="5">
        <v>2222177672</v>
      </c>
      <c r="P43" s="5"/>
      <c r="Q43" s="5">
        <f t="shared" si="1"/>
        <v>446931067</v>
      </c>
    </row>
    <row r="44" spans="1:17">
      <c r="A44" s="1" t="s">
        <v>17</v>
      </c>
      <c r="C44" s="5">
        <v>6413994</v>
      </c>
      <c r="D44" s="5"/>
      <c r="E44" s="5">
        <v>9006540690</v>
      </c>
      <c r="F44" s="5"/>
      <c r="G44" s="5">
        <v>12336407556</v>
      </c>
      <c r="H44" s="5"/>
      <c r="I44" s="5">
        <f t="shared" si="0"/>
        <v>-3329866866</v>
      </c>
      <c r="J44" s="5"/>
      <c r="K44" s="5">
        <v>8771570</v>
      </c>
      <c r="L44" s="5"/>
      <c r="M44" s="5">
        <v>13953872550</v>
      </c>
      <c r="N44" s="5"/>
      <c r="O44" s="5">
        <v>16870870541</v>
      </c>
      <c r="P44" s="5"/>
      <c r="Q44" s="5">
        <f t="shared" si="1"/>
        <v>-2916997991</v>
      </c>
    </row>
    <row r="45" spans="1:17">
      <c r="A45" s="1" t="s">
        <v>49</v>
      </c>
      <c r="C45" s="5">
        <v>193257</v>
      </c>
      <c r="D45" s="5"/>
      <c r="E45" s="5">
        <v>1400030961</v>
      </c>
      <c r="F45" s="5"/>
      <c r="G45" s="5">
        <v>1563202766</v>
      </c>
      <c r="H45" s="5"/>
      <c r="I45" s="5">
        <f t="shared" si="0"/>
        <v>-163171805</v>
      </c>
      <c r="J45" s="5"/>
      <c r="K45" s="5">
        <v>583026</v>
      </c>
      <c r="L45" s="5"/>
      <c r="M45" s="5">
        <v>5182004129</v>
      </c>
      <c r="N45" s="5"/>
      <c r="O45" s="5">
        <v>4715937094</v>
      </c>
      <c r="P45" s="5"/>
      <c r="Q45" s="5">
        <f t="shared" si="1"/>
        <v>466067035</v>
      </c>
    </row>
    <row r="46" spans="1:17">
      <c r="A46" s="1" t="s">
        <v>62</v>
      </c>
      <c r="C46" s="5">
        <v>292552</v>
      </c>
      <c r="D46" s="5"/>
      <c r="E46" s="5">
        <v>1902066575</v>
      </c>
      <c r="F46" s="5"/>
      <c r="G46" s="5">
        <v>1991184190</v>
      </c>
      <c r="H46" s="5"/>
      <c r="I46" s="5">
        <f t="shared" si="0"/>
        <v>-89117615</v>
      </c>
      <c r="J46" s="5"/>
      <c r="K46" s="5">
        <v>792357</v>
      </c>
      <c r="L46" s="5"/>
      <c r="M46" s="5">
        <v>5977669736</v>
      </c>
      <c r="N46" s="5"/>
      <c r="O46" s="5">
        <v>5392985626</v>
      </c>
      <c r="P46" s="5"/>
      <c r="Q46" s="5">
        <f t="shared" si="1"/>
        <v>584684110</v>
      </c>
    </row>
    <row r="47" spans="1:17">
      <c r="A47" s="1" t="s">
        <v>132</v>
      </c>
      <c r="C47" s="5">
        <v>0</v>
      </c>
      <c r="D47" s="5"/>
      <c r="E47" s="5">
        <v>0</v>
      </c>
      <c r="F47" s="5"/>
      <c r="G47" s="5">
        <v>0</v>
      </c>
      <c r="H47" s="5"/>
      <c r="I47" s="5">
        <f t="shared" si="0"/>
        <v>0</v>
      </c>
      <c r="J47" s="5"/>
      <c r="K47" s="5">
        <v>20000</v>
      </c>
      <c r="L47" s="5"/>
      <c r="M47" s="5">
        <v>604382408</v>
      </c>
      <c r="N47" s="5"/>
      <c r="O47" s="5">
        <v>600544790</v>
      </c>
      <c r="P47" s="5"/>
      <c r="Q47" s="5">
        <f t="shared" si="1"/>
        <v>3837618</v>
      </c>
    </row>
    <row r="48" spans="1:17">
      <c r="A48" s="1" t="s">
        <v>133</v>
      </c>
      <c r="C48" s="5">
        <v>0</v>
      </c>
      <c r="D48" s="5"/>
      <c r="E48" s="5">
        <v>0</v>
      </c>
      <c r="F48" s="5"/>
      <c r="G48" s="5">
        <v>0</v>
      </c>
      <c r="H48" s="5"/>
      <c r="I48" s="5">
        <f t="shared" si="0"/>
        <v>0</v>
      </c>
      <c r="J48" s="5"/>
      <c r="K48" s="5">
        <v>8909876</v>
      </c>
      <c r="L48" s="5"/>
      <c r="M48" s="5">
        <v>41502202408</v>
      </c>
      <c r="N48" s="5"/>
      <c r="O48" s="5">
        <v>41502202408</v>
      </c>
      <c r="P48" s="5"/>
      <c r="Q48" s="5">
        <f t="shared" si="1"/>
        <v>0</v>
      </c>
    </row>
    <row r="49" spans="1:17">
      <c r="A49" s="1" t="s">
        <v>44</v>
      </c>
      <c r="C49" s="5">
        <v>0</v>
      </c>
      <c r="D49" s="5"/>
      <c r="E49" s="5">
        <v>0</v>
      </c>
      <c r="F49" s="5"/>
      <c r="G49" s="5">
        <v>0</v>
      </c>
      <c r="H49" s="5"/>
      <c r="I49" s="5">
        <f t="shared" si="0"/>
        <v>0</v>
      </c>
      <c r="J49" s="5"/>
      <c r="K49" s="5">
        <v>617372</v>
      </c>
      <c r="L49" s="5"/>
      <c r="M49" s="5">
        <v>5810344943</v>
      </c>
      <c r="N49" s="5"/>
      <c r="O49" s="5">
        <v>5484794198</v>
      </c>
      <c r="P49" s="5"/>
      <c r="Q49" s="5">
        <f t="shared" si="1"/>
        <v>325550745</v>
      </c>
    </row>
    <row r="50" spans="1:17">
      <c r="A50" s="1" t="s">
        <v>134</v>
      </c>
      <c r="C50" s="5">
        <v>0</v>
      </c>
      <c r="D50" s="5"/>
      <c r="E50" s="5">
        <v>0</v>
      </c>
      <c r="F50" s="5"/>
      <c r="G50" s="5">
        <v>0</v>
      </c>
      <c r="H50" s="5"/>
      <c r="I50" s="5">
        <f t="shared" si="0"/>
        <v>0</v>
      </c>
      <c r="J50" s="5"/>
      <c r="K50" s="5">
        <v>493499</v>
      </c>
      <c r="L50" s="5"/>
      <c r="M50" s="5">
        <v>5832171182</v>
      </c>
      <c r="N50" s="5"/>
      <c r="O50" s="5">
        <v>5832171182</v>
      </c>
      <c r="P50" s="5"/>
      <c r="Q50" s="5">
        <f t="shared" si="1"/>
        <v>0</v>
      </c>
    </row>
    <row r="51" spans="1:17">
      <c r="A51" s="1" t="s">
        <v>22</v>
      </c>
      <c r="C51" s="5">
        <v>0</v>
      </c>
      <c r="D51" s="5"/>
      <c r="E51" s="5">
        <v>0</v>
      </c>
      <c r="F51" s="5"/>
      <c r="G51" s="5">
        <v>0</v>
      </c>
      <c r="H51" s="5"/>
      <c r="I51" s="5">
        <f t="shared" si="0"/>
        <v>0</v>
      </c>
      <c r="J51" s="5"/>
      <c r="K51" s="5">
        <v>1169791</v>
      </c>
      <c r="L51" s="5"/>
      <c r="M51" s="5">
        <v>10184032405</v>
      </c>
      <c r="N51" s="5"/>
      <c r="O51" s="5">
        <v>8953875135</v>
      </c>
      <c r="P51" s="5"/>
      <c r="Q51" s="5">
        <f t="shared" si="1"/>
        <v>1230157270</v>
      </c>
    </row>
    <row r="52" spans="1:17">
      <c r="A52" s="1" t="s">
        <v>67</v>
      </c>
      <c r="C52" s="5">
        <v>0</v>
      </c>
      <c r="D52" s="5"/>
      <c r="E52" s="5">
        <v>0</v>
      </c>
      <c r="F52" s="5"/>
      <c r="G52" s="5">
        <v>0</v>
      </c>
      <c r="H52" s="5"/>
      <c r="I52" s="5">
        <f t="shared" si="0"/>
        <v>0</v>
      </c>
      <c r="J52" s="5"/>
      <c r="K52" s="5">
        <v>425444</v>
      </c>
      <c r="L52" s="5"/>
      <c r="M52" s="5">
        <v>8930276517</v>
      </c>
      <c r="N52" s="5"/>
      <c r="O52" s="5">
        <v>8364965977</v>
      </c>
      <c r="P52" s="5"/>
      <c r="Q52" s="5">
        <f t="shared" si="1"/>
        <v>565310540</v>
      </c>
    </row>
    <row r="53" spans="1:17">
      <c r="A53" s="1" t="s">
        <v>135</v>
      </c>
      <c r="C53" s="5">
        <v>0</v>
      </c>
      <c r="D53" s="5"/>
      <c r="E53" s="5">
        <v>0</v>
      </c>
      <c r="F53" s="5"/>
      <c r="G53" s="5">
        <v>0</v>
      </c>
      <c r="H53" s="5"/>
      <c r="I53" s="5">
        <f t="shared" si="0"/>
        <v>0</v>
      </c>
      <c r="J53" s="5"/>
      <c r="K53" s="5">
        <v>2368456</v>
      </c>
      <c r="L53" s="5"/>
      <c r="M53" s="5">
        <v>44825379331</v>
      </c>
      <c r="N53" s="5"/>
      <c r="O53" s="5">
        <v>44825379331</v>
      </c>
      <c r="P53" s="5"/>
      <c r="Q53" s="5">
        <f t="shared" si="1"/>
        <v>0</v>
      </c>
    </row>
    <row r="54" spans="1:17">
      <c r="A54" s="1" t="s">
        <v>45</v>
      </c>
      <c r="C54" s="5">
        <v>0</v>
      </c>
      <c r="D54" s="5"/>
      <c r="E54" s="5">
        <v>0</v>
      </c>
      <c r="F54" s="5"/>
      <c r="G54" s="5">
        <v>0</v>
      </c>
      <c r="H54" s="5"/>
      <c r="I54" s="5">
        <f t="shared" si="0"/>
        <v>0</v>
      </c>
      <c r="J54" s="5"/>
      <c r="K54" s="5">
        <v>298165</v>
      </c>
      <c r="L54" s="5"/>
      <c r="M54" s="5">
        <v>2839592982</v>
      </c>
      <c r="N54" s="5"/>
      <c r="O54" s="5">
        <v>2441578255</v>
      </c>
      <c r="P54" s="5"/>
      <c r="Q54" s="5">
        <f t="shared" si="1"/>
        <v>398014727</v>
      </c>
    </row>
    <row r="55" spans="1:17">
      <c r="A55" s="1" t="s">
        <v>42</v>
      </c>
      <c r="C55" s="5">
        <v>0</v>
      </c>
      <c r="D55" s="5"/>
      <c r="E55" s="5">
        <v>0</v>
      </c>
      <c r="F55" s="5"/>
      <c r="G55" s="5">
        <v>0</v>
      </c>
      <c r="H55" s="5"/>
      <c r="I55" s="5">
        <f t="shared" si="0"/>
        <v>0</v>
      </c>
      <c r="J55" s="5"/>
      <c r="K55" s="5">
        <v>12883676</v>
      </c>
      <c r="L55" s="5"/>
      <c r="M55" s="5">
        <v>13194912496</v>
      </c>
      <c r="N55" s="5"/>
      <c r="O55" s="5">
        <v>11971298840</v>
      </c>
      <c r="P55" s="5"/>
      <c r="Q55" s="5">
        <f t="shared" si="1"/>
        <v>1223613656</v>
      </c>
    </row>
    <row r="56" spans="1:17">
      <c r="A56" s="1" t="s">
        <v>51</v>
      </c>
      <c r="C56" s="5">
        <v>0</v>
      </c>
      <c r="D56" s="5"/>
      <c r="E56" s="5">
        <v>0</v>
      </c>
      <c r="F56" s="5"/>
      <c r="G56" s="5">
        <v>0</v>
      </c>
      <c r="H56" s="5"/>
      <c r="I56" s="5">
        <f t="shared" si="0"/>
        <v>0</v>
      </c>
      <c r="J56" s="5"/>
      <c r="K56" s="5">
        <v>94926</v>
      </c>
      <c r="L56" s="5"/>
      <c r="M56" s="5">
        <v>1145039146</v>
      </c>
      <c r="N56" s="5"/>
      <c r="O56" s="5">
        <v>1048194537</v>
      </c>
      <c r="P56" s="5"/>
      <c r="Q56" s="5">
        <f t="shared" si="1"/>
        <v>96844609</v>
      </c>
    </row>
    <row r="57" spans="1:17">
      <c r="A57" s="1" t="s">
        <v>136</v>
      </c>
      <c r="C57" s="5">
        <v>0</v>
      </c>
      <c r="D57" s="5"/>
      <c r="E57" s="5">
        <v>0</v>
      </c>
      <c r="F57" s="5"/>
      <c r="G57" s="5">
        <v>0</v>
      </c>
      <c r="H57" s="5"/>
      <c r="I57" s="5">
        <f t="shared" si="0"/>
        <v>0</v>
      </c>
      <c r="J57" s="5"/>
      <c r="K57" s="5">
        <v>298080</v>
      </c>
      <c r="L57" s="5"/>
      <c r="M57" s="5">
        <v>1860639753</v>
      </c>
      <c r="N57" s="5"/>
      <c r="O57" s="5">
        <v>1827008865</v>
      </c>
      <c r="P57" s="5"/>
      <c r="Q57" s="5">
        <f t="shared" si="1"/>
        <v>33630888</v>
      </c>
    </row>
    <row r="58" spans="1:17">
      <c r="A58" s="1" t="s">
        <v>48</v>
      </c>
      <c r="C58" s="5">
        <v>0</v>
      </c>
      <c r="D58" s="5"/>
      <c r="E58" s="5">
        <v>0</v>
      </c>
      <c r="F58" s="5"/>
      <c r="G58" s="5">
        <v>0</v>
      </c>
      <c r="H58" s="5"/>
      <c r="I58" s="5">
        <f t="shared" si="0"/>
        <v>0</v>
      </c>
      <c r="J58" s="5"/>
      <c r="K58" s="5">
        <v>234372</v>
      </c>
      <c r="L58" s="5"/>
      <c r="M58" s="5">
        <v>4653540791</v>
      </c>
      <c r="N58" s="5"/>
      <c r="O58" s="5">
        <v>4189302199</v>
      </c>
      <c r="P58" s="5"/>
      <c r="Q58" s="5">
        <f t="shared" si="1"/>
        <v>464238592</v>
      </c>
    </row>
    <row r="59" spans="1:17">
      <c r="A59" s="1" t="s">
        <v>16</v>
      </c>
      <c r="C59" s="5">
        <v>0</v>
      </c>
      <c r="D59" s="5"/>
      <c r="E59" s="5">
        <v>0</v>
      </c>
      <c r="F59" s="5"/>
      <c r="G59" s="5">
        <v>0</v>
      </c>
      <c r="H59" s="5"/>
      <c r="I59" s="5">
        <f t="shared" si="0"/>
        <v>0</v>
      </c>
      <c r="J59" s="5"/>
      <c r="K59" s="5">
        <v>649480</v>
      </c>
      <c r="L59" s="5"/>
      <c r="M59" s="5">
        <v>5751024118</v>
      </c>
      <c r="N59" s="5"/>
      <c r="O59" s="5">
        <v>5430395189</v>
      </c>
      <c r="P59" s="5"/>
      <c r="Q59" s="5">
        <f t="shared" si="1"/>
        <v>320628929</v>
      </c>
    </row>
    <row r="60" spans="1:17">
      <c r="A60" s="1" t="s">
        <v>68</v>
      </c>
      <c r="C60" s="5">
        <v>0</v>
      </c>
      <c r="D60" s="5"/>
      <c r="E60" s="5">
        <v>0</v>
      </c>
      <c r="F60" s="5"/>
      <c r="G60" s="5">
        <v>0</v>
      </c>
      <c r="H60" s="5"/>
      <c r="I60" s="5">
        <f t="shared" si="0"/>
        <v>0</v>
      </c>
      <c r="J60" s="5"/>
      <c r="K60" s="5">
        <v>168697</v>
      </c>
      <c r="L60" s="5"/>
      <c r="M60" s="5">
        <v>2771820559</v>
      </c>
      <c r="N60" s="5"/>
      <c r="O60" s="5">
        <v>2553350211</v>
      </c>
      <c r="P60" s="5"/>
      <c r="Q60" s="5">
        <f t="shared" si="1"/>
        <v>218470348</v>
      </c>
    </row>
    <row r="61" spans="1:17">
      <c r="A61" s="1" t="s">
        <v>57</v>
      </c>
      <c r="C61" s="5">
        <v>0</v>
      </c>
      <c r="D61" s="5"/>
      <c r="E61" s="5">
        <v>0</v>
      </c>
      <c r="F61" s="5"/>
      <c r="G61" s="5">
        <v>0</v>
      </c>
      <c r="H61" s="5"/>
      <c r="I61" s="5">
        <f t="shared" si="0"/>
        <v>0</v>
      </c>
      <c r="J61" s="5"/>
      <c r="K61" s="5">
        <v>321880</v>
      </c>
      <c r="L61" s="5"/>
      <c r="M61" s="5">
        <v>5356270766</v>
      </c>
      <c r="N61" s="5"/>
      <c r="O61" s="5">
        <v>4568217515</v>
      </c>
      <c r="P61" s="5"/>
      <c r="Q61" s="5">
        <f t="shared" si="1"/>
        <v>788053251</v>
      </c>
    </row>
    <row r="62" spans="1:17">
      <c r="A62" s="1" t="s">
        <v>96</v>
      </c>
      <c r="C62" s="5">
        <v>0</v>
      </c>
      <c r="D62" s="5"/>
      <c r="E62" s="5">
        <v>0</v>
      </c>
      <c r="F62" s="5"/>
      <c r="G62" s="5">
        <v>0</v>
      </c>
      <c r="H62" s="5"/>
      <c r="I62" s="5">
        <f t="shared" si="0"/>
        <v>0</v>
      </c>
      <c r="J62" s="5"/>
      <c r="K62" s="5">
        <v>2458500</v>
      </c>
      <c r="L62" s="5"/>
      <c r="M62" s="5">
        <v>2428444576123</v>
      </c>
      <c r="N62" s="5"/>
      <c r="O62" s="5">
        <v>2421637139576</v>
      </c>
      <c r="P62" s="5"/>
      <c r="Q62" s="5">
        <f t="shared" si="1"/>
        <v>6807436547</v>
      </c>
    </row>
    <row r="63" spans="1:17" ht="24.75" thickBot="1">
      <c r="C63" s="5"/>
      <c r="D63" s="5"/>
      <c r="E63" s="6">
        <f>SUM(E8:E62)</f>
        <v>159219592821</v>
      </c>
      <c r="F63" s="5"/>
      <c r="G63" s="6">
        <f>SUM(G8:G62)</f>
        <v>187558376105</v>
      </c>
      <c r="H63" s="5"/>
      <c r="I63" s="6">
        <f>SUM(I8:I62)</f>
        <v>-28338783284</v>
      </c>
      <c r="J63" s="5"/>
      <c r="K63" s="5"/>
      <c r="L63" s="5"/>
      <c r="M63" s="6">
        <f>SUM(M8:M62)</f>
        <v>3245789677258</v>
      </c>
      <c r="N63" s="5"/>
      <c r="O63" s="6">
        <f>SUM(O8:O62)</f>
        <v>3259931177604</v>
      </c>
      <c r="P63" s="5"/>
      <c r="Q63" s="6">
        <f>SUM(Q8:Q62)</f>
        <v>-14141500346</v>
      </c>
    </row>
    <row r="64" spans="1:17" ht="24.75" thickTop="1">
      <c r="I64" s="2"/>
      <c r="Q64" s="15"/>
    </row>
    <row r="65" spans="17:17">
      <c r="Q65" s="15"/>
    </row>
    <row r="66" spans="17:17">
      <c r="Q66" s="15"/>
    </row>
    <row r="70" spans="17:17">
      <c r="Q70" s="15"/>
    </row>
    <row r="71" spans="17:17">
      <c r="Q71" s="2"/>
    </row>
    <row r="72" spans="17:17">
      <c r="Q72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69"/>
  <sheetViews>
    <sheetView rightToLeft="1" workbookViewId="0">
      <selection activeCell="U20" sqref="U20"/>
    </sheetView>
  </sheetViews>
  <sheetFormatPr defaultRowHeight="24"/>
  <cols>
    <col min="1" max="1" width="30.5703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3" ht="24.75">
      <c r="A3" s="18" t="s">
        <v>87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3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3" ht="24.75">
      <c r="A6" s="18" t="s">
        <v>3</v>
      </c>
      <c r="C6" s="19" t="s">
        <v>89</v>
      </c>
      <c r="D6" s="19" t="s">
        <v>89</v>
      </c>
      <c r="E6" s="19" t="s">
        <v>89</v>
      </c>
      <c r="F6" s="19" t="s">
        <v>89</v>
      </c>
      <c r="G6" s="19" t="s">
        <v>89</v>
      </c>
      <c r="H6" s="19" t="s">
        <v>89</v>
      </c>
      <c r="I6" s="19" t="s">
        <v>89</v>
      </c>
      <c r="J6" s="19" t="s">
        <v>89</v>
      </c>
      <c r="K6" s="19" t="s">
        <v>89</v>
      </c>
      <c r="M6" s="19" t="s">
        <v>90</v>
      </c>
      <c r="N6" s="19" t="s">
        <v>90</v>
      </c>
      <c r="O6" s="19" t="s">
        <v>90</v>
      </c>
      <c r="P6" s="19" t="s">
        <v>90</v>
      </c>
      <c r="Q6" s="19" t="s">
        <v>90</v>
      </c>
      <c r="R6" s="19" t="s">
        <v>90</v>
      </c>
      <c r="S6" s="19" t="s">
        <v>90</v>
      </c>
      <c r="T6" s="19" t="s">
        <v>90</v>
      </c>
      <c r="U6" s="19" t="s">
        <v>90</v>
      </c>
    </row>
    <row r="7" spans="1:23" ht="24.75">
      <c r="A7" s="19" t="s">
        <v>3</v>
      </c>
      <c r="C7" s="19" t="s">
        <v>137</v>
      </c>
      <c r="E7" s="19" t="s">
        <v>138</v>
      </c>
      <c r="G7" s="19" t="s">
        <v>139</v>
      </c>
      <c r="I7" s="19" t="s">
        <v>77</v>
      </c>
      <c r="K7" s="19" t="s">
        <v>140</v>
      </c>
      <c r="M7" s="19" t="s">
        <v>137</v>
      </c>
      <c r="O7" s="19" t="s">
        <v>138</v>
      </c>
      <c r="Q7" s="19" t="s">
        <v>139</v>
      </c>
      <c r="S7" s="19" t="s">
        <v>77</v>
      </c>
      <c r="U7" s="19" t="s">
        <v>140</v>
      </c>
    </row>
    <row r="8" spans="1:23">
      <c r="A8" s="1" t="s">
        <v>37</v>
      </c>
      <c r="C8" s="5">
        <v>0</v>
      </c>
      <c r="D8" s="5"/>
      <c r="E8" s="5">
        <v>110202210</v>
      </c>
      <c r="F8" s="5"/>
      <c r="G8" s="5">
        <v>-588340684</v>
      </c>
      <c r="H8" s="5"/>
      <c r="I8" s="5">
        <f>C8+E8+G8</f>
        <v>-478138474</v>
      </c>
      <c r="J8" s="5"/>
      <c r="K8" s="8">
        <f>I8/$I$67</f>
        <v>2.146831931202557E-3</v>
      </c>
      <c r="L8" s="5"/>
      <c r="M8" s="5">
        <v>3197232699</v>
      </c>
      <c r="N8" s="5"/>
      <c r="O8" s="5">
        <v>-6671058028</v>
      </c>
      <c r="P8" s="5"/>
      <c r="Q8" s="5">
        <v>-5076336833</v>
      </c>
      <c r="R8" s="5"/>
      <c r="S8" s="5">
        <f>M8+O8+Q8</f>
        <v>-8550162162</v>
      </c>
      <c r="T8" s="5"/>
      <c r="U8" s="8">
        <f>S8/$S$67</f>
        <v>4.1222890581644279E-2</v>
      </c>
      <c r="V8" s="5"/>
      <c r="W8" s="5"/>
    </row>
    <row r="9" spans="1:23">
      <c r="A9" s="1" t="s">
        <v>64</v>
      </c>
      <c r="C9" s="5">
        <v>0</v>
      </c>
      <c r="D9" s="5"/>
      <c r="E9" s="5">
        <v>-9542379029</v>
      </c>
      <c r="F9" s="5"/>
      <c r="G9" s="5">
        <v>-994628960</v>
      </c>
      <c r="H9" s="5"/>
      <c r="I9" s="5">
        <f t="shared" ref="I9:I66" si="0">C9+E9+G9</f>
        <v>-10537007989</v>
      </c>
      <c r="J9" s="5"/>
      <c r="K9" s="8">
        <f t="shared" ref="K9:K66" si="1">I9/$I$67</f>
        <v>4.7310949526562555E-2</v>
      </c>
      <c r="L9" s="5"/>
      <c r="M9" s="5">
        <v>15272489010</v>
      </c>
      <c r="N9" s="5"/>
      <c r="O9" s="5">
        <v>-52994565511</v>
      </c>
      <c r="P9" s="5"/>
      <c r="Q9" s="5">
        <v>-1350701251</v>
      </c>
      <c r="R9" s="5"/>
      <c r="S9" s="5">
        <f t="shared" ref="S9:S66" si="2">M9+O9+Q9</f>
        <v>-39072777752</v>
      </c>
      <c r="T9" s="5"/>
      <c r="U9" s="8">
        <f t="shared" ref="U9:U66" si="3">S9/$S$67</f>
        <v>0.18838155481425839</v>
      </c>
      <c r="V9" s="5"/>
      <c r="W9" s="5"/>
    </row>
    <row r="10" spans="1:23">
      <c r="A10" s="1" t="s">
        <v>63</v>
      </c>
      <c r="C10" s="5">
        <v>0</v>
      </c>
      <c r="D10" s="5"/>
      <c r="E10" s="5">
        <v>-12281983589</v>
      </c>
      <c r="F10" s="5"/>
      <c r="G10" s="5">
        <v>-290222416</v>
      </c>
      <c r="H10" s="5"/>
      <c r="I10" s="5">
        <f t="shared" si="0"/>
        <v>-12572206005</v>
      </c>
      <c r="J10" s="5"/>
      <c r="K10" s="8">
        <f t="shared" si="1"/>
        <v>5.6448946832064667E-2</v>
      </c>
      <c r="L10" s="5"/>
      <c r="M10" s="5">
        <v>14687643618</v>
      </c>
      <c r="N10" s="5"/>
      <c r="O10" s="5">
        <v>-47255117488</v>
      </c>
      <c r="P10" s="5"/>
      <c r="Q10" s="5">
        <v>-701861425</v>
      </c>
      <c r="R10" s="5"/>
      <c r="S10" s="5">
        <f t="shared" si="2"/>
        <v>-33269335295</v>
      </c>
      <c r="T10" s="5"/>
      <c r="U10" s="8">
        <f t="shared" si="3"/>
        <v>0.1604014219385306</v>
      </c>
      <c r="V10" s="5"/>
      <c r="W10" s="5"/>
    </row>
    <row r="11" spans="1:23">
      <c r="A11" s="1" t="s">
        <v>52</v>
      </c>
      <c r="C11" s="5">
        <v>0</v>
      </c>
      <c r="D11" s="5"/>
      <c r="E11" s="5">
        <v>-693233860</v>
      </c>
      <c r="F11" s="5"/>
      <c r="G11" s="5">
        <v>-822006312</v>
      </c>
      <c r="H11" s="5"/>
      <c r="I11" s="5">
        <f t="shared" si="0"/>
        <v>-1515240172</v>
      </c>
      <c r="J11" s="5"/>
      <c r="K11" s="8">
        <f t="shared" si="1"/>
        <v>6.8033972616277152E-3</v>
      </c>
      <c r="L11" s="5"/>
      <c r="M11" s="5">
        <v>3426771600</v>
      </c>
      <c r="N11" s="5"/>
      <c r="O11" s="5">
        <v>-8483787085</v>
      </c>
      <c r="P11" s="5"/>
      <c r="Q11" s="5">
        <v>-882955805</v>
      </c>
      <c r="R11" s="5"/>
      <c r="S11" s="5">
        <f t="shared" si="2"/>
        <v>-5939971290</v>
      </c>
      <c r="T11" s="5"/>
      <c r="U11" s="8">
        <f t="shared" si="3"/>
        <v>2.8638379238470683E-2</v>
      </c>
      <c r="V11" s="5"/>
      <c r="W11" s="5"/>
    </row>
    <row r="12" spans="1:23">
      <c r="A12" s="1" t="s">
        <v>38</v>
      </c>
      <c r="C12" s="5">
        <v>0</v>
      </c>
      <c r="D12" s="5"/>
      <c r="E12" s="5">
        <v>-9640151270</v>
      </c>
      <c r="F12" s="5"/>
      <c r="G12" s="5">
        <v>-1632651194</v>
      </c>
      <c r="H12" s="5"/>
      <c r="I12" s="5">
        <f t="shared" si="0"/>
        <v>-11272802464</v>
      </c>
      <c r="J12" s="5"/>
      <c r="K12" s="8">
        <f t="shared" si="1"/>
        <v>5.0614651612106126E-2</v>
      </c>
      <c r="L12" s="5"/>
      <c r="M12" s="5">
        <v>4156894824</v>
      </c>
      <c r="N12" s="5"/>
      <c r="O12" s="5">
        <v>-28936061459</v>
      </c>
      <c r="P12" s="5"/>
      <c r="Q12" s="5">
        <v>-3280912974</v>
      </c>
      <c r="R12" s="5"/>
      <c r="S12" s="5">
        <f t="shared" si="2"/>
        <v>-28060079609</v>
      </c>
      <c r="T12" s="5"/>
      <c r="U12" s="8">
        <f t="shared" si="3"/>
        <v>0.13528604130748587</v>
      </c>
      <c r="V12" s="5"/>
      <c r="W12" s="5"/>
    </row>
    <row r="13" spans="1:23">
      <c r="A13" s="1" t="s">
        <v>21</v>
      </c>
      <c r="C13" s="5">
        <v>0</v>
      </c>
      <c r="D13" s="5"/>
      <c r="E13" s="5">
        <v>-5544277421</v>
      </c>
      <c r="F13" s="5"/>
      <c r="G13" s="5">
        <v>216288832</v>
      </c>
      <c r="H13" s="5"/>
      <c r="I13" s="5">
        <f t="shared" si="0"/>
        <v>-5327988589</v>
      </c>
      <c r="J13" s="5"/>
      <c r="K13" s="8">
        <f t="shared" si="1"/>
        <v>2.3922559371258745E-2</v>
      </c>
      <c r="L13" s="5"/>
      <c r="M13" s="5">
        <v>13764439000</v>
      </c>
      <c r="N13" s="5"/>
      <c r="O13" s="5">
        <v>4608962105</v>
      </c>
      <c r="P13" s="5"/>
      <c r="Q13" s="5">
        <v>4086632787</v>
      </c>
      <c r="R13" s="5"/>
      <c r="S13" s="5">
        <f t="shared" si="2"/>
        <v>22460033892</v>
      </c>
      <c r="T13" s="5"/>
      <c r="U13" s="8">
        <f t="shared" si="3"/>
        <v>-0.10828654498564096</v>
      </c>
      <c r="V13" s="5"/>
      <c r="W13" s="5"/>
    </row>
    <row r="14" spans="1:23">
      <c r="A14" s="1" t="s">
        <v>24</v>
      </c>
      <c r="C14" s="5">
        <v>0</v>
      </c>
      <c r="D14" s="5"/>
      <c r="E14" s="5">
        <v>-2450522358</v>
      </c>
      <c r="F14" s="5"/>
      <c r="G14" s="5">
        <v>-1004612802</v>
      </c>
      <c r="H14" s="5"/>
      <c r="I14" s="5">
        <f t="shared" si="0"/>
        <v>-3455135160</v>
      </c>
      <c r="J14" s="5"/>
      <c r="K14" s="8">
        <f t="shared" si="1"/>
        <v>1.5513485928155315E-2</v>
      </c>
      <c r="L14" s="5"/>
      <c r="M14" s="5">
        <v>3681366430</v>
      </c>
      <c r="N14" s="5"/>
      <c r="O14" s="5">
        <v>-9573469129</v>
      </c>
      <c r="P14" s="5"/>
      <c r="Q14" s="5">
        <v>-397014024</v>
      </c>
      <c r="R14" s="5"/>
      <c r="S14" s="5">
        <f t="shared" si="2"/>
        <v>-6289116723</v>
      </c>
      <c r="T14" s="5"/>
      <c r="U14" s="8">
        <f t="shared" si="3"/>
        <v>3.0321713859374898E-2</v>
      </c>
      <c r="V14" s="5"/>
      <c r="W14" s="5"/>
    </row>
    <row r="15" spans="1:23">
      <c r="A15" s="1" t="s">
        <v>23</v>
      </c>
      <c r="C15" s="5">
        <v>0</v>
      </c>
      <c r="D15" s="5"/>
      <c r="E15" s="5">
        <v>-4246521777</v>
      </c>
      <c r="F15" s="5"/>
      <c r="G15" s="5">
        <v>310410984</v>
      </c>
      <c r="H15" s="5"/>
      <c r="I15" s="5">
        <f t="shared" si="0"/>
        <v>-3936110793</v>
      </c>
      <c r="J15" s="5"/>
      <c r="K15" s="8">
        <f t="shared" si="1"/>
        <v>1.7673056645015808E-2</v>
      </c>
      <c r="L15" s="5"/>
      <c r="M15" s="5">
        <v>5773944150</v>
      </c>
      <c r="N15" s="5"/>
      <c r="O15" s="5">
        <v>2125366902</v>
      </c>
      <c r="P15" s="5"/>
      <c r="Q15" s="5">
        <v>781743610</v>
      </c>
      <c r="R15" s="5"/>
      <c r="S15" s="5">
        <f t="shared" si="2"/>
        <v>8681054662</v>
      </c>
      <c r="T15" s="5"/>
      <c r="U15" s="8">
        <f t="shared" si="3"/>
        <v>-4.1853962496214342E-2</v>
      </c>
      <c r="V15" s="5"/>
      <c r="W15" s="5"/>
    </row>
    <row r="16" spans="1:23">
      <c r="A16" s="1" t="s">
        <v>65</v>
      </c>
      <c r="C16" s="5">
        <v>0</v>
      </c>
      <c r="D16" s="5"/>
      <c r="E16" s="5">
        <v>-10607790673</v>
      </c>
      <c r="F16" s="5"/>
      <c r="G16" s="5">
        <v>-1873967653</v>
      </c>
      <c r="H16" s="5"/>
      <c r="I16" s="5">
        <f t="shared" si="0"/>
        <v>-12481758326</v>
      </c>
      <c r="J16" s="5"/>
      <c r="K16" s="8">
        <f t="shared" si="1"/>
        <v>5.6042838610410955E-2</v>
      </c>
      <c r="L16" s="5"/>
      <c r="M16" s="5">
        <v>28352576700</v>
      </c>
      <c r="N16" s="5"/>
      <c r="O16" s="5">
        <v>-89249082226</v>
      </c>
      <c r="P16" s="5"/>
      <c r="Q16" s="5">
        <v>-928250413</v>
      </c>
      <c r="R16" s="5"/>
      <c r="S16" s="5">
        <f t="shared" si="2"/>
        <v>-61824755939</v>
      </c>
      <c r="T16" s="5"/>
      <c r="U16" s="8">
        <f t="shared" si="3"/>
        <v>0.29807565061597707</v>
      </c>
      <c r="V16" s="5"/>
      <c r="W16" s="5"/>
    </row>
    <row r="17" spans="1:23">
      <c r="A17" s="1" t="s">
        <v>53</v>
      </c>
      <c r="C17" s="5">
        <v>0</v>
      </c>
      <c r="D17" s="5"/>
      <c r="E17" s="5">
        <v>245991228</v>
      </c>
      <c r="F17" s="5"/>
      <c r="G17" s="5">
        <v>-5907886777</v>
      </c>
      <c r="H17" s="5"/>
      <c r="I17" s="5">
        <f t="shared" si="0"/>
        <v>-5661895549</v>
      </c>
      <c r="J17" s="5"/>
      <c r="K17" s="8">
        <f t="shared" si="1"/>
        <v>2.5421794765938102E-2</v>
      </c>
      <c r="L17" s="5"/>
      <c r="M17" s="5">
        <v>9607540140</v>
      </c>
      <c r="N17" s="5"/>
      <c r="O17" s="5">
        <v>-32741815139</v>
      </c>
      <c r="P17" s="5"/>
      <c r="Q17" s="5">
        <v>-19360937631</v>
      </c>
      <c r="R17" s="5"/>
      <c r="S17" s="5">
        <f t="shared" si="2"/>
        <v>-42495212630</v>
      </c>
      <c r="T17" s="5"/>
      <c r="U17" s="8">
        <f t="shared" si="3"/>
        <v>0.20488213758982482</v>
      </c>
      <c r="V17" s="5"/>
      <c r="W17" s="5"/>
    </row>
    <row r="18" spans="1:23">
      <c r="A18" s="1" t="s">
        <v>56</v>
      </c>
      <c r="C18" s="5">
        <v>0</v>
      </c>
      <c r="D18" s="5"/>
      <c r="E18" s="5">
        <v>-13394692979</v>
      </c>
      <c r="F18" s="5"/>
      <c r="G18" s="5">
        <v>-794172298</v>
      </c>
      <c r="H18" s="5"/>
      <c r="I18" s="5">
        <f t="shared" si="0"/>
        <v>-14188865277</v>
      </c>
      <c r="J18" s="5"/>
      <c r="K18" s="8">
        <f t="shared" si="1"/>
        <v>6.3707713770372751E-2</v>
      </c>
      <c r="L18" s="5"/>
      <c r="M18" s="5">
        <v>48610876100</v>
      </c>
      <c r="N18" s="5"/>
      <c r="O18" s="5">
        <v>-54010156895</v>
      </c>
      <c r="P18" s="5"/>
      <c r="Q18" s="5">
        <v>-1273374722</v>
      </c>
      <c r="R18" s="5"/>
      <c r="S18" s="5">
        <f t="shared" si="2"/>
        <v>-6672655517</v>
      </c>
      <c r="T18" s="5"/>
      <c r="U18" s="8">
        <f t="shared" si="3"/>
        <v>3.2170869166527512E-2</v>
      </c>
      <c r="V18" s="5"/>
      <c r="W18" s="5"/>
    </row>
    <row r="19" spans="1:23">
      <c r="A19" s="1" t="s">
        <v>36</v>
      </c>
      <c r="C19" s="5">
        <v>0</v>
      </c>
      <c r="D19" s="5"/>
      <c r="E19" s="5">
        <v>-949124299</v>
      </c>
      <c r="F19" s="5"/>
      <c r="G19" s="5">
        <v>-184658372</v>
      </c>
      <c r="H19" s="5"/>
      <c r="I19" s="5">
        <f t="shared" si="0"/>
        <v>-1133782671</v>
      </c>
      <c r="J19" s="5"/>
      <c r="K19" s="8">
        <f t="shared" si="1"/>
        <v>5.0906609141579415E-3</v>
      </c>
      <c r="L19" s="5"/>
      <c r="M19" s="5">
        <v>1067988780</v>
      </c>
      <c r="N19" s="5"/>
      <c r="O19" s="5">
        <v>-10735930607</v>
      </c>
      <c r="P19" s="5"/>
      <c r="Q19" s="5">
        <v>-177698468</v>
      </c>
      <c r="R19" s="5"/>
      <c r="S19" s="5">
        <f t="shared" si="2"/>
        <v>-9845640295</v>
      </c>
      <c r="T19" s="5"/>
      <c r="U19" s="8">
        <f t="shared" si="3"/>
        <v>4.7468778357307242E-2</v>
      </c>
      <c r="V19" s="5"/>
      <c r="W19" s="5"/>
    </row>
    <row r="20" spans="1:23">
      <c r="A20" s="1" t="s">
        <v>54</v>
      </c>
      <c r="C20" s="5">
        <v>0</v>
      </c>
      <c r="D20" s="5"/>
      <c r="E20" s="5">
        <v>-177773018</v>
      </c>
      <c r="F20" s="5"/>
      <c r="G20" s="5">
        <v>-329138997</v>
      </c>
      <c r="H20" s="5"/>
      <c r="I20" s="5">
        <f t="shared" si="0"/>
        <v>-506912015</v>
      </c>
      <c r="J20" s="5"/>
      <c r="K20" s="8">
        <f t="shared" si="1"/>
        <v>2.2760245395191301E-3</v>
      </c>
      <c r="L20" s="5"/>
      <c r="M20" s="5">
        <v>1220582500</v>
      </c>
      <c r="N20" s="5"/>
      <c r="O20" s="5">
        <v>-3602684894</v>
      </c>
      <c r="P20" s="5"/>
      <c r="Q20" s="5">
        <v>-286781041</v>
      </c>
      <c r="R20" s="5"/>
      <c r="S20" s="5">
        <f t="shared" si="2"/>
        <v>-2668883435</v>
      </c>
      <c r="T20" s="5"/>
      <c r="U20" s="8">
        <f t="shared" si="3"/>
        <v>1.2867485754262345E-2</v>
      </c>
      <c r="V20" s="5"/>
      <c r="W20" s="5"/>
    </row>
    <row r="21" spans="1:23">
      <c r="A21" s="1" t="s">
        <v>59</v>
      </c>
      <c r="C21" s="5">
        <v>0</v>
      </c>
      <c r="D21" s="5"/>
      <c r="E21" s="5">
        <v>-2476285313</v>
      </c>
      <c r="F21" s="5"/>
      <c r="G21" s="5">
        <v>-482585043</v>
      </c>
      <c r="H21" s="5"/>
      <c r="I21" s="5">
        <f t="shared" si="0"/>
        <v>-2958870356</v>
      </c>
      <c r="J21" s="5"/>
      <c r="K21" s="8">
        <f t="shared" si="1"/>
        <v>1.3285267147419467E-2</v>
      </c>
      <c r="L21" s="5"/>
      <c r="M21" s="5">
        <v>92665300</v>
      </c>
      <c r="N21" s="5"/>
      <c r="O21" s="5">
        <v>-3401260810</v>
      </c>
      <c r="P21" s="5"/>
      <c r="Q21" s="5">
        <v>-116357189</v>
      </c>
      <c r="R21" s="5"/>
      <c r="S21" s="5">
        <f t="shared" si="2"/>
        <v>-3424952699</v>
      </c>
      <c r="T21" s="5"/>
      <c r="U21" s="8">
        <f t="shared" si="3"/>
        <v>1.6512721944113257E-2</v>
      </c>
      <c r="V21" s="5"/>
      <c r="W21" s="5"/>
    </row>
    <row r="22" spans="1:23">
      <c r="A22" s="1" t="s">
        <v>41</v>
      </c>
      <c r="C22" s="5">
        <v>0</v>
      </c>
      <c r="D22" s="5"/>
      <c r="E22" s="5">
        <v>-5463643004</v>
      </c>
      <c r="F22" s="5"/>
      <c r="G22" s="5">
        <v>-85983020</v>
      </c>
      <c r="H22" s="5"/>
      <c r="I22" s="5">
        <f t="shared" si="0"/>
        <v>-5549626024</v>
      </c>
      <c r="J22" s="5"/>
      <c r="K22" s="8">
        <f t="shared" si="1"/>
        <v>2.4917706903786804E-2</v>
      </c>
      <c r="L22" s="5"/>
      <c r="M22" s="5">
        <v>0</v>
      </c>
      <c r="N22" s="5"/>
      <c r="O22" s="5">
        <v>-709862606</v>
      </c>
      <c r="P22" s="5"/>
      <c r="Q22" s="5">
        <v>358930509</v>
      </c>
      <c r="R22" s="5"/>
      <c r="S22" s="5">
        <f t="shared" si="2"/>
        <v>-350932097</v>
      </c>
      <c r="T22" s="5"/>
      <c r="U22" s="8">
        <f t="shared" si="3"/>
        <v>1.6919486627413952E-3</v>
      </c>
      <c r="V22" s="5"/>
      <c r="W22" s="5"/>
    </row>
    <row r="23" spans="1:23">
      <c r="A23" s="1" t="s">
        <v>15</v>
      </c>
      <c r="C23" s="5">
        <v>0</v>
      </c>
      <c r="D23" s="5"/>
      <c r="E23" s="5">
        <v>-4831725827</v>
      </c>
      <c r="F23" s="5"/>
      <c r="G23" s="5">
        <v>-321546223</v>
      </c>
      <c r="H23" s="5"/>
      <c r="I23" s="5">
        <f t="shared" si="0"/>
        <v>-5153272050</v>
      </c>
      <c r="J23" s="5"/>
      <c r="K23" s="8">
        <f t="shared" si="1"/>
        <v>2.3138085698398869E-2</v>
      </c>
      <c r="L23" s="5"/>
      <c r="M23" s="5">
        <v>0</v>
      </c>
      <c r="N23" s="5"/>
      <c r="O23" s="5">
        <v>-8076644832</v>
      </c>
      <c r="P23" s="5"/>
      <c r="Q23" s="5">
        <v>-123892720</v>
      </c>
      <c r="R23" s="5"/>
      <c r="S23" s="5">
        <f t="shared" si="2"/>
        <v>-8200537552</v>
      </c>
      <c r="T23" s="5"/>
      <c r="U23" s="8">
        <f t="shared" si="3"/>
        <v>3.9537245705020235E-2</v>
      </c>
      <c r="V23" s="5"/>
      <c r="W23" s="5"/>
    </row>
    <row r="24" spans="1:23">
      <c r="A24" s="1" t="s">
        <v>46</v>
      </c>
      <c r="C24" s="5">
        <v>0</v>
      </c>
      <c r="D24" s="5"/>
      <c r="E24" s="5">
        <v>-2050402596</v>
      </c>
      <c r="F24" s="5"/>
      <c r="G24" s="5">
        <v>-365736436</v>
      </c>
      <c r="H24" s="5"/>
      <c r="I24" s="5">
        <f t="shared" si="0"/>
        <v>-2416139032</v>
      </c>
      <c r="J24" s="5"/>
      <c r="K24" s="8">
        <f t="shared" si="1"/>
        <v>1.084841464592627E-2</v>
      </c>
      <c r="L24" s="5"/>
      <c r="M24" s="5">
        <v>12926409600</v>
      </c>
      <c r="N24" s="5"/>
      <c r="O24" s="5">
        <v>-5335488448</v>
      </c>
      <c r="P24" s="5"/>
      <c r="Q24" s="5">
        <v>783814945</v>
      </c>
      <c r="R24" s="5"/>
      <c r="S24" s="5">
        <f t="shared" si="2"/>
        <v>8374736097</v>
      </c>
      <c r="T24" s="5"/>
      <c r="U24" s="8">
        <f t="shared" si="3"/>
        <v>-4.0377109022692904E-2</v>
      </c>
      <c r="V24" s="5"/>
      <c r="W24" s="5"/>
    </row>
    <row r="25" spans="1:23">
      <c r="A25" s="1" t="s">
        <v>58</v>
      </c>
      <c r="C25" s="5">
        <v>0</v>
      </c>
      <c r="D25" s="5"/>
      <c r="E25" s="5">
        <v>-5126676140</v>
      </c>
      <c r="F25" s="5"/>
      <c r="G25" s="5">
        <v>-272572231</v>
      </c>
      <c r="H25" s="5"/>
      <c r="I25" s="5">
        <f t="shared" si="0"/>
        <v>-5399248371</v>
      </c>
      <c r="J25" s="5"/>
      <c r="K25" s="8">
        <f t="shared" si="1"/>
        <v>2.4242514329345079E-2</v>
      </c>
      <c r="L25" s="5"/>
      <c r="M25" s="5">
        <v>7672561670</v>
      </c>
      <c r="N25" s="5"/>
      <c r="O25" s="5">
        <v>-16907979268</v>
      </c>
      <c r="P25" s="5"/>
      <c r="Q25" s="5">
        <v>554199180</v>
      </c>
      <c r="R25" s="5"/>
      <c r="S25" s="5">
        <f t="shared" si="2"/>
        <v>-8681218418</v>
      </c>
      <c r="T25" s="5"/>
      <c r="U25" s="8">
        <f t="shared" si="3"/>
        <v>4.1854752012897442E-2</v>
      </c>
      <c r="V25" s="5"/>
      <c r="W25" s="5"/>
    </row>
    <row r="26" spans="1:23">
      <c r="A26" s="1" t="s">
        <v>47</v>
      </c>
      <c r="C26" s="5">
        <v>0</v>
      </c>
      <c r="D26" s="5"/>
      <c r="E26" s="5">
        <v>-4786890156</v>
      </c>
      <c r="F26" s="5"/>
      <c r="G26" s="5">
        <v>79400012</v>
      </c>
      <c r="H26" s="5"/>
      <c r="I26" s="5">
        <f t="shared" si="0"/>
        <v>-4707490144</v>
      </c>
      <c r="J26" s="5"/>
      <c r="K26" s="8">
        <f t="shared" si="1"/>
        <v>2.1136534093176788E-2</v>
      </c>
      <c r="L26" s="5"/>
      <c r="M26" s="5">
        <v>0</v>
      </c>
      <c r="N26" s="5"/>
      <c r="O26" s="5">
        <v>3706014396</v>
      </c>
      <c r="P26" s="5"/>
      <c r="Q26" s="5">
        <v>1188605615</v>
      </c>
      <c r="R26" s="5"/>
      <c r="S26" s="5">
        <f t="shared" si="2"/>
        <v>4894620011</v>
      </c>
      <c r="T26" s="5"/>
      <c r="U26" s="8">
        <f t="shared" si="3"/>
        <v>-2.3598427881159935E-2</v>
      </c>
      <c r="V26" s="5"/>
      <c r="W26" s="5"/>
    </row>
    <row r="27" spans="1:23">
      <c r="A27" s="1" t="s">
        <v>61</v>
      </c>
      <c r="C27" s="5">
        <v>0</v>
      </c>
      <c r="D27" s="5"/>
      <c r="E27" s="5">
        <v>-3669799821</v>
      </c>
      <c r="F27" s="5"/>
      <c r="G27" s="5">
        <v>298544172</v>
      </c>
      <c r="H27" s="5"/>
      <c r="I27" s="5">
        <f t="shared" si="0"/>
        <v>-3371255649</v>
      </c>
      <c r="J27" s="5"/>
      <c r="K27" s="8">
        <f t="shared" si="1"/>
        <v>1.51368686459651E-2</v>
      </c>
      <c r="L27" s="5"/>
      <c r="M27" s="5">
        <v>12009731500</v>
      </c>
      <c r="N27" s="5"/>
      <c r="O27" s="5">
        <v>3905798190</v>
      </c>
      <c r="P27" s="5"/>
      <c r="Q27" s="5">
        <v>630600676</v>
      </c>
      <c r="R27" s="5"/>
      <c r="S27" s="5">
        <f t="shared" si="2"/>
        <v>16546130366</v>
      </c>
      <c r="T27" s="5"/>
      <c r="U27" s="8">
        <f t="shared" si="3"/>
        <v>-7.9773846238688426E-2</v>
      </c>
      <c r="V27" s="5"/>
      <c r="W27" s="5"/>
    </row>
    <row r="28" spans="1:23">
      <c r="A28" s="1" t="s">
        <v>31</v>
      </c>
      <c r="C28" s="5">
        <v>0</v>
      </c>
      <c r="D28" s="5"/>
      <c r="E28" s="5">
        <v>-1555251576</v>
      </c>
      <c r="F28" s="5"/>
      <c r="G28" s="5">
        <v>-721379248</v>
      </c>
      <c r="H28" s="5"/>
      <c r="I28" s="5">
        <f t="shared" si="0"/>
        <v>-2276630824</v>
      </c>
      <c r="J28" s="5"/>
      <c r="K28" s="8">
        <f t="shared" si="1"/>
        <v>1.0222025656364956E-2</v>
      </c>
      <c r="L28" s="5"/>
      <c r="M28" s="5">
        <v>10565240000</v>
      </c>
      <c r="N28" s="5"/>
      <c r="O28" s="5">
        <v>-7174032827</v>
      </c>
      <c r="P28" s="5"/>
      <c r="Q28" s="5">
        <v>1277458518</v>
      </c>
      <c r="R28" s="5"/>
      <c r="S28" s="5">
        <f t="shared" si="2"/>
        <v>4668665691</v>
      </c>
      <c r="T28" s="5"/>
      <c r="U28" s="8">
        <f t="shared" si="3"/>
        <v>-2.2509034483312255E-2</v>
      </c>
      <c r="V28" s="5"/>
      <c r="W28" s="5"/>
    </row>
    <row r="29" spans="1:23">
      <c r="A29" s="1" t="s">
        <v>26</v>
      </c>
      <c r="C29" s="5">
        <v>0</v>
      </c>
      <c r="D29" s="5"/>
      <c r="E29" s="5">
        <v>-1688334917</v>
      </c>
      <c r="F29" s="5"/>
      <c r="G29" s="5">
        <v>-667954190</v>
      </c>
      <c r="H29" s="5"/>
      <c r="I29" s="5">
        <f t="shared" si="0"/>
        <v>-2356289107</v>
      </c>
      <c r="J29" s="5"/>
      <c r="K29" s="8">
        <f t="shared" si="1"/>
        <v>1.0579689711504702E-2</v>
      </c>
      <c r="L29" s="5"/>
      <c r="M29" s="5">
        <v>8910000000</v>
      </c>
      <c r="N29" s="5"/>
      <c r="O29" s="5">
        <v>-18749468272</v>
      </c>
      <c r="P29" s="5"/>
      <c r="Q29" s="5">
        <v>-667954190</v>
      </c>
      <c r="R29" s="5"/>
      <c r="S29" s="5">
        <f t="shared" si="2"/>
        <v>-10507422462</v>
      </c>
      <c r="T29" s="5"/>
      <c r="U29" s="8">
        <f t="shared" si="3"/>
        <v>5.0659428235314136E-2</v>
      </c>
      <c r="V29" s="5"/>
      <c r="W29" s="5"/>
    </row>
    <row r="30" spans="1:23">
      <c r="A30" s="1" t="s">
        <v>28</v>
      </c>
      <c r="C30" s="5">
        <v>0</v>
      </c>
      <c r="D30" s="5"/>
      <c r="E30" s="5">
        <v>-1892717544</v>
      </c>
      <c r="F30" s="5"/>
      <c r="G30" s="5">
        <v>-324855899</v>
      </c>
      <c r="H30" s="5"/>
      <c r="I30" s="5">
        <f t="shared" si="0"/>
        <v>-2217573443</v>
      </c>
      <c r="J30" s="5"/>
      <c r="K30" s="8">
        <f t="shared" si="1"/>
        <v>9.9568592282310107E-3</v>
      </c>
      <c r="L30" s="5"/>
      <c r="M30" s="5">
        <v>0</v>
      </c>
      <c r="N30" s="5"/>
      <c r="O30" s="5">
        <v>-7979545824</v>
      </c>
      <c r="P30" s="5"/>
      <c r="Q30" s="5">
        <v>578804511</v>
      </c>
      <c r="R30" s="5"/>
      <c r="S30" s="5">
        <f t="shared" si="2"/>
        <v>-7400741313</v>
      </c>
      <c r="T30" s="5"/>
      <c r="U30" s="8">
        <f t="shared" si="3"/>
        <v>3.568118868256541E-2</v>
      </c>
      <c r="V30" s="5"/>
      <c r="W30" s="5"/>
    </row>
    <row r="31" spans="1:23">
      <c r="A31" s="1" t="s">
        <v>29</v>
      </c>
      <c r="C31" s="5">
        <v>0</v>
      </c>
      <c r="D31" s="5"/>
      <c r="E31" s="5">
        <v>-1121863168</v>
      </c>
      <c r="F31" s="5"/>
      <c r="G31" s="5">
        <v>-1035749404</v>
      </c>
      <c r="H31" s="5"/>
      <c r="I31" s="5">
        <f t="shared" si="0"/>
        <v>-2157612572</v>
      </c>
      <c r="J31" s="5"/>
      <c r="K31" s="8">
        <f t="shared" si="1"/>
        <v>9.6876361485473683E-3</v>
      </c>
      <c r="L31" s="5"/>
      <c r="M31" s="5">
        <v>5382427800</v>
      </c>
      <c r="N31" s="5"/>
      <c r="O31" s="5">
        <v>-7828482985</v>
      </c>
      <c r="P31" s="5"/>
      <c r="Q31" s="5">
        <v>-693203956</v>
      </c>
      <c r="R31" s="5"/>
      <c r="S31" s="5">
        <f t="shared" si="2"/>
        <v>-3139259141</v>
      </c>
      <c r="T31" s="5"/>
      <c r="U31" s="8">
        <f t="shared" si="3"/>
        <v>1.5135307801764428E-2</v>
      </c>
      <c r="V31" s="5"/>
      <c r="W31" s="5"/>
    </row>
    <row r="32" spans="1:23">
      <c r="A32" s="1" t="s">
        <v>32</v>
      </c>
      <c r="C32" s="5">
        <v>0</v>
      </c>
      <c r="D32" s="5"/>
      <c r="E32" s="5">
        <v>-54227522</v>
      </c>
      <c r="F32" s="5"/>
      <c r="G32" s="5">
        <v>-786408411</v>
      </c>
      <c r="H32" s="5"/>
      <c r="I32" s="5">
        <f t="shared" si="0"/>
        <v>-840635933</v>
      </c>
      <c r="J32" s="5"/>
      <c r="K32" s="8">
        <f t="shared" si="1"/>
        <v>3.774438079376673E-3</v>
      </c>
      <c r="L32" s="5"/>
      <c r="M32" s="5">
        <v>2501775000</v>
      </c>
      <c r="N32" s="5"/>
      <c r="O32" s="5">
        <v>-5070168647</v>
      </c>
      <c r="P32" s="5"/>
      <c r="Q32" s="5">
        <v>-711360494</v>
      </c>
      <c r="R32" s="5"/>
      <c r="S32" s="5">
        <f t="shared" si="2"/>
        <v>-3279754141</v>
      </c>
      <c r="T32" s="5"/>
      <c r="U32" s="8">
        <f t="shared" si="3"/>
        <v>1.5812676242565247E-2</v>
      </c>
      <c r="V32" s="5"/>
      <c r="W32" s="5"/>
    </row>
    <row r="33" spans="1:23">
      <c r="A33" s="1" t="s">
        <v>60</v>
      </c>
      <c r="C33" s="5">
        <v>0</v>
      </c>
      <c r="D33" s="5"/>
      <c r="E33" s="5">
        <v>3363884614</v>
      </c>
      <c r="F33" s="5"/>
      <c r="G33" s="5">
        <v>162974669</v>
      </c>
      <c r="H33" s="5"/>
      <c r="I33" s="5">
        <f t="shared" si="0"/>
        <v>3526859283</v>
      </c>
      <c r="J33" s="5"/>
      <c r="K33" s="8">
        <f t="shared" si="1"/>
        <v>-1.5835525767797877E-2</v>
      </c>
      <c r="L33" s="5"/>
      <c r="M33" s="5">
        <v>0</v>
      </c>
      <c r="N33" s="5"/>
      <c r="O33" s="5">
        <v>14058790710</v>
      </c>
      <c r="P33" s="5"/>
      <c r="Q33" s="5">
        <v>265326718</v>
      </c>
      <c r="R33" s="5"/>
      <c r="S33" s="5">
        <f t="shared" si="2"/>
        <v>14324117428</v>
      </c>
      <c r="T33" s="5"/>
      <c r="U33" s="8">
        <f t="shared" si="3"/>
        <v>-6.9060856884958333E-2</v>
      </c>
      <c r="V33" s="5"/>
      <c r="W33" s="5"/>
    </row>
    <row r="34" spans="1:23">
      <c r="A34" s="1" t="s">
        <v>33</v>
      </c>
      <c r="C34" s="5">
        <v>0</v>
      </c>
      <c r="D34" s="5"/>
      <c r="E34" s="5">
        <v>1987700109</v>
      </c>
      <c r="F34" s="5"/>
      <c r="G34" s="5">
        <v>-77979924</v>
      </c>
      <c r="H34" s="5"/>
      <c r="I34" s="5">
        <f t="shared" si="0"/>
        <v>1909720185</v>
      </c>
      <c r="J34" s="5"/>
      <c r="K34" s="8">
        <f t="shared" si="1"/>
        <v>-8.5746044206014976E-3</v>
      </c>
      <c r="L34" s="5"/>
      <c r="M34" s="5">
        <v>3486382500</v>
      </c>
      <c r="N34" s="5"/>
      <c r="O34" s="5">
        <v>201145365</v>
      </c>
      <c r="P34" s="5"/>
      <c r="Q34" s="5">
        <v>-540227309</v>
      </c>
      <c r="R34" s="5"/>
      <c r="S34" s="5">
        <f t="shared" si="2"/>
        <v>3147300556</v>
      </c>
      <c r="T34" s="5"/>
      <c r="U34" s="8">
        <f t="shared" si="3"/>
        <v>-1.5174077870025806E-2</v>
      </c>
      <c r="V34" s="5"/>
      <c r="W34" s="5"/>
    </row>
    <row r="35" spans="1:23">
      <c r="A35" s="1" t="s">
        <v>40</v>
      </c>
      <c r="C35" s="5">
        <v>0</v>
      </c>
      <c r="D35" s="5"/>
      <c r="E35" s="5">
        <v>-7313189397</v>
      </c>
      <c r="F35" s="5"/>
      <c r="G35" s="5">
        <v>-435186753</v>
      </c>
      <c r="H35" s="5"/>
      <c r="I35" s="5">
        <f t="shared" si="0"/>
        <v>-7748376150</v>
      </c>
      <c r="J35" s="5"/>
      <c r="K35" s="8">
        <f t="shared" si="1"/>
        <v>3.4790049825164947E-2</v>
      </c>
      <c r="L35" s="5"/>
      <c r="M35" s="5">
        <v>13267003248</v>
      </c>
      <c r="N35" s="5"/>
      <c r="O35" s="5">
        <v>-5933521312</v>
      </c>
      <c r="P35" s="5"/>
      <c r="Q35" s="5">
        <v>984971148</v>
      </c>
      <c r="R35" s="5"/>
      <c r="S35" s="5">
        <f t="shared" si="2"/>
        <v>8318453084</v>
      </c>
      <c r="T35" s="5"/>
      <c r="U35" s="8">
        <f t="shared" si="3"/>
        <v>-4.0105751773257821E-2</v>
      </c>
      <c r="V35" s="5"/>
      <c r="W35" s="5"/>
    </row>
    <row r="36" spans="1:23">
      <c r="A36" s="1" t="s">
        <v>30</v>
      </c>
      <c r="C36" s="5">
        <v>0</v>
      </c>
      <c r="D36" s="5"/>
      <c r="E36" s="5">
        <v>-204628906</v>
      </c>
      <c r="F36" s="5"/>
      <c r="G36" s="5">
        <v>-1404698908</v>
      </c>
      <c r="H36" s="5"/>
      <c r="I36" s="5">
        <f t="shared" si="0"/>
        <v>-1609327814</v>
      </c>
      <c r="J36" s="5"/>
      <c r="K36" s="8">
        <f t="shared" si="1"/>
        <v>7.2258488424163277E-3</v>
      </c>
      <c r="L36" s="5"/>
      <c r="M36" s="5">
        <v>999492520</v>
      </c>
      <c r="N36" s="5"/>
      <c r="O36" s="5">
        <v>-9435664384</v>
      </c>
      <c r="P36" s="5"/>
      <c r="Q36" s="5">
        <v>-1189538691</v>
      </c>
      <c r="R36" s="5"/>
      <c r="S36" s="5">
        <f t="shared" si="2"/>
        <v>-9625710555</v>
      </c>
      <c r="T36" s="5"/>
      <c r="U36" s="8">
        <f t="shared" si="3"/>
        <v>4.6408431262609712E-2</v>
      </c>
      <c r="V36" s="5"/>
      <c r="W36" s="5"/>
    </row>
    <row r="37" spans="1:23">
      <c r="A37" s="1" t="s">
        <v>50</v>
      </c>
      <c r="C37" s="5">
        <v>0</v>
      </c>
      <c r="D37" s="5"/>
      <c r="E37" s="5">
        <v>-32567307939</v>
      </c>
      <c r="F37" s="5"/>
      <c r="G37" s="5">
        <v>-260595205</v>
      </c>
      <c r="H37" s="5"/>
      <c r="I37" s="5">
        <f t="shared" si="0"/>
        <v>-32827903144</v>
      </c>
      <c r="J37" s="5"/>
      <c r="K37" s="8">
        <f t="shared" si="1"/>
        <v>0.14739661109966234</v>
      </c>
      <c r="L37" s="5"/>
      <c r="M37" s="5">
        <v>0</v>
      </c>
      <c r="N37" s="5"/>
      <c r="O37" s="5">
        <v>-27396537445</v>
      </c>
      <c r="P37" s="5"/>
      <c r="Q37" s="5">
        <v>548810887</v>
      </c>
      <c r="R37" s="5"/>
      <c r="S37" s="5">
        <f t="shared" si="2"/>
        <v>-26847726558</v>
      </c>
      <c r="T37" s="5"/>
      <c r="U37" s="8">
        <f t="shared" si="3"/>
        <v>0.12944092442890665</v>
      </c>
      <c r="V37" s="5"/>
      <c r="W37" s="5"/>
    </row>
    <row r="38" spans="1:23">
      <c r="A38" s="1" t="s">
        <v>34</v>
      </c>
      <c r="C38" s="5">
        <v>0</v>
      </c>
      <c r="D38" s="5"/>
      <c r="E38" s="5">
        <v>430780160</v>
      </c>
      <c r="F38" s="5"/>
      <c r="G38" s="5">
        <v>-949316453</v>
      </c>
      <c r="H38" s="5"/>
      <c r="I38" s="5">
        <f t="shared" si="0"/>
        <v>-518536293</v>
      </c>
      <c r="J38" s="5"/>
      <c r="K38" s="8">
        <f t="shared" si="1"/>
        <v>2.3282173090714404E-3</v>
      </c>
      <c r="L38" s="5"/>
      <c r="M38" s="5">
        <v>6065631000</v>
      </c>
      <c r="N38" s="5"/>
      <c r="O38" s="5">
        <v>-3642957838</v>
      </c>
      <c r="P38" s="5"/>
      <c r="Q38" s="5">
        <v>-306902591</v>
      </c>
      <c r="R38" s="5"/>
      <c r="S38" s="5">
        <f t="shared" si="2"/>
        <v>2115770571</v>
      </c>
      <c r="T38" s="5"/>
      <c r="U38" s="8">
        <f t="shared" si="3"/>
        <v>-1.0200763107374155E-2</v>
      </c>
      <c r="V38" s="5"/>
      <c r="W38" s="5"/>
    </row>
    <row r="39" spans="1:23">
      <c r="A39" s="1" t="s">
        <v>25</v>
      </c>
      <c r="C39" s="5">
        <v>0</v>
      </c>
      <c r="D39" s="5"/>
      <c r="E39" s="5">
        <v>-1554065495</v>
      </c>
      <c r="F39" s="5"/>
      <c r="G39" s="5">
        <v>548219233</v>
      </c>
      <c r="H39" s="5"/>
      <c r="I39" s="5">
        <f t="shared" si="0"/>
        <v>-1005846262</v>
      </c>
      <c r="J39" s="5"/>
      <c r="K39" s="8">
        <f t="shared" si="1"/>
        <v>4.5162290645164296E-3</v>
      </c>
      <c r="L39" s="5"/>
      <c r="M39" s="5">
        <v>4369140000</v>
      </c>
      <c r="N39" s="5"/>
      <c r="O39" s="5">
        <v>4584436716</v>
      </c>
      <c r="P39" s="5"/>
      <c r="Q39" s="5">
        <v>2695909302</v>
      </c>
      <c r="R39" s="5"/>
      <c r="S39" s="5">
        <f t="shared" si="2"/>
        <v>11649486018</v>
      </c>
      <c r="T39" s="5"/>
      <c r="U39" s="8">
        <f t="shared" si="3"/>
        <v>-5.6165658423030139E-2</v>
      </c>
      <c r="V39" s="5"/>
      <c r="W39" s="5"/>
    </row>
    <row r="40" spans="1:23">
      <c r="A40" s="1" t="s">
        <v>27</v>
      </c>
      <c r="C40" s="5">
        <v>0</v>
      </c>
      <c r="D40" s="5"/>
      <c r="E40" s="5">
        <v>10446823872</v>
      </c>
      <c r="F40" s="5"/>
      <c r="G40" s="5">
        <v>1410710627</v>
      </c>
      <c r="H40" s="5"/>
      <c r="I40" s="5">
        <f t="shared" si="0"/>
        <v>11857534499</v>
      </c>
      <c r="J40" s="5"/>
      <c r="K40" s="8">
        <f t="shared" si="1"/>
        <v>-5.3240086443637903E-2</v>
      </c>
      <c r="L40" s="5"/>
      <c r="M40" s="5">
        <v>0</v>
      </c>
      <c r="N40" s="5"/>
      <c r="O40" s="5">
        <v>18624446080</v>
      </c>
      <c r="P40" s="5"/>
      <c r="Q40" s="5">
        <v>3014916022</v>
      </c>
      <c r="R40" s="5"/>
      <c r="S40" s="5">
        <f t="shared" si="2"/>
        <v>21639362102</v>
      </c>
      <c r="T40" s="5"/>
      <c r="U40" s="8">
        <f t="shared" si="3"/>
        <v>-0.10432984068440945</v>
      </c>
      <c r="V40" s="5"/>
      <c r="W40" s="5"/>
    </row>
    <row r="41" spans="1:23">
      <c r="A41" s="1" t="s">
        <v>18</v>
      </c>
      <c r="C41" s="5">
        <v>0</v>
      </c>
      <c r="D41" s="5"/>
      <c r="E41" s="5">
        <v>-2550780063</v>
      </c>
      <c r="F41" s="5"/>
      <c r="G41" s="5">
        <v>-3285138064</v>
      </c>
      <c r="H41" s="5"/>
      <c r="I41" s="5">
        <f t="shared" si="0"/>
        <v>-5835918127</v>
      </c>
      <c r="J41" s="5"/>
      <c r="K41" s="8">
        <f t="shared" si="1"/>
        <v>2.6203152568156269E-2</v>
      </c>
      <c r="L41" s="5"/>
      <c r="M41" s="5">
        <v>38086214</v>
      </c>
      <c r="N41" s="5"/>
      <c r="O41" s="5">
        <v>-7663452899</v>
      </c>
      <c r="P41" s="5"/>
      <c r="Q41" s="5">
        <v>-2970919515</v>
      </c>
      <c r="R41" s="5"/>
      <c r="S41" s="5">
        <f t="shared" si="2"/>
        <v>-10596286200</v>
      </c>
      <c r="T41" s="5"/>
      <c r="U41" s="8">
        <f t="shared" si="3"/>
        <v>5.1087866910375826E-2</v>
      </c>
      <c r="V41" s="5"/>
      <c r="W41" s="5"/>
    </row>
    <row r="42" spans="1:23">
      <c r="A42" s="1" t="s">
        <v>19</v>
      </c>
      <c r="C42" s="5">
        <v>0</v>
      </c>
      <c r="D42" s="5"/>
      <c r="E42" s="5">
        <v>-13023912705</v>
      </c>
      <c r="F42" s="5"/>
      <c r="G42" s="5">
        <v>-1861648679</v>
      </c>
      <c r="H42" s="5"/>
      <c r="I42" s="5">
        <f t="shared" si="0"/>
        <v>-14885561384</v>
      </c>
      <c r="J42" s="5"/>
      <c r="K42" s="8">
        <f t="shared" si="1"/>
        <v>6.6835864986357338E-2</v>
      </c>
      <c r="L42" s="5"/>
      <c r="M42" s="5">
        <v>2478154800</v>
      </c>
      <c r="N42" s="5"/>
      <c r="O42" s="5">
        <v>-6870468951</v>
      </c>
      <c r="P42" s="5"/>
      <c r="Q42" s="5">
        <v>-1911515473</v>
      </c>
      <c r="R42" s="5"/>
      <c r="S42" s="5">
        <f t="shared" si="2"/>
        <v>-6303829624</v>
      </c>
      <c r="T42" s="5"/>
      <c r="U42" s="8">
        <f t="shared" si="3"/>
        <v>3.0392649158211344E-2</v>
      </c>
      <c r="V42" s="5"/>
      <c r="W42" s="5"/>
    </row>
    <row r="43" spans="1:23">
      <c r="A43" s="1" t="s">
        <v>20</v>
      </c>
      <c r="C43" s="5">
        <v>0</v>
      </c>
      <c r="D43" s="5"/>
      <c r="E43" s="5">
        <v>-2654718435</v>
      </c>
      <c r="F43" s="5"/>
      <c r="G43" s="5">
        <v>-21554971</v>
      </c>
      <c r="H43" s="5"/>
      <c r="I43" s="5">
        <f t="shared" si="0"/>
        <v>-2676273406</v>
      </c>
      <c r="J43" s="5"/>
      <c r="K43" s="8">
        <f t="shared" si="1"/>
        <v>1.2016412644151755E-2</v>
      </c>
      <c r="L43" s="5"/>
      <c r="M43" s="5">
        <v>0</v>
      </c>
      <c r="N43" s="5"/>
      <c r="O43" s="5">
        <v>-1974782345</v>
      </c>
      <c r="P43" s="5"/>
      <c r="Q43" s="5">
        <v>446931067</v>
      </c>
      <c r="R43" s="5"/>
      <c r="S43" s="5">
        <f t="shared" si="2"/>
        <v>-1527851278</v>
      </c>
      <c r="T43" s="5"/>
      <c r="U43" s="8">
        <f t="shared" si="3"/>
        <v>7.3662282497911034E-3</v>
      </c>
      <c r="V43" s="5"/>
      <c r="W43" s="5"/>
    </row>
    <row r="44" spans="1:23">
      <c r="A44" s="1" t="s">
        <v>17</v>
      </c>
      <c r="C44" s="5">
        <v>0</v>
      </c>
      <c r="D44" s="5"/>
      <c r="E44" s="5">
        <v>-3707786902</v>
      </c>
      <c r="F44" s="5"/>
      <c r="G44" s="5">
        <v>-3329866866</v>
      </c>
      <c r="H44" s="5"/>
      <c r="I44" s="5">
        <f t="shared" si="0"/>
        <v>-7037653768</v>
      </c>
      <c r="J44" s="5"/>
      <c r="K44" s="8">
        <f t="shared" si="1"/>
        <v>3.1598920922415445E-2</v>
      </c>
      <c r="L44" s="5"/>
      <c r="M44" s="5">
        <v>512842580</v>
      </c>
      <c r="N44" s="5"/>
      <c r="O44" s="5">
        <v>-9821983041</v>
      </c>
      <c r="P44" s="5"/>
      <c r="Q44" s="5">
        <v>-2916997991</v>
      </c>
      <c r="R44" s="5"/>
      <c r="S44" s="5">
        <f t="shared" si="2"/>
        <v>-12226138452</v>
      </c>
      <c r="T44" s="5"/>
      <c r="U44" s="8">
        <f t="shared" si="3"/>
        <v>5.8945872381552356E-2</v>
      </c>
      <c r="V44" s="5"/>
      <c r="W44" s="5"/>
    </row>
    <row r="45" spans="1:23">
      <c r="A45" s="1" t="s">
        <v>49</v>
      </c>
      <c r="C45" s="5">
        <v>0</v>
      </c>
      <c r="D45" s="5"/>
      <c r="E45" s="5">
        <v>-1141700992</v>
      </c>
      <c r="F45" s="5"/>
      <c r="G45" s="5">
        <v>-163171805</v>
      </c>
      <c r="H45" s="5"/>
      <c r="I45" s="5">
        <f t="shared" si="0"/>
        <v>-1304872797</v>
      </c>
      <c r="J45" s="5"/>
      <c r="K45" s="8">
        <f t="shared" si="1"/>
        <v>5.858852067104711E-3</v>
      </c>
      <c r="L45" s="5"/>
      <c r="M45" s="5">
        <v>2501187590</v>
      </c>
      <c r="N45" s="5"/>
      <c r="O45" s="5">
        <v>-3447396113</v>
      </c>
      <c r="P45" s="5"/>
      <c r="Q45" s="5">
        <v>466067035</v>
      </c>
      <c r="R45" s="5"/>
      <c r="S45" s="5">
        <f t="shared" si="2"/>
        <v>-480141488</v>
      </c>
      <c r="T45" s="5"/>
      <c r="U45" s="8">
        <f t="shared" si="3"/>
        <v>2.3149058051200816E-3</v>
      </c>
      <c r="V45" s="5"/>
      <c r="W45" s="5"/>
    </row>
    <row r="46" spans="1:23">
      <c r="A46" s="1" t="s">
        <v>62</v>
      </c>
      <c r="C46" s="5">
        <v>0</v>
      </c>
      <c r="D46" s="5"/>
      <c r="E46" s="5">
        <v>-1631202002</v>
      </c>
      <c r="F46" s="5"/>
      <c r="G46" s="5">
        <v>-89117615</v>
      </c>
      <c r="H46" s="5"/>
      <c r="I46" s="5">
        <f t="shared" si="0"/>
        <v>-1720319617</v>
      </c>
      <c r="J46" s="5"/>
      <c r="K46" s="8">
        <f t="shared" si="1"/>
        <v>7.7241997590215949E-3</v>
      </c>
      <c r="L46" s="5"/>
      <c r="M46" s="5">
        <v>403475426</v>
      </c>
      <c r="N46" s="5"/>
      <c r="O46" s="5">
        <v>-1723049499</v>
      </c>
      <c r="P46" s="5"/>
      <c r="Q46" s="5">
        <v>584684110</v>
      </c>
      <c r="R46" s="5"/>
      <c r="S46" s="5">
        <f t="shared" si="2"/>
        <v>-734889963</v>
      </c>
      <c r="T46" s="5"/>
      <c r="U46" s="8">
        <f t="shared" si="3"/>
        <v>3.5431244414212797E-3</v>
      </c>
      <c r="V46" s="5"/>
      <c r="W46" s="5"/>
    </row>
    <row r="47" spans="1:23">
      <c r="A47" s="1" t="s">
        <v>132</v>
      </c>
      <c r="C47" s="5">
        <v>0</v>
      </c>
      <c r="D47" s="5"/>
      <c r="E47" s="5">
        <v>0</v>
      </c>
      <c r="F47" s="5"/>
      <c r="G47" s="5">
        <v>0</v>
      </c>
      <c r="H47" s="5"/>
      <c r="I47" s="5">
        <f t="shared" si="0"/>
        <v>0</v>
      </c>
      <c r="J47" s="5"/>
      <c r="K47" s="8">
        <f t="shared" si="1"/>
        <v>0</v>
      </c>
      <c r="L47" s="5"/>
      <c r="M47" s="5">
        <v>0</v>
      </c>
      <c r="N47" s="5"/>
      <c r="O47" s="5">
        <v>0</v>
      </c>
      <c r="P47" s="5"/>
      <c r="Q47" s="5">
        <v>3837618</v>
      </c>
      <c r="R47" s="5"/>
      <c r="S47" s="5">
        <f t="shared" si="2"/>
        <v>3837618</v>
      </c>
      <c r="T47" s="5"/>
      <c r="U47" s="8">
        <f t="shared" si="3"/>
        <v>-1.8502304858174051E-5</v>
      </c>
      <c r="V47" s="5"/>
      <c r="W47" s="5"/>
    </row>
    <row r="48" spans="1:23">
      <c r="A48" s="1" t="s">
        <v>133</v>
      </c>
      <c r="C48" s="5">
        <v>0</v>
      </c>
      <c r="D48" s="5"/>
      <c r="E48" s="5">
        <v>0</v>
      </c>
      <c r="F48" s="5"/>
      <c r="G48" s="5">
        <v>0</v>
      </c>
      <c r="H48" s="5"/>
      <c r="I48" s="5">
        <f t="shared" si="0"/>
        <v>0</v>
      </c>
      <c r="J48" s="5"/>
      <c r="K48" s="8">
        <f t="shared" si="1"/>
        <v>0</v>
      </c>
      <c r="L48" s="5"/>
      <c r="M48" s="5">
        <v>0</v>
      </c>
      <c r="N48" s="5"/>
      <c r="O48" s="5">
        <v>0</v>
      </c>
      <c r="P48" s="5"/>
      <c r="Q48" s="5">
        <v>0</v>
      </c>
      <c r="R48" s="5"/>
      <c r="S48" s="5">
        <f t="shared" si="2"/>
        <v>0</v>
      </c>
      <c r="T48" s="5"/>
      <c r="U48" s="8">
        <f t="shared" si="3"/>
        <v>0</v>
      </c>
      <c r="V48" s="5"/>
      <c r="W48" s="5"/>
    </row>
    <row r="49" spans="1:23">
      <c r="A49" s="1" t="s">
        <v>44</v>
      </c>
      <c r="C49" s="5">
        <v>0</v>
      </c>
      <c r="D49" s="5"/>
      <c r="E49" s="5">
        <v>-4538912817</v>
      </c>
      <c r="F49" s="5"/>
      <c r="G49" s="5">
        <v>0</v>
      </c>
      <c r="H49" s="5"/>
      <c r="I49" s="5">
        <f t="shared" si="0"/>
        <v>-4538912817</v>
      </c>
      <c r="J49" s="5"/>
      <c r="K49" s="8">
        <f t="shared" si="1"/>
        <v>2.0379625356147658E-2</v>
      </c>
      <c r="L49" s="5"/>
      <c r="M49" s="5">
        <v>8222411516</v>
      </c>
      <c r="N49" s="5"/>
      <c r="O49" s="5">
        <v>-5054721327</v>
      </c>
      <c r="P49" s="5"/>
      <c r="Q49" s="5">
        <v>325550745</v>
      </c>
      <c r="R49" s="5"/>
      <c r="S49" s="5">
        <f t="shared" si="2"/>
        <v>3493240934</v>
      </c>
      <c r="T49" s="5"/>
      <c r="U49" s="8">
        <f t="shared" si="3"/>
        <v>-1.6841959961601354E-2</v>
      </c>
      <c r="V49" s="5"/>
      <c r="W49" s="5"/>
    </row>
    <row r="50" spans="1:23">
      <c r="A50" s="1" t="s">
        <v>134</v>
      </c>
      <c r="C50" s="5">
        <v>0</v>
      </c>
      <c r="D50" s="5"/>
      <c r="E50" s="5">
        <v>0</v>
      </c>
      <c r="F50" s="5"/>
      <c r="G50" s="5">
        <v>0</v>
      </c>
      <c r="H50" s="5"/>
      <c r="I50" s="5">
        <f t="shared" si="0"/>
        <v>0</v>
      </c>
      <c r="J50" s="5"/>
      <c r="K50" s="8">
        <f t="shared" si="1"/>
        <v>0</v>
      </c>
      <c r="L50" s="5"/>
      <c r="M50" s="5">
        <v>0</v>
      </c>
      <c r="N50" s="5"/>
      <c r="O50" s="5">
        <v>0</v>
      </c>
      <c r="P50" s="5"/>
      <c r="Q50" s="5">
        <v>0</v>
      </c>
      <c r="R50" s="5"/>
      <c r="S50" s="5">
        <f t="shared" si="2"/>
        <v>0</v>
      </c>
      <c r="T50" s="5"/>
      <c r="U50" s="8">
        <f t="shared" si="3"/>
        <v>0</v>
      </c>
      <c r="V50" s="5"/>
      <c r="W50" s="5"/>
    </row>
    <row r="51" spans="1:23">
      <c r="A51" s="1" t="s">
        <v>22</v>
      </c>
      <c r="C51" s="5">
        <v>0</v>
      </c>
      <c r="D51" s="5"/>
      <c r="E51" s="5">
        <v>-1770650826</v>
      </c>
      <c r="F51" s="5"/>
      <c r="G51" s="5">
        <v>0</v>
      </c>
      <c r="H51" s="5"/>
      <c r="I51" s="5">
        <f t="shared" si="0"/>
        <v>-1770650826</v>
      </c>
      <c r="J51" s="5"/>
      <c r="K51" s="8">
        <f t="shared" si="1"/>
        <v>7.9501858540398131E-3</v>
      </c>
      <c r="L51" s="5"/>
      <c r="M51" s="5">
        <v>16807938967</v>
      </c>
      <c r="N51" s="5"/>
      <c r="O51" s="5">
        <v>-9612957370</v>
      </c>
      <c r="P51" s="5"/>
      <c r="Q51" s="5">
        <v>1230157270</v>
      </c>
      <c r="R51" s="5"/>
      <c r="S51" s="5">
        <f t="shared" si="2"/>
        <v>8425138867</v>
      </c>
      <c r="T51" s="5"/>
      <c r="U51" s="8">
        <f t="shared" si="3"/>
        <v>-4.0620115860850438E-2</v>
      </c>
      <c r="V51" s="5"/>
      <c r="W51" s="5"/>
    </row>
    <row r="52" spans="1:23">
      <c r="A52" s="1" t="s">
        <v>67</v>
      </c>
      <c r="C52" s="5">
        <v>0</v>
      </c>
      <c r="D52" s="5"/>
      <c r="E52" s="5">
        <v>-3324439188</v>
      </c>
      <c r="F52" s="5"/>
      <c r="G52" s="5">
        <v>0</v>
      </c>
      <c r="H52" s="5"/>
      <c r="I52" s="5">
        <f t="shared" si="0"/>
        <v>-3324439188</v>
      </c>
      <c r="J52" s="5"/>
      <c r="K52" s="8">
        <f t="shared" si="1"/>
        <v>1.4926663697302679E-2</v>
      </c>
      <c r="L52" s="5"/>
      <c r="M52" s="5">
        <v>6065507429</v>
      </c>
      <c r="N52" s="5"/>
      <c r="O52" s="5">
        <v>-9769610204</v>
      </c>
      <c r="P52" s="5"/>
      <c r="Q52" s="5">
        <v>565310540</v>
      </c>
      <c r="R52" s="5"/>
      <c r="S52" s="5">
        <f t="shared" si="2"/>
        <v>-3138792235</v>
      </c>
      <c r="T52" s="5"/>
      <c r="U52" s="8">
        <f t="shared" si="3"/>
        <v>1.5133056708207927E-2</v>
      </c>
      <c r="V52" s="5"/>
      <c r="W52" s="5"/>
    </row>
    <row r="53" spans="1:23">
      <c r="A53" s="1" t="s">
        <v>135</v>
      </c>
      <c r="C53" s="5">
        <v>0</v>
      </c>
      <c r="D53" s="5"/>
      <c r="E53" s="5">
        <v>0</v>
      </c>
      <c r="F53" s="5"/>
      <c r="G53" s="5">
        <v>0</v>
      </c>
      <c r="H53" s="5"/>
      <c r="I53" s="5">
        <f t="shared" si="0"/>
        <v>0</v>
      </c>
      <c r="J53" s="5"/>
      <c r="K53" s="8">
        <f t="shared" si="1"/>
        <v>0</v>
      </c>
      <c r="L53" s="5"/>
      <c r="M53" s="5">
        <v>0</v>
      </c>
      <c r="N53" s="5"/>
      <c r="O53" s="5">
        <v>0</v>
      </c>
      <c r="P53" s="5"/>
      <c r="Q53" s="5">
        <v>0</v>
      </c>
      <c r="R53" s="5"/>
      <c r="S53" s="5">
        <f t="shared" si="2"/>
        <v>0</v>
      </c>
      <c r="T53" s="5"/>
      <c r="U53" s="8">
        <f t="shared" si="3"/>
        <v>0</v>
      </c>
      <c r="V53" s="5"/>
      <c r="W53" s="5"/>
    </row>
    <row r="54" spans="1:23">
      <c r="A54" s="1" t="s">
        <v>45</v>
      </c>
      <c r="C54" s="5">
        <v>0</v>
      </c>
      <c r="D54" s="5"/>
      <c r="E54" s="5">
        <v>-885659647</v>
      </c>
      <c r="F54" s="5"/>
      <c r="G54" s="5">
        <v>0</v>
      </c>
      <c r="H54" s="5"/>
      <c r="I54" s="5">
        <f t="shared" si="0"/>
        <v>-885659647</v>
      </c>
      <c r="J54" s="5"/>
      <c r="K54" s="8">
        <f t="shared" si="1"/>
        <v>3.9765936308174708E-3</v>
      </c>
      <c r="L54" s="5"/>
      <c r="M54" s="5">
        <v>3367532051</v>
      </c>
      <c r="N54" s="5"/>
      <c r="O54" s="5">
        <v>3183956919</v>
      </c>
      <c r="P54" s="5"/>
      <c r="Q54" s="5">
        <v>398014727</v>
      </c>
      <c r="R54" s="5"/>
      <c r="S54" s="5">
        <f t="shared" si="2"/>
        <v>6949503697</v>
      </c>
      <c r="T54" s="5"/>
      <c r="U54" s="8">
        <f t="shared" si="3"/>
        <v>-3.350563709439075E-2</v>
      </c>
      <c r="V54" s="5"/>
      <c r="W54" s="5"/>
    </row>
    <row r="55" spans="1:23">
      <c r="A55" s="1" t="s">
        <v>42</v>
      </c>
      <c r="C55" s="5">
        <v>0</v>
      </c>
      <c r="D55" s="5"/>
      <c r="E55" s="5">
        <v>-6128994250</v>
      </c>
      <c r="F55" s="5"/>
      <c r="G55" s="5">
        <v>0</v>
      </c>
      <c r="H55" s="5"/>
      <c r="I55" s="5">
        <f t="shared" si="0"/>
        <v>-6128994250</v>
      </c>
      <c r="J55" s="5"/>
      <c r="K55" s="8">
        <f t="shared" si="1"/>
        <v>2.7519058343037393E-2</v>
      </c>
      <c r="L55" s="5"/>
      <c r="M55" s="5">
        <v>0</v>
      </c>
      <c r="N55" s="5"/>
      <c r="O55" s="5">
        <v>-3168301272</v>
      </c>
      <c r="P55" s="5"/>
      <c r="Q55" s="5">
        <v>1223613656</v>
      </c>
      <c r="R55" s="5"/>
      <c r="S55" s="5">
        <f t="shared" si="2"/>
        <v>-1944687616</v>
      </c>
      <c r="T55" s="5"/>
      <c r="U55" s="8">
        <f t="shared" si="3"/>
        <v>9.3759209814910493E-3</v>
      </c>
      <c r="V55" s="5"/>
      <c r="W55" s="5"/>
    </row>
    <row r="56" spans="1:23">
      <c r="A56" s="1" t="s">
        <v>51</v>
      </c>
      <c r="C56" s="5">
        <v>0</v>
      </c>
      <c r="D56" s="5"/>
      <c r="E56" s="5">
        <v>0</v>
      </c>
      <c r="F56" s="5"/>
      <c r="G56" s="5">
        <v>0</v>
      </c>
      <c r="H56" s="5"/>
      <c r="I56" s="5">
        <f t="shared" si="0"/>
        <v>0</v>
      </c>
      <c r="J56" s="5"/>
      <c r="K56" s="8">
        <f t="shared" si="1"/>
        <v>0</v>
      </c>
      <c r="L56" s="5"/>
      <c r="M56" s="5">
        <v>9313704688</v>
      </c>
      <c r="N56" s="5"/>
      <c r="O56" s="5">
        <v>8547260102</v>
      </c>
      <c r="P56" s="5"/>
      <c r="Q56" s="5">
        <v>96844609</v>
      </c>
      <c r="R56" s="5"/>
      <c r="S56" s="5">
        <f t="shared" si="2"/>
        <v>17957809399</v>
      </c>
      <c r="T56" s="5"/>
      <c r="U56" s="8">
        <f t="shared" si="3"/>
        <v>-8.6579973328580737E-2</v>
      </c>
      <c r="V56" s="5"/>
      <c r="W56" s="5"/>
    </row>
    <row r="57" spans="1:23">
      <c r="A57" s="1" t="s">
        <v>136</v>
      </c>
      <c r="C57" s="5">
        <v>0</v>
      </c>
      <c r="D57" s="5"/>
      <c r="E57" s="5">
        <v>0</v>
      </c>
      <c r="F57" s="5"/>
      <c r="G57" s="5">
        <v>0</v>
      </c>
      <c r="H57" s="5"/>
      <c r="I57" s="5">
        <f t="shared" si="0"/>
        <v>0</v>
      </c>
      <c r="J57" s="5"/>
      <c r="K57" s="8">
        <f t="shared" si="1"/>
        <v>0</v>
      </c>
      <c r="L57" s="5"/>
      <c r="M57" s="5">
        <v>0</v>
      </c>
      <c r="N57" s="5"/>
      <c r="O57" s="5">
        <v>0</v>
      </c>
      <c r="P57" s="5"/>
      <c r="Q57" s="5">
        <v>33630888</v>
      </c>
      <c r="R57" s="5"/>
      <c r="S57" s="5">
        <f t="shared" si="2"/>
        <v>33630888</v>
      </c>
      <c r="T57" s="5"/>
      <c r="U57" s="8">
        <f t="shared" si="3"/>
        <v>-1.6214457573085893E-4</v>
      </c>
      <c r="V57" s="5"/>
      <c r="W57" s="5"/>
    </row>
    <row r="58" spans="1:23">
      <c r="A58" s="1" t="s">
        <v>48</v>
      </c>
      <c r="C58" s="5">
        <v>0</v>
      </c>
      <c r="D58" s="5"/>
      <c r="E58" s="5">
        <v>-6199353975</v>
      </c>
      <c r="F58" s="5"/>
      <c r="G58" s="5">
        <v>0</v>
      </c>
      <c r="H58" s="5"/>
      <c r="I58" s="5">
        <f t="shared" si="0"/>
        <v>-6199353975</v>
      </c>
      <c r="J58" s="5"/>
      <c r="K58" s="8">
        <f t="shared" si="1"/>
        <v>2.7834972063673542E-2</v>
      </c>
      <c r="L58" s="5"/>
      <c r="M58" s="5">
        <v>8307781137</v>
      </c>
      <c r="N58" s="5"/>
      <c r="O58" s="5">
        <v>-9715738417</v>
      </c>
      <c r="P58" s="5"/>
      <c r="Q58" s="5">
        <v>464238592</v>
      </c>
      <c r="R58" s="5"/>
      <c r="S58" s="5">
        <f t="shared" si="2"/>
        <v>-943718688</v>
      </c>
      <c r="T58" s="5"/>
      <c r="U58" s="8">
        <f t="shared" si="3"/>
        <v>4.5499502206139443E-3</v>
      </c>
      <c r="V58" s="5"/>
      <c r="W58" s="5"/>
    </row>
    <row r="59" spans="1:23">
      <c r="A59" s="1" t="s">
        <v>16</v>
      </c>
      <c r="C59" s="5">
        <v>0</v>
      </c>
      <c r="D59" s="5"/>
      <c r="E59" s="5">
        <v>-9620168619</v>
      </c>
      <c r="F59" s="5"/>
      <c r="G59" s="5">
        <v>0</v>
      </c>
      <c r="H59" s="5"/>
      <c r="I59" s="5">
        <f t="shared" si="0"/>
        <v>-9620168619</v>
      </c>
      <c r="J59" s="5"/>
      <c r="K59" s="8">
        <f t="shared" si="1"/>
        <v>4.3194359579651828E-2</v>
      </c>
      <c r="L59" s="5"/>
      <c r="M59" s="5">
        <v>816912152</v>
      </c>
      <c r="N59" s="5"/>
      <c r="O59" s="5">
        <v>-8153897853</v>
      </c>
      <c r="P59" s="5"/>
      <c r="Q59" s="5">
        <v>320628929</v>
      </c>
      <c r="R59" s="5"/>
      <c r="S59" s="5">
        <f t="shared" si="2"/>
        <v>-7016356772</v>
      </c>
      <c r="T59" s="5"/>
      <c r="U59" s="8">
        <f t="shared" si="3"/>
        <v>3.3827955776019922E-2</v>
      </c>
      <c r="V59" s="5"/>
      <c r="W59" s="5"/>
    </row>
    <row r="60" spans="1:23">
      <c r="A60" s="1" t="s">
        <v>68</v>
      </c>
      <c r="C60" s="5">
        <v>0</v>
      </c>
      <c r="D60" s="5"/>
      <c r="E60" s="5">
        <v>-1225151147</v>
      </c>
      <c r="F60" s="5"/>
      <c r="G60" s="5">
        <v>0</v>
      </c>
      <c r="H60" s="5"/>
      <c r="I60" s="5">
        <f t="shared" si="0"/>
        <v>-1225151147</v>
      </c>
      <c r="J60" s="5"/>
      <c r="K60" s="8">
        <f t="shared" si="1"/>
        <v>5.5009034954360062E-3</v>
      </c>
      <c r="L60" s="5"/>
      <c r="M60" s="5">
        <v>0</v>
      </c>
      <c r="N60" s="5"/>
      <c r="O60" s="5">
        <v>13062827559</v>
      </c>
      <c r="P60" s="5"/>
      <c r="Q60" s="5">
        <v>218470348</v>
      </c>
      <c r="R60" s="5"/>
      <c r="S60" s="5">
        <f t="shared" si="2"/>
        <v>13281297907</v>
      </c>
      <c r="T60" s="5"/>
      <c r="U60" s="8">
        <f t="shared" si="3"/>
        <v>-6.4033111890642314E-2</v>
      </c>
      <c r="V60" s="5"/>
      <c r="W60" s="5"/>
    </row>
    <row r="61" spans="1:23">
      <c r="A61" s="1" t="s">
        <v>57</v>
      </c>
      <c r="C61" s="5">
        <v>0</v>
      </c>
      <c r="D61" s="5"/>
      <c r="E61" s="5">
        <v>-1461629667</v>
      </c>
      <c r="F61" s="5"/>
      <c r="G61" s="5">
        <v>0</v>
      </c>
      <c r="H61" s="5"/>
      <c r="I61" s="5">
        <f t="shared" si="0"/>
        <v>-1461629667</v>
      </c>
      <c r="J61" s="5"/>
      <c r="K61" s="8">
        <f t="shared" si="1"/>
        <v>6.5626871948994431E-3</v>
      </c>
      <c r="L61" s="5"/>
      <c r="M61" s="5">
        <v>0</v>
      </c>
      <c r="N61" s="5"/>
      <c r="O61" s="5">
        <v>775187103</v>
      </c>
      <c r="P61" s="5"/>
      <c r="Q61" s="5">
        <v>788053251</v>
      </c>
      <c r="R61" s="5"/>
      <c r="S61" s="5">
        <f t="shared" si="2"/>
        <v>1563240354</v>
      </c>
      <c r="T61" s="5"/>
      <c r="U61" s="8">
        <f t="shared" si="3"/>
        <v>-7.5368495760411601E-3</v>
      </c>
      <c r="V61" s="5"/>
      <c r="W61" s="5"/>
    </row>
    <row r="62" spans="1:23">
      <c r="A62" s="1" t="s">
        <v>35</v>
      </c>
      <c r="C62" s="5">
        <v>0</v>
      </c>
      <c r="D62" s="5"/>
      <c r="E62" s="5">
        <v>-1148127750</v>
      </c>
      <c r="F62" s="5"/>
      <c r="G62" s="5">
        <v>0</v>
      </c>
      <c r="H62" s="5"/>
      <c r="I62" s="5">
        <f t="shared" si="0"/>
        <v>-1148127750</v>
      </c>
      <c r="J62" s="5"/>
      <c r="K62" s="8">
        <f t="shared" si="1"/>
        <v>5.1550700243372313E-3</v>
      </c>
      <c r="L62" s="5"/>
      <c r="M62" s="5">
        <v>939338235</v>
      </c>
      <c r="N62" s="5"/>
      <c r="O62" s="5">
        <v>-573620046</v>
      </c>
      <c r="P62" s="5"/>
      <c r="Q62" s="5">
        <v>0</v>
      </c>
      <c r="R62" s="5"/>
      <c r="S62" s="5">
        <f t="shared" si="2"/>
        <v>365718189</v>
      </c>
      <c r="T62" s="5"/>
      <c r="U62" s="8">
        <f t="shared" si="3"/>
        <v>-1.7632368372926424E-3</v>
      </c>
      <c r="V62" s="5"/>
      <c r="W62" s="5"/>
    </row>
    <row r="63" spans="1:23">
      <c r="A63" s="1" t="s">
        <v>66</v>
      </c>
      <c r="C63" s="5">
        <v>0</v>
      </c>
      <c r="D63" s="5"/>
      <c r="E63" s="5">
        <v>-489917900</v>
      </c>
      <c r="F63" s="5"/>
      <c r="G63" s="5">
        <v>0</v>
      </c>
      <c r="H63" s="5"/>
      <c r="I63" s="5">
        <f t="shared" si="0"/>
        <v>-489917900</v>
      </c>
      <c r="J63" s="5"/>
      <c r="K63" s="8">
        <f t="shared" si="1"/>
        <v>2.1997213120893951E-3</v>
      </c>
      <c r="L63" s="5"/>
      <c r="M63" s="5">
        <v>3348921845</v>
      </c>
      <c r="N63" s="5"/>
      <c r="O63" s="5">
        <v>-7464867745</v>
      </c>
      <c r="P63" s="5"/>
      <c r="Q63" s="5">
        <v>0</v>
      </c>
      <c r="R63" s="5"/>
      <c r="S63" s="5">
        <f t="shared" si="2"/>
        <v>-4115945900</v>
      </c>
      <c r="T63" s="5"/>
      <c r="U63" s="8">
        <f>S63/$S$67</f>
        <v>1.9844206958991636E-2</v>
      </c>
      <c r="V63" s="5"/>
      <c r="W63" s="5"/>
    </row>
    <row r="64" spans="1:23">
      <c r="A64" s="1" t="s">
        <v>43</v>
      </c>
      <c r="C64" s="5">
        <v>0</v>
      </c>
      <c r="D64" s="5"/>
      <c r="E64" s="5">
        <v>-969260450</v>
      </c>
      <c r="F64" s="5"/>
      <c r="G64" s="5">
        <v>0</v>
      </c>
      <c r="H64" s="5"/>
      <c r="I64" s="5">
        <f t="shared" si="0"/>
        <v>-969260450</v>
      </c>
      <c r="J64" s="5"/>
      <c r="K64" s="8">
        <f t="shared" si="1"/>
        <v>4.3519595198100698E-3</v>
      </c>
      <c r="L64" s="5"/>
      <c r="M64" s="5">
        <v>4370672963</v>
      </c>
      <c r="N64" s="5"/>
      <c r="O64" s="5">
        <v>-13182751030</v>
      </c>
      <c r="P64" s="5"/>
      <c r="Q64" s="5">
        <v>0</v>
      </c>
      <c r="R64" s="5"/>
      <c r="S64" s="5">
        <f t="shared" si="2"/>
        <v>-8812078067</v>
      </c>
      <c r="T64" s="5"/>
      <c r="U64" s="8">
        <f t="shared" si="3"/>
        <v>4.248566554296522E-2</v>
      </c>
      <c r="V64" s="5"/>
      <c r="W64" s="5"/>
    </row>
    <row r="65" spans="1:23">
      <c r="A65" s="1" t="s">
        <v>55</v>
      </c>
      <c r="C65" s="5">
        <v>0</v>
      </c>
      <c r="D65" s="5"/>
      <c r="E65" s="5">
        <v>0</v>
      </c>
      <c r="F65" s="5"/>
      <c r="G65" s="5">
        <v>0</v>
      </c>
      <c r="H65" s="5"/>
      <c r="I65" s="5">
        <f t="shared" si="0"/>
        <v>0</v>
      </c>
      <c r="J65" s="5"/>
      <c r="K65" s="8">
        <f t="shared" si="1"/>
        <v>0</v>
      </c>
      <c r="L65" s="5"/>
      <c r="M65" s="5">
        <v>0</v>
      </c>
      <c r="N65" s="5"/>
      <c r="O65" s="5">
        <v>-60867247</v>
      </c>
      <c r="P65" s="5"/>
      <c r="Q65" s="5">
        <v>0</v>
      </c>
      <c r="R65" s="5"/>
      <c r="S65" s="5">
        <f t="shared" si="2"/>
        <v>-60867247</v>
      </c>
      <c r="T65" s="5"/>
      <c r="U65" s="8">
        <f t="shared" si="3"/>
        <v>2.9345921346829728E-4</v>
      </c>
      <c r="V65" s="5"/>
      <c r="W65" s="5"/>
    </row>
    <row r="66" spans="1:23">
      <c r="A66" s="1" t="s">
        <v>39</v>
      </c>
      <c r="C66" s="5">
        <v>0</v>
      </c>
      <c r="D66" s="5"/>
      <c r="E66" s="5">
        <v>-2606939644</v>
      </c>
      <c r="F66" s="5"/>
      <c r="G66" s="5">
        <v>0</v>
      </c>
      <c r="H66" s="5"/>
      <c r="I66" s="5">
        <f t="shared" si="0"/>
        <v>-2606939644</v>
      </c>
      <c r="J66" s="5"/>
      <c r="K66" s="8">
        <f t="shared" si="1"/>
        <v>1.1705105476320707E-2</v>
      </c>
      <c r="L66" s="5"/>
      <c r="M66" s="5">
        <v>0</v>
      </c>
      <c r="N66" s="5"/>
      <c r="O66" s="5">
        <v>-2257689084</v>
      </c>
      <c r="P66" s="5"/>
      <c r="Q66" s="5">
        <v>0</v>
      </c>
      <c r="R66" s="5"/>
      <c r="S66" s="5">
        <f t="shared" si="2"/>
        <v>-2257689084</v>
      </c>
      <c r="T66" s="5"/>
      <c r="U66" s="8">
        <f t="shared" si="3"/>
        <v>1.0884994730361313E-2</v>
      </c>
      <c r="V66" s="5"/>
      <c r="W66" s="5"/>
    </row>
    <row r="67" spans="1:23" ht="24.75" thickBot="1">
      <c r="C67" s="6">
        <f>SUM(C8:C66)</f>
        <v>0</v>
      </c>
      <c r="D67" s="5"/>
      <c r="E67" s="6">
        <f>SUM(E8:E66)</f>
        <v>-194379384380</v>
      </c>
      <c r="F67" s="5"/>
      <c r="G67" s="6">
        <f>SUM(G8:G66)</f>
        <v>-28338783284</v>
      </c>
      <c r="H67" s="5"/>
      <c r="I67" s="6">
        <f>SUM(I8:I66)</f>
        <v>-222718167664</v>
      </c>
      <c r="J67" s="5"/>
      <c r="K67" s="9">
        <f>SUM(K8:K66)</f>
        <v>1</v>
      </c>
      <c r="L67" s="5"/>
      <c r="M67" s="6">
        <f>SUM(M8:M66)</f>
        <v>308563273282</v>
      </c>
      <c r="N67" s="5"/>
      <c r="O67" s="6">
        <f>SUM(O8:O66)</f>
        <v>-495027306255</v>
      </c>
      <c r="P67" s="5"/>
      <c r="Q67" s="6">
        <f>SUM(Q8:Q66)</f>
        <v>-20948936893</v>
      </c>
      <c r="R67" s="5"/>
      <c r="S67" s="6">
        <f>SUM(S8:S66)</f>
        <v>-207412969866</v>
      </c>
      <c r="T67" s="5"/>
      <c r="U67" s="9">
        <f>SUM(U8:U66)</f>
        <v>0.99999999999999989</v>
      </c>
      <c r="V67" s="5"/>
      <c r="W67" s="5"/>
    </row>
    <row r="68" spans="1:23" ht="24.75" thickTop="1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2022-09-28T11:48:36Z</dcterms:created>
  <dcterms:modified xsi:type="dcterms:W3CDTF">2022-10-02T06:58:10Z</dcterms:modified>
</cp:coreProperties>
</file>