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رداد- تارنما\"/>
    </mc:Choice>
  </mc:AlternateContent>
  <xr:revisionPtr revIDLastSave="0" documentId="13_ncr:1_{0CA6DAB3-17F2-4312-A2A3-93417E8C2C7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5" l="1"/>
  <c r="C7" i="15"/>
  <c r="C9" i="15" s="1"/>
  <c r="G9" i="15"/>
  <c r="C10" i="14"/>
  <c r="E10" i="14"/>
  <c r="K10" i="13"/>
  <c r="K9" i="13"/>
  <c r="K8" i="13"/>
  <c r="G10" i="13"/>
  <c r="G9" i="13"/>
  <c r="G8" i="13"/>
  <c r="I10" i="13"/>
  <c r="E10" i="13"/>
  <c r="Q9" i="12"/>
  <c r="Q8" i="12"/>
  <c r="K9" i="12"/>
  <c r="M9" i="12"/>
  <c r="O9" i="12"/>
  <c r="I9" i="12"/>
  <c r="G9" i="12"/>
  <c r="E9" i="12"/>
  <c r="C9" i="12"/>
  <c r="I66" i="11"/>
  <c r="S65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6" i="11"/>
  <c r="S8" i="11"/>
  <c r="C67" i="11"/>
  <c r="E67" i="11"/>
  <c r="G67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67" i="11" s="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8" i="11"/>
  <c r="Q67" i="11"/>
  <c r="O67" i="11"/>
  <c r="M67" i="11"/>
  <c r="I9" i="10"/>
  <c r="I10" i="10"/>
  <c r="I11" i="10"/>
  <c r="I12" i="10"/>
  <c r="I62" i="10" s="1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8" i="10"/>
  <c r="Q62" i="10"/>
  <c r="O62" i="10"/>
  <c r="M62" i="10"/>
  <c r="G62" i="10"/>
  <c r="E62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8" i="10"/>
  <c r="Q58" i="9"/>
  <c r="I59" i="9"/>
  <c r="O62" i="9"/>
  <c r="M62" i="9"/>
  <c r="G62" i="9"/>
  <c r="E62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9" i="9"/>
  <c r="Q60" i="9"/>
  <c r="Q62" i="9" s="1"/>
  <c r="Q61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60" i="9"/>
  <c r="I62" i="9" s="1"/>
  <c r="I61" i="9"/>
  <c r="I8" i="9"/>
  <c r="I49" i="8"/>
  <c r="K49" i="8"/>
  <c r="M49" i="8"/>
  <c r="O49" i="8"/>
  <c r="Q49" i="8"/>
  <c r="S49" i="8"/>
  <c r="S11" i="7"/>
  <c r="Q11" i="7"/>
  <c r="O11" i="7"/>
  <c r="M11" i="7"/>
  <c r="K11" i="7"/>
  <c r="I11" i="7"/>
  <c r="O10" i="6"/>
  <c r="M10" i="6"/>
  <c r="K10" i="6"/>
  <c r="Q10" i="6"/>
  <c r="Y65" i="1"/>
  <c r="E65" i="1"/>
  <c r="G65" i="1"/>
  <c r="O65" i="1"/>
  <c r="U65" i="1"/>
  <c r="W65" i="1"/>
  <c r="S10" i="6" l="1"/>
  <c r="E7" i="15"/>
  <c r="E8" i="15"/>
  <c r="K17" i="11"/>
  <c r="K11" i="11"/>
  <c r="K9" i="11"/>
  <c r="K41" i="11"/>
  <c r="S67" i="11"/>
  <c r="U12" i="11" s="1"/>
  <c r="U62" i="11"/>
  <c r="U58" i="11"/>
  <c r="U30" i="11"/>
  <c r="U26" i="11"/>
  <c r="U27" i="11"/>
  <c r="U65" i="11"/>
  <c r="U37" i="11"/>
  <c r="U33" i="11"/>
  <c r="U59" i="11"/>
  <c r="U51" i="11"/>
  <c r="U56" i="11"/>
  <c r="U52" i="11"/>
  <c r="U24" i="11"/>
  <c r="U20" i="11"/>
  <c r="K65" i="11"/>
  <c r="K33" i="11"/>
  <c r="K57" i="11"/>
  <c r="K25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10" i="11"/>
  <c r="K49" i="11"/>
  <c r="K61" i="11"/>
  <c r="K13" i="11"/>
  <c r="K53" i="11"/>
  <c r="K45" i="11"/>
  <c r="K37" i="11"/>
  <c r="K29" i="11"/>
  <c r="K21" i="11"/>
  <c r="K64" i="11"/>
  <c r="K60" i="11"/>
  <c r="K56" i="11"/>
  <c r="K52" i="11"/>
  <c r="K48" i="11"/>
  <c r="K44" i="11"/>
  <c r="K40" i="11"/>
  <c r="K36" i="11"/>
  <c r="K32" i="11"/>
  <c r="K28" i="11"/>
  <c r="K24" i="11"/>
  <c r="K20" i="11"/>
  <c r="K16" i="11"/>
  <c r="K12" i="11"/>
  <c r="K8" i="11"/>
  <c r="K63" i="11"/>
  <c r="K59" i="11"/>
  <c r="K55" i="11"/>
  <c r="K51" i="11"/>
  <c r="K47" i="11"/>
  <c r="K43" i="11"/>
  <c r="K39" i="11"/>
  <c r="K35" i="11"/>
  <c r="K31" i="11"/>
  <c r="K27" i="11"/>
  <c r="K23" i="11"/>
  <c r="K19" i="11"/>
  <c r="K15" i="11"/>
  <c r="E9" i="15" l="1"/>
  <c r="U36" i="11"/>
  <c r="U15" i="11"/>
  <c r="U17" i="11"/>
  <c r="U49" i="11"/>
  <c r="U10" i="11"/>
  <c r="U42" i="11"/>
  <c r="U23" i="11"/>
  <c r="U40" i="11"/>
  <c r="U19" i="11"/>
  <c r="U21" i="11"/>
  <c r="U53" i="11"/>
  <c r="U14" i="11"/>
  <c r="U46" i="11"/>
  <c r="U35" i="11"/>
  <c r="U8" i="11"/>
  <c r="U28" i="11"/>
  <c r="U44" i="11"/>
  <c r="U60" i="11"/>
  <c r="U31" i="11"/>
  <c r="U9" i="11"/>
  <c r="U25" i="11"/>
  <c r="U41" i="11"/>
  <c r="U57" i="11"/>
  <c r="U47" i="11"/>
  <c r="U18" i="11"/>
  <c r="U34" i="11"/>
  <c r="U50" i="11"/>
  <c r="U66" i="11"/>
  <c r="U43" i="11"/>
  <c r="U16" i="11"/>
  <c r="U32" i="11"/>
  <c r="U48" i="11"/>
  <c r="U64" i="11"/>
  <c r="U39" i="11"/>
  <c r="U13" i="11"/>
  <c r="U29" i="11"/>
  <c r="U45" i="11"/>
  <c r="U61" i="11"/>
  <c r="U63" i="11"/>
  <c r="U22" i="11"/>
  <c r="U38" i="11"/>
  <c r="U54" i="11"/>
  <c r="U11" i="11"/>
  <c r="U55" i="11"/>
  <c r="K67" i="11"/>
  <c r="U67" i="11" l="1"/>
</calcChain>
</file>

<file path=xl/sharedStrings.xml><?xml version="1.0" encoding="utf-8"?>
<sst xmlns="http://schemas.openxmlformats.org/spreadsheetml/2006/main" count="619" uniqueCount="156">
  <si>
    <t>صندوق سرمایه‌گذاری شاخصی آرام مفید</t>
  </si>
  <si>
    <t>صورت وضعیت پورتفوی</t>
  </si>
  <si>
    <t>برای ماه منتهی به 1401/05/31</t>
  </si>
  <si>
    <t>نام شرکت</t>
  </si>
  <si>
    <t>1401/04/31</t>
  </si>
  <si>
    <t>تغییرات طی دوره</t>
  </si>
  <si>
    <t>1401/05/31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</si>
  <si>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</si>
  <si>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</si>
  <si>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</si>
  <si>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</si>
  <si>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</si>
  <si>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</si>
  <si>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</si>
  <si>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</si>
  <si>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خودرو</t>
  </si>
  <si>
    <t>بانک  پاسارگاد</t>
  </si>
  <si>
    <t>بانک تجارت</t>
  </si>
  <si>
    <t>بانک صادرات ایران</t>
  </si>
  <si>
    <t>بانک ملت</t>
  </si>
  <si>
    <t>بانک‌پارسیان‌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</si>
  <si>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</si>
  <si>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</si>
  <si>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</si>
  <si>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</si>
  <si>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</si>
  <si>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</si>
  <si>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</si>
  <si>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 جم</t>
  </si>
  <si>
    <t>پتروشیمی شازند</t>
  </si>
  <si>
    <t>پتروشیمی فناوران</t>
  </si>
  <si>
    <t>پتروشیمی نوری</t>
  </si>
  <si>
    <t>پتروشیمی‌ خارک‌</t>
  </si>
  <si>
    <t>پتروشیمی‌شیراز</t>
  </si>
  <si>
    <t>پلی پروپیلن جم - جم پیلن</t>
  </si>
  <si>
    <t>تراکتورسازی‌ایران‌</t>
  </si>
  <si>
    <t>توسعه معادن وص.معدنی خاورمیانه</t>
  </si>
  <si>
    <t>توسعه معدنی و صنعتی صبانور</t>
  </si>
  <si>
    <t>توسعه‌معادن‌وفلزات‌</t>
  </si>
  <si>
    <t>ح . توسعه‌معادن‌وفلزات‌</t>
  </si>
  <si>
    <t>ح.توسعه م وص.معدنی خاورمیانه</t>
  </si>
  <si>
    <t>س. نفت و گاز و پتروشیمی تأمین</t>
  </si>
  <si>
    <t>سایپا</t>
  </si>
  <si>
    <t>سرمایه گذاری تامین اجتماعی</t>
  </si>
  <si>
    <t>سرمایه گذاری سیمان تامین</t>
  </si>
  <si>
    <t>سرمایه گذاری صدرتامین</t>
  </si>
  <si>
    <t>سرمایه گذاری گروه توسعه ملی</t>
  </si>
  <si>
    <t>سرمایه‌گذاری‌صندوق‌بازنشستگی‌</t>
  </si>
  <si>
    <t>سرمایه‌گذاری‌غدیر(هلدینگ‌</t>
  </si>
  <si>
    <t>سیمان فارس و خوزستان</t>
  </si>
  <si>
    <t>شرکت ارتباطات سیار ایران</t>
  </si>
  <si>
    <t>صنایع پتروشیمی خلیج فارس</t>
  </si>
  <si>
    <t>فجر انرژی خلیج فارس</t>
  </si>
  <si>
    <t>فرآوری معدنی اپال کانی پارس</t>
  </si>
  <si>
    <t>فولاد  خوزستان</t>
  </si>
  <si>
    <t>فولاد خراسان</t>
  </si>
  <si>
    <t>فولاد شاهرود</t>
  </si>
  <si>
    <t>فولاد مبارکه اصفهان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</si>
  <si>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</si>
  <si>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</si>
  <si>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</si>
  <si>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</si>
  <si>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مبین انرژی خلیج فارس</t>
  </si>
  <si>
    <t>مخابرات ایران</t>
  </si>
  <si>
    <t>معدنی و صنعتی گل گهر</t>
  </si>
  <si>
    <t>معدنی‌وصنعتی‌چادرملو</t>
  </si>
  <si>
    <t>ملی‌ صنایع‌ مس‌ ایران‌</t>
  </si>
  <si>
    <t>نفت پاسارگاد</t>
  </si>
  <si>
    <t>کالسیمین‌</t>
  </si>
  <si>
    <t>کشتیرانی جمهوری اسلامی ایران</t>
  </si>
  <si>
    <t>ح . س.نفت وگازوپتروشیمی تأمین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</si>
  <si>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</si>
  <si>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</si>
  <si>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</si>
  <si>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</si>
  <si>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</si>
  <si>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</si>
  <si>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</si>
  <si>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</si>
  <si>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</si>
  <si>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</si>
  <si>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</si>
  <si>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</si>
  <si>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</si>
  <si>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</si>
  <si>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</si>
  <si>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</si>
  <si>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</si>
  <si>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</si>
  <si>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</si>
  <si>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</si>
  <si>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</si>
  <si>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</si>
  <si>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</si>
  <si>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</si>
  <si>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</si>
  <si>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</si>
  <si>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</si>
  <si>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دولت3-ش.خ 0104</t>
  </si>
  <si>
    <t/>
  </si>
  <si>
    <t>1401/04/03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</si>
  <si>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</si>
  <si>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</si>
  <si>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</si>
  <si>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</si>
  <si>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</si>
  <si>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</si>
  <si>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1401/04/25</t>
  </si>
  <si>
    <t>1401/04/29</t>
  </si>
  <si>
    <t>1401/04/22</t>
  </si>
  <si>
    <t>1401/04/28</t>
  </si>
  <si>
    <t>1401/02/29</t>
  </si>
  <si>
    <t>1401/04/26</t>
  </si>
  <si>
    <t>1401/04/16</t>
  </si>
  <si>
    <t>1401/03/30</t>
  </si>
  <si>
    <t>1401/04/18</t>
  </si>
  <si>
    <t>1401/05/05</t>
  </si>
  <si>
    <t>1401/05/11</t>
  </si>
  <si>
    <t>1401/04/30</t>
  </si>
  <si>
    <t>1401/04/08</t>
  </si>
  <si>
    <t>1401/03/31</t>
  </si>
  <si>
    <t>1401/05/30</t>
  </si>
  <si>
    <t>1401/04/20</t>
  </si>
  <si>
    <t>1401/03/22</t>
  </si>
  <si>
    <t>1401/03/17</t>
  </si>
  <si>
    <t>1401/02/25</t>
  </si>
  <si>
    <t>1401/04/15</t>
  </si>
  <si>
    <t>1401/01/31</t>
  </si>
  <si>
    <t>1401/04/11</t>
  </si>
  <si>
    <t>1401/03/08</t>
  </si>
  <si>
    <t>بهای فروش</t>
  </si>
  <si>
    <t>ارزش دفتری</t>
  </si>
  <si>
    <t>سود و زیان ناشی از تغییر قیمت</t>
  </si>
  <si>
    <t>سود و زیان ناشی از فروش</t>
  </si>
  <si>
    <t>پویا زرکان آق دره</t>
  </si>
  <si>
    <t>ح. پالایش نفت تبریز</t>
  </si>
  <si>
    <t>گروه صنعتی پاکشو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</si>
  <si>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</si>
  <si>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</si>
  <si>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</si>
  <si>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</si>
  <si>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</si>
  <si>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</si>
  <si>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</si>
  <si>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</si>
  <si>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</si>
  <si>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</si>
  <si>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</si>
  <si>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</si>
  <si>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</si>
  <si>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</si>
  <si>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درآمد سپرده بانکی</t>
  </si>
  <si>
    <t>1401/05/01</t>
  </si>
  <si>
    <t>-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</si>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</sst>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1"/>
      <name val="Calibri"/>
      <family val="2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37" fontId="2" fillId="0" borderId="0" xfId="0" applyNumberFormat="1" applyFont="1"/>
    <xf numFmtId="10" fontId="2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7" fontId="2" fillId="0" borderId="0" xfId="0" applyNumberFormat="1" applyFont="1" applyFill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35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C8DE7F8F-141B-8FB3-6ACB-4891556F91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EB15-8507-4035-80F6-0010D8C587A2}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35</xdr:row>
                <xdr:rowOff>133350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A11" sqref="A11:XFD11"/>
    </sheetView>
  </sheetViews>
  <sheetFormatPr defaultRowHeight="24"/>
  <cols>
    <col min="1" max="1" width="22.28515625" style="1" bestFit="1" customWidth="1"/>
    <col min="2" max="2" width="1" style="1" customWidth="1"/>
    <col min="3" max="3" width="29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4.75">
      <c r="A3" s="21" t="s">
        <v>89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1" ht="24.75">
      <c r="A6" s="20" t="s">
        <v>143</v>
      </c>
      <c r="B6" s="20" t="s">
        <v>143</v>
      </c>
      <c r="C6" s="20" t="s">
        <v>143</v>
      </c>
      <c r="E6" s="20" t="s">
        <v>91</v>
      </c>
      <c r="F6" s="20" t="s">
        <v>91</v>
      </c>
      <c r="G6" s="20" t="s">
        <v>91</v>
      </c>
      <c r="I6" s="20" t="s">
        <v>92</v>
      </c>
      <c r="J6" s="20" t="s">
        <v>92</v>
      </c>
      <c r="K6" s="20" t="s">
        <v>92</v>
      </c>
    </row>
    <row r="7" spans="1:11" ht="24.75">
      <c r="A7" s="20" t="s">
        <v>144</v>
      </c>
      <c r="C7" s="20" t="s">
        <v>76</v>
      </c>
      <c r="E7" s="20" t="s">
        <v>145</v>
      </c>
      <c r="G7" s="20" t="s">
        <v>146</v>
      </c>
      <c r="I7" s="20" t="s">
        <v>145</v>
      </c>
      <c r="K7" s="20" t="s">
        <v>146</v>
      </c>
    </row>
    <row r="8" spans="1:11">
      <c r="A8" s="1" t="s">
        <v>82</v>
      </c>
      <c r="C8" s="4" t="s">
        <v>83</v>
      </c>
      <c r="D8" s="4"/>
      <c r="E8" s="5">
        <v>213428357</v>
      </c>
      <c r="F8" s="4"/>
      <c r="G8" s="8">
        <f>E8/$E$10</f>
        <v>1</v>
      </c>
      <c r="H8" s="4"/>
      <c r="I8" s="5">
        <v>1178972759</v>
      </c>
      <c r="J8" s="4"/>
      <c r="K8" s="8">
        <f>I8/$I$10</f>
        <v>0.9997879959506446</v>
      </c>
    </row>
    <row r="9" spans="1:11">
      <c r="A9" s="1" t="s">
        <v>86</v>
      </c>
      <c r="C9" s="4" t="s">
        <v>87</v>
      </c>
      <c r="D9" s="4"/>
      <c r="E9" s="5">
        <v>0</v>
      </c>
      <c r="F9" s="4"/>
      <c r="G9" s="8">
        <f>E9/$E$10</f>
        <v>0</v>
      </c>
      <c r="H9" s="4"/>
      <c r="I9" s="5">
        <v>250000</v>
      </c>
      <c r="J9" s="4"/>
      <c r="K9" s="8">
        <f>I9/$I$10</f>
        <v>2.1200404935536017E-4</v>
      </c>
    </row>
    <row r="10" spans="1:11" ht="24.75" thickBot="1">
      <c r="C10" s="4"/>
      <c r="D10" s="4"/>
      <c r="E10" s="10">
        <f>SUM(E8:E9)</f>
        <v>213428357</v>
      </c>
      <c r="F10" s="4"/>
      <c r="G10" s="9">
        <f>SUM(G8:G9)</f>
        <v>1</v>
      </c>
      <c r="H10" s="4"/>
      <c r="I10" s="10">
        <f>SUM(I8:I9)</f>
        <v>1179222759</v>
      </c>
      <c r="J10" s="4"/>
      <c r="K10" s="16">
        <f>SUM(K8:K9)</f>
        <v>1</v>
      </c>
    </row>
    <row r="11" spans="1:11" ht="24.75" thickTop="1">
      <c r="C11" s="4"/>
      <c r="D11" s="4"/>
      <c r="E11" s="5"/>
      <c r="F11" s="4"/>
      <c r="G11" s="4"/>
      <c r="H11" s="4"/>
      <c r="I11" s="5"/>
      <c r="J11" s="4"/>
      <c r="K11" s="4"/>
    </row>
    <row r="12" spans="1:11">
      <c r="C12" s="4"/>
      <c r="D12" s="4"/>
      <c r="E12" s="4"/>
      <c r="F12" s="4"/>
      <c r="G12" s="4"/>
      <c r="H12" s="4"/>
      <c r="I12" s="4"/>
      <c r="J12" s="4"/>
      <c r="K12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J23" sqref="J23"/>
    </sheetView>
  </sheetViews>
  <sheetFormatPr defaultRowHeight="24"/>
  <cols>
    <col min="1" max="1" width="37.42578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9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21" t="s">
        <v>0</v>
      </c>
      <c r="B2" s="21"/>
      <c r="C2" s="21"/>
      <c r="D2" s="21"/>
      <c r="E2" s="21"/>
    </row>
    <row r="3" spans="1:5" ht="24.75">
      <c r="A3" s="21" t="s">
        <v>89</v>
      </c>
      <c r="B3" s="21"/>
      <c r="C3" s="21"/>
      <c r="D3" s="21"/>
      <c r="E3" s="21"/>
    </row>
    <row r="4" spans="1:5" ht="24.75">
      <c r="A4" s="21" t="s">
        <v>2</v>
      </c>
      <c r="B4" s="21"/>
      <c r="C4" s="21"/>
      <c r="D4" s="21"/>
      <c r="E4" s="21"/>
    </row>
    <row r="5" spans="1:5">
      <c r="C5" s="22" t="s">
        <v>91</v>
      </c>
      <c r="E5" s="4" t="s">
        <v>154</v>
      </c>
    </row>
    <row r="6" spans="1:5">
      <c r="A6" s="19" t="s">
        <v>147</v>
      </c>
      <c r="C6" s="23"/>
      <c r="E6" s="17" t="s">
        <v>155</v>
      </c>
    </row>
    <row r="7" spans="1:5" ht="24.75">
      <c r="A7" s="20" t="s">
        <v>147</v>
      </c>
      <c r="C7" s="20" t="s">
        <v>79</v>
      </c>
      <c r="E7" s="20" t="s">
        <v>79</v>
      </c>
    </row>
    <row r="8" spans="1:5">
      <c r="A8" s="1" t="s">
        <v>148</v>
      </c>
      <c r="C8" s="5">
        <v>0</v>
      </c>
      <c r="D8" s="4"/>
      <c r="E8" s="5">
        <v>13561912438</v>
      </c>
    </row>
    <row r="9" spans="1:5">
      <c r="A9" s="1" t="s">
        <v>149</v>
      </c>
      <c r="C9" s="5">
        <v>0</v>
      </c>
      <c r="D9" s="4"/>
      <c r="E9" s="5">
        <v>2378258988</v>
      </c>
    </row>
    <row r="10" spans="1:5" ht="25.5" thickBot="1">
      <c r="A10" s="2" t="s">
        <v>99</v>
      </c>
      <c r="C10" s="10">
        <f>SUM(C8:C9)</f>
        <v>0</v>
      </c>
      <c r="D10" s="4"/>
      <c r="E10" s="10">
        <f>SUM(E8:E9)</f>
        <v>15940171426</v>
      </c>
    </row>
    <row r="11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K11"/>
  <sheetViews>
    <sheetView rightToLeft="1" workbookViewId="0">
      <selection activeCell="G7" sqref="G7"/>
    </sheetView>
  </sheetViews>
  <sheetFormatPr defaultRowHeight="24"/>
  <cols>
    <col min="1" max="1" width="35.85546875" style="1" bestFit="1" customWidth="1"/>
    <col min="2" max="2" width="1" style="1" customWidth="1"/>
    <col min="3" max="3" width="22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0" width="18" style="1" bestFit="1" customWidth="1"/>
    <col min="11" max="11" width="12.42578125" style="1" bestFit="1" customWidth="1"/>
    <col min="12" max="16384" width="9.140625" style="1"/>
  </cols>
  <sheetData>
    <row r="2" spans="1:11" ht="24.75">
      <c r="A2" s="21" t="s">
        <v>0</v>
      </c>
      <c r="B2" s="21"/>
      <c r="C2" s="21"/>
      <c r="D2" s="21"/>
      <c r="E2" s="21"/>
      <c r="F2" s="21"/>
      <c r="G2" s="21"/>
    </row>
    <row r="3" spans="1:11" ht="24.75">
      <c r="A3" s="21" t="s">
        <v>89</v>
      </c>
      <c r="B3" s="21"/>
      <c r="C3" s="21"/>
      <c r="D3" s="21"/>
      <c r="E3" s="21"/>
      <c r="F3" s="21"/>
      <c r="G3" s="21"/>
    </row>
    <row r="4" spans="1:11" ht="24.75">
      <c r="A4" s="21" t="s">
        <v>2</v>
      </c>
      <c r="B4" s="21"/>
      <c r="C4" s="21"/>
      <c r="D4" s="21"/>
      <c r="E4" s="21"/>
      <c r="F4" s="21"/>
      <c r="G4" s="21"/>
    </row>
    <row r="6" spans="1:11" ht="24.75">
      <c r="A6" s="20" t="s">
        <v>93</v>
      </c>
      <c r="C6" s="20" t="s">
        <v>79</v>
      </c>
      <c r="E6" s="20" t="s">
        <v>140</v>
      </c>
      <c r="G6" s="20" t="s">
        <v>13</v>
      </c>
      <c r="J6" s="3"/>
    </row>
    <row r="7" spans="1:11">
      <c r="A7" s="1" t="s">
        <v>150</v>
      </c>
      <c r="C7" s="6">
        <f>'سرمایه‌گذاری در سهام'!I67</f>
        <v>-160231889292</v>
      </c>
      <c r="E7" s="8">
        <f>C7/$C$9</f>
        <v>1.0013337733393568</v>
      </c>
      <c r="G7" s="8">
        <v>-3.8664247885719039E-2</v>
      </c>
      <c r="J7" s="3"/>
      <c r="K7" s="3"/>
    </row>
    <row r="8" spans="1:11">
      <c r="A8" s="1" t="s">
        <v>151</v>
      </c>
      <c r="C8" s="6">
        <f>'درآمد سپرده بانکی'!E10</f>
        <v>213428357</v>
      </c>
      <c r="E8" s="8">
        <f>C8/$C$9</f>
        <v>-1.3337733393567338E-3</v>
      </c>
      <c r="G8" s="8">
        <v>5.1500652821455868E-5</v>
      </c>
      <c r="J8" s="3"/>
      <c r="K8" s="3"/>
    </row>
    <row r="9" spans="1:11" ht="24.75" thickBot="1">
      <c r="C9" s="7">
        <f>SUM(C7:C8)</f>
        <v>-160018460935</v>
      </c>
      <c r="E9" s="16">
        <f>SUM(E7:E8)</f>
        <v>1</v>
      </c>
      <c r="G9" s="16">
        <f>SUM(G7:G8)</f>
        <v>-3.8612747232897586E-2</v>
      </c>
      <c r="J9" s="3"/>
    </row>
    <row r="10" spans="1:11" ht="24.75" thickTop="1">
      <c r="J10" s="3"/>
    </row>
    <row r="11" spans="1:11">
      <c r="J11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8"/>
  <sheetViews>
    <sheetView rightToLeft="1" tabSelected="1" topLeftCell="B1" workbookViewId="0">
      <selection activeCell="G16" sqref="G16"/>
    </sheetView>
  </sheetViews>
  <sheetFormatPr defaultRowHeight="24"/>
  <cols>
    <col min="1" max="1" width="30.5703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5.42578125" style="1" bestFit="1" customWidth="1"/>
    <col min="8" max="8" width="1" style="1" customWidth="1"/>
    <col min="9" max="9" width="14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9" style="1" bestFit="1" customWidth="1"/>
    <col min="16" max="16" width="1.28515625" style="1" customWidth="1"/>
    <col min="17" max="17" width="15.42578125" style="1" bestFit="1" customWidth="1"/>
    <col min="18" max="18" width="1" style="1" customWidth="1"/>
    <col min="19" max="19" width="13.710937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25.42578125" style="1" bestFit="1" customWidth="1"/>
    <col min="24" max="24" width="1" style="1" customWidth="1"/>
    <col min="25" max="25" width="37.855468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5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5" ht="24.75">
      <c r="A6" s="19" t="s">
        <v>3</v>
      </c>
      <c r="C6" s="20" t="s">
        <v>152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>
      <c r="A9" s="1" t="s">
        <v>15</v>
      </c>
      <c r="C9" s="6">
        <v>26928301</v>
      </c>
      <c r="D9" s="6"/>
      <c r="E9" s="6">
        <v>61599328192</v>
      </c>
      <c r="F9" s="6"/>
      <c r="G9" s="6">
        <v>53402314830.054703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26928301</v>
      </c>
      <c r="R9" s="6"/>
      <c r="S9" s="6">
        <v>2180</v>
      </c>
      <c r="T9" s="6"/>
      <c r="U9" s="6">
        <v>61599328192</v>
      </c>
      <c r="V9" s="6"/>
      <c r="W9" s="6">
        <v>58354409187.728996</v>
      </c>
      <c r="X9" s="6"/>
      <c r="Y9" s="8">
        <v>1.408102564449018E-2</v>
      </c>
    </row>
    <row r="10" spans="1:25">
      <c r="A10" s="1" t="s">
        <v>16</v>
      </c>
      <c r="C10" s="6">
        <v>7064052</v>
      </c>
      <c r="D10" s="6"/>
      <c r="E10" s="6">
        <v>59063549310</v>
      </c>
      <c r="F10" s="6"/>
      <c r="G10" s="6">
        <v>61372462583.844002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7064052</v>
      </c>
      <c r="R10" s="6"/>
      <c r="S10" s="6">
        <v>8620</v>
      </c>
      <c r="T10" s="6"/>
      <c r="U10" s="6">
        <v>59063549310</v>
      </c>
      <c r="V10" s="6"/>
      <c r="W10" s="6">
        <v>60529820076.972</v>
      </c>
      <c r="X10" s="6"/>
      <c r="Y10" s="8">
        <v>1.4605956270043928E-2</v>
      </c>
    </row>
    <row r="11" spans="1:25">
      <c r="A11" s="1" t="s">
        <v>17</v>
      </c>
      <c r="C11" s="6">
        <v>25642129</v>
      </c>
      <c r="D11" s="6"/>
      <c r="E11" s="6">
        <v>49318997512</v>
      </c>
      <c r="F11" s="6"/>
      <c r="G11" s="6">
        <v>38948045131.983597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25642129</v>
      </c>
      <c r="R11" s="6"/>
      <c r="S11" s="6">
        <v>1695</v>
      </c>
      <c r="T11" s="6"/>
      <c r="U11" s="6">
        <v>49318997512</v>
      </c>
      <c r="V11" s="6"/>
      <c r="W11" s="6">
        <v>43204801373.502701</v>
      </c>
      <c r="X11" s="6"/>
      <c r="Y11" s="8">
        <v>1.0425397576183947E-2</v>
      </c>
    </row>
    <row r="12" spans="1:25">
      <c r="A12" s="1" t="s">
        <v>18</v>
      </c>
      <c r="C12" s="6">
        <v>21377844</v>
      </c>
      <c r="D12" s="6"/>
      <c r="E12" s="6">
        <v>41175018806</v>
      </c>
      <c r="F12" s="6"/>
      <c r="G12" s="6">
        <v>33406015241.930401</v>
      </c>
      <c r="H12" s="6"/>
      <c r="I12" s="6">
        <v>0</v>
      </c>
      <c r="J12" s="6"/>
      <c r="K12" s="6">
        <v>0</v>
      </c>
      <c r="L12" s="6"/>
      <c r="M12" s="6">
        <v>0</v>
      </c>
      <c r="N12" s="6"/>
      <c r="O12" s="6">
        <v>0</v>
      </c>
      <c r="P12" s="6"/>
      <c r="Q12" s="6">
        <v>21377844</v>
      </c>
      <c r="R12" s="6"/>
      <c r="S12" s="6">
        <v>1697</v>
      </c>
      <c r="T12" s="6"/>
      <c r="U12" s="6">
        <v>41175018806</v>
      </c>
      <c r="V12" s="6"/>
      <c r="W12" s="6">
        <v>36062345970.455399</v>
      </c>
      <c r="X12" s="6"/>
      <c r="Y12" s="8">
        <v>8.7019100266589756E-3</v>
      </c>
    </row>
    <row r="13" spans="1:25">
      <c r="A13" s="1" t="s">
        <v>19</v>
      </c>
      <c r="C13" s="6">
        <v>31364654</v>
      </c>
      <c r="D13" s="6"/>
      <c r="E13" s="6">
        <v>91090845254</v>
      </c>
      <c r="F13" s="6"/>
      <c r="G13" s="6">
        <v>79971658001.815506</v>
      </c>
      <c r="H13" s="6"/>
      <c r="I13" s="6">
        <v>0</v>
      </c>
      <c r="J13" s="6"/>
      <c r="K13" s="6">
        <v>0</v>
      </c>
      <c r="L13" s="6"/>
      <c r="M13" s="6">
        <v>0</v>
      </c>
      <c r="N13" s="6"/>
      <c r="O13" s="6">
        <v>0</v>
      </c>
      <c r="P13" s="6"/>
      <c r="Q13" s="6">
        <v>31364654</v>
      </c>
      <c r="R13" s="6"/>
      <c r="S13" s="6">
        <v>3119</v>
      </c>
      <c r="T13" s="6"/>
      <c r="U13" s="6">
        <v>91090845254</v>
      </c>
      <c r="V13" s="6"/>
      <c r="W13" s="6">
        <v>97244289008.835297</v>
      </c>
      <c r="X13" s="6"/>
      <c r="Y13" s="8">
        <v>2.3465224759769587E-2</v>
      </c>
    </row>
    <row r="14" spans="1:25">
      <c r="A14" s="1" t="s">
        <v>20</v>
      </c>
      <c r="C14" s="6">
        <v>12185388</v>
      </c>
      <c r="D14" s="6"/>
      <c r="E14" s="6">
        <v>21559320662</v>
      </c>
      <c r="F14" s="6"/>
      <c r="G14" s="6">
        <v>21003742488.3876</v>
      </c>
      <c r="H14" s="6"/>
      <c r="I14" s="6">
        <v>0</v>
      </c>
      <c r="J14" s="6"/>
      <c r="K14" s="6">
        <v>0</v>
      </c>
      <c r="L14" s="6"/>
      <c r="M14" s="6">
        <v>0</v>
      </c>
      <c r="N14" s="6"/>
      <c r="O14" s="6">
        <v>0</v>
      </c>
      <c r="P14" s="6"/>
      <c r="Q14" s="6">
        <v>12185388</v>
      </c>
      <c r="R14" s="6"/>
      <c r="S14" s="6">
        <v>1836</v>
      </c>
      <c r="T14" s="6"/>
      <c r="U14" s="6">
        <v>21559320662</v>
      </c>
      <c r="V14" s="6"/>
      <c r="W14" s="6">
        <v>22239256752.4104</v>
      </c>
      <c r="X14" s="6"/>
      <c r="Y14" s="8">
        <v>5.3663733212972542E-3</v>
      </c>
    </row>
    <row r="15" spans="1:25">
      <c r="A15" s="1" t="s">
        <v>21</v>
      </c>
      <c r="C15" s="6">
        <v>21176060</v>
      </c>
      <c r="D15" s="6"/>
      <c r="E15" s="6">
        <v>110204114947</v>
      </c>
      <c r="F15" s="6"/>
      <c r="G15" s="6">
        <v>135141400884.06</v>
      </c>
      <c r="H15" s="6"/>
      <c r="I15" s="6">
        <v>0</v>
      </c>
      <c r="J15" s="6"/>
      <c r="K15" s="6">
        <v>0</v>
      </c>
      <c r="L15" s="6"/>
      <c r="M15" s="6">
        <v>-4000000</v>
      </c>
      <c r="N15" s="6"/>
      <c r="O15" s="6">
        <v>23514025444</v>
      </c>
      <c r="P15" s="6"/>
      <c r="Q15" s="6">
        <v>17176060</v>
      </c>
      <c r="R15" s="6"/>
      <c r="S15" s="6">
        <v>5830</v>
      </c>
      <c r="T15" s="6"/>
      <c r="U15" s="6">
        <v>89387378515</v>
      </c>
      <c r="V15" s="6"/>
      <c r="W15" s="6">
        <v>99540618042.690002</v>
      </c>
      <c r="X15" s="6"/>
      <c r="Y15" s="8">
        <v>2.401933315473034E-2</v>
      </c>
    </row>
    <row r="16" spans="1:25">
      <c r="A16" s="1" t="s">
        <v>22</v>
      </c>
      <c r="C16" s="6">
        <v>12723209</v>
      </c>
      <c r="D16" s="6"/>
      <c r="E16" s="6">
        <v>97386648361</v>
      </c>
      <c r="F16" s="6"/>
      <c r="G16" s="6">
        <v>103077173137.56799</v>
      </c>
      <c r="H16" s="6"/>
      <c r="I16" s="6">
        <v>0</v>
      </c>
      <c r="J16" s="6"/>
      <c r="K16" s="6">
        <v>0</v>
      </c>
      <c r="L16" s="6"/>
      <c r="M16" s="6">
        <v>0</v>
      </c>
      <c r="N16" s="6"/>
      <c r="O16" s="6">
        <v>0</v>
      </c>
      <c r="P16" s="6"/>
      <c r="Q16" s="6">
        <v>12723209</v>
      </c>
      <c r="R16" s="6"/>
      <c r="S16" s="6">
        <v>7080</v>
      </c>
      <c r="T16" s="6"/>
      <c r="U16" s="6">
        <v>97386648361</v>
      </c>
      <c r="V16" s="6"/>
      <c r="W16" s="6">
        <v>89544341817.666</v>
      </c>
      <c r="X16" s="6"/>
      <c r="Y16" s="8">
        <v>2.1607213422335389E-2</v>
      </c>
    </row>
    <row r="17" spans="1:25">
      <c r="A17" s="1" t="s">
        <v>23</v>
      </c>
      <c r="C17" s="6">
        <v>2960996</v>
      </c>
      <c r="D17" s="6"/>
      <c r="E17" s="6">
        <v>37955385111</v>
      </c>
      <c r="F17" s="6"/>
      <c r="G17" s="6">
        <v>49801957008.695999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2960996</v>
      </c>
      <c r="R17" s="6"/>
      <c r="S17" s="6">
        <v>15060</v>
      </c>
      <c r="T17" s="6"/>
      <c r="U17" s="6">
        <v>37955385111</v>
      </c>
      <c r="V17" s="6"/>
      <c r="W17" s="6">
        <v>44327273791.428001</v>
      </c>
      <c r="X17" s="6"/>
      <c r="Y17" s="8">
        <v>1.0696252223194282E-2</v>
      </c>
    </row>
    <row r="18" spans="1:25">
      <c r="A18" s="1" t="s">
        <v>24</v>
      </c>
      <c r="C18" s="6">
        <v>16005941</v>
      </c>
      <c r="D18" s="6"/>
      <c r="E18" s="6">
        <v>84178494239</v>
      </c>
      <c r="F18" s="6"/>
      <c r="G18" s="6">
        <v>86076917572.180496</v>
      </c>
      <c r="H18" s="6"/>
      <c r="I18" s="6">
        <v>0</v>
      </c>
      <c r="J18" s="6"/>
      <c r="K18" s="6">
        <v>0</v>
      </c>
      <c r="L18" s="6"/>
      <c r="M18" s="6">
        <v>0</v>
      </c>
      <c r="N18" s="6"/>
      <c r="O18" s="6">
        <v>0</v>
      </c>
      <c r="P18" s="6"/>
      <c r="Q18" s="6">
        <v>16005941</v>
      </c>
      <c r="R18" s="6"/>
      <c r="S18" s="6">
        <v>4843</v>
      </c>
      <c r="T18" s="6"/>
      <c r="U18" s="6">
        <v>84178494239</v>
      </c>
      <c r="V18" s="6"/>
      <c r="W18" s="6">
        <v>77055547468.035202</v>
      </c>
      <c r="X18" s="6"/>
      <c r="Y18" s="8">
        <v>1.859364450862775E-2</v>
      </c>
    </row>
    <row r="19" spans="1:25">
      <c r="A19" s="1" t="s">
        <v>25</v>
      </c>
      <c r="C19" s="6">
        <v>436914</v>
      </c>
      <c r="D19" s="6"/>
      <c r="E19" s="6">
        <v>33661607363</v>
      </c>
      <c r="F19" s="6"/>
      <c r="G19" s="6">
        <v>42997121808.300003</v>
      </c>
      <c r="H19" s="6"/>
      <c r="I19" s="6">
        <v>0</v>
      </c>
      <c r="J19" s="6"/>
      <c r="K19" s="6">
        <v>0</v>
      </c>
      <c r="L19" s="6"/>
      <c r="M19" s="6">
        <v>-100110</v>
      </c>
      <c r="N19" s="6"/>
      <c r="O19" s="6">
        <v>9536280747</v>
      </c>
      <c r="P19" s="6"/>
      <c r="Q19" s="6">
        <v>336804</v>
      </c>
      <c r="R19" s="6"/>
      <c r="S19" s="6">
        <v>95840</v>
      </c>
      <c r="T19" s="6"/>
      <c r="U19" s="6">
        <v>25948731340</v>
      </c>
      <c r="V19" s="6"/>
      <c r="W19" s="6">
        <v>32087233552.608002</v>
      </c>
      <c r="X19" s="6"/>
      <c r="Y19" s="8">
        <v>7.7427081312996969E-3</v>
      </c>
    </row>
    <row r="20" spans="1:25">
      <c r="A20" s="1" t="s">
        <v>26</v>
      </c>
      <c r="C20" s="6">
        <v>33000000</v>
      </c>
      <c r="D20" s="6"/>
      <c r="E20" s="6">
        <v>92870368505</v>
      </c>
      <c r="F20" s="6"/>
      <c r="G20" s="6">
        <v>79516047600</v>
      </c>
      <c r="H20" s="6"/>
      <c r="I20" s="6">
        <v>0</v>
      </c>
      <c r="J20" s="6"/>
      <c r="K20" s="6">
        <v>0</v>
      </c>
      <c r="L20" s="6"/>
      <c r="M20" s="6">
        <v>0</v>
      </c>
      <c r="N20" s="6"/>
      <c r="O20" s="6">
        <v>0</v>
      </c>
      <c r="P20" s="6"/>
      <c r="Q20" s="6">
        <v>33000000</v>
      </c>
      <c r="R20" s="6"/>
      <c r="S20" s="6">
        <v>2311</v>
      </c>
      <c r="T20" s="6"/>
      <c r="U20" s="6">
        <v>92870368505</v>
      </c>
      <c r="V20" s="6"/>
      <c r="W20" s="6">
        <v>75809235150</v>
      </c>
      <c r="X20" s="6"/>
      <c r="Y20" s="8">
        <v>1.8292907067265943E-2</v>
      </c>
    </row>
    <row r="21" spans="1:25">
      <c r="A21" s="1" t="s">
        <v>27</v>
      </c>
      <c r="C21" s="6">
        <v>638030</v>
      </c>
      <c r="D21" s="6"/>
      <c r="E21" s="6">
        <v>101538469274</v>
      </c>
      <c r="F21" s="6"/>
      <c r="G21" s="6">
        <v>105986797199.86501</v>
      </c>
      <c r="H21" s="6"/>
      <c r="I21" s="6">
        <v>0</v>
      </c>
      <c r="J21" s="6"/>
      <c r="K21" s="6">
        <v>0</v>
      </c>
      <c r="L21" s="6"/>
      <c r="M21" s="6">
        <v>0</v>
      </c>
      <c r="N21" s="6"/>
      <c r="O21" s="6">
        <v>0</v>
      </c>
      <c r="P21" s="6"/>
      <c r="Q21" s="6">
        <v>638030</v>
      </c>
      <c r="R21" s="6"/>
      <c r="S21" s="6">
        <v>172990</v>
      </c>
      <c r="T21" s="6"/>
      <c r="U21" s="6">
        <v>101538469274</v>
      </c>
      <c r="V21" s="6"/>
      <c r="W21" s="6">
        <v>109716091482.285</v>
      </c>
      <c r="X21" s="6"/>
      <c r="Y21" s="8">
        <v>2.6474693502683201E-2</v>
      </c>
    </row>
    <row r="22" spans="1:25">
      <c r="A22" s="1" t="s">
        <v>28</v>
      </c>
      <c r="C22" s="6">
        <v>1448362</v>
      </c>
      <c r="D22" s="6"/>
      <c r="E22" s="6">
        <v>61732943391</v>
      </c>
      <c r="F22" s="6"/>
      <c r="G22" s="6">
        <v>60469258336.199997</v>
      </c>
      <c r="H22" s="6"/>
      <c r="I22" s="6">
        <v>0</v>
      </c>
      <c r="J22" s="6"/>
      <c r="K22" s="6">
        <v>0</v>
      </c>
      <c r="L22" s="6"/>
      <c r="M22" s="6">
        <v>0</v>
      </c>
      <c r="N22" s="6"/>
      <c r="O22" s="6">
        <v>0</v>
      </c>
      <c r="P22" s="6"/>
      <c r="Q22" s="6">
        <v>1448362</v>
      </c>
      <c r="R22" s="6"/>
      <c r="S22" s="6">
        <v>38650</v>
      </c>
      <c r="T22" s="6"/>
      <c r="U22" s="6">
        <v>61732943391</v>
      </c>
      <c r="V22" s="6"/>
      <c r="W22" s="6">
        <v>55646115111.764999</v>
      </c>
      <c r="X22" s="6"/>
      <c r="Y22" s="8">
        <v>1.3427509331544815E-2</v>
      </c>
    </row>
    <row r="23" spans="1:25">
      <c r="A23" s="1" t="s">
        <v>29</v>
      </c>
      <c r="C23" s="6">
        <v>780062</v>
      </c>
      <c r="D23" s="6"/>
      <c r="E23" s="6">
        <v>32915837148</v>
      </c>
      <c r="F23" s="6"/>
      <c r="G23" s="6">
        <v>27395610896.763</v>
      </c>
      <c r="H23" s="6"/>
      <c r="I23" s="6">
        <v>0</v>
      </c>
      <c r="J23" s="6"/>
      <c r="K23" s="6">
        <v>0</v>
      </c>
      <c r="L23" s="6"/>
      <c r="M23" s="6">
        <v>0</v>
      </c>
      <c r="N23" s="6"/>
      <c r="O23" s="6">
        <v>0</v>
      </c>
      <c r="P23" s="6"/>
      <c r="Q23" s="6">
        <v>780062</v>
      </c>
      <c r="R23" s="6"/>
      <c r="S23" s="6">
        <v>33800</v>
      </c>
      <c r="T23" s="6"/>
      <c r="U23" s="6">
        <v>32915837148</v>
      </c>
      <c r="V23" s="6"/>
      <c r="W23" s="6">
        <v>26209217331.18</v>
      </c>
      <c r="X23" s="6"/>
      <c r="Y23" s="8">
        <v>6.3243320684663535E-3</v>
      </c>
    </row>
    <row r="24" spans="1:25">
      <c r="A24" s="1" t="s">
        <v>30</v>
      </c>
      <c r="C24" s="6">
        <v>1922101</v>
      </c>
      <c r="D24" s="6"/>
      <c r="E24" s="6">
        <v>21650354721</v>
      </c>
      <c r="F24" s="6"/>
      <c r="G24" s="6">
        <v>22278348058.923</v>
      </c>
      <c r="H24" s="6"/>
      <c r="I24" s="6">
        <v>0</v>
      </c>
      <c r="J24" s="6"/>
      <c r="K24" s="6">
        <v>0</v>
      </c>
      <c r="L24" s="6"/>
      <c r="M24" s="6">
        <v>0</v>
      </c>
      <c r="N24" s="6"/>
      <c r="O24" s="6">
        <v>0</v>
      </c>
      <c r="P24" s="6"/>
      <c r="Q24" s="6">
        <v>1922101</v>
      </c>
      <c r="R24" s="6"/>
      <c r="S24" s="6">
        <v>6500</v>
      </c>
      <c r="T24" s="6"/>
      <c r="U24" s="6">
        <v>21650354721</v>
      </c>
      <c r="V24" s="6"/>
      <c r="W24" s="6">
        <v>12419319243.825001</v>
      </c>
      <c r="X24" s="6"/>
      <c r="Y24" s="8">
        <v>2.9968044436337817E-3</v>
      </c>
    </row>
    <row r="25" spans="1:25">
      <c r="A25" s="1" t="s">
        <v>31</v>
      </c>
      <c r="C25" s="6">
        <v>754660</v>
      </c>
      <c r="D25" s="6"/>
      <c r="E25" s="6">
        <v>73426627032</v>
      </c>
      <c r="F25" s="6"/>
      <c r="G25" s="6">
        <v>76127228564.039993</v>
      </c>
      <c r="H25" s="6"/>
      <c r="I25" s="6">
        <v>0</v>
      </c>
      <c r="J25" s="6"/>
      <c r="K25" s="6">
        <v>0</v>
      </c>
      <c r="L25" s="6"/>
      <c r="M25" s="6">
        <v>0</v>
      </c>
      <c r="N25" s="6"/>
      <c r="O25" s="6">
        <v>0</v>
      </c>
      <c r="P25" s="6"/>
      <c r="Q25" s="6">
        <v>754660</v>
      </c>
      <c r="R25" s="6"/>
      <c r="S25" s="6">
        <v>90390</v>
      </c>
      <c r="T25" s="6"/>
      <c r="U25" s="6">
        <v>73426627032</v>
      </c>
      <c r="V25" s="6"/>
      <c r="W25" s="6">
        <v>67807845781.470001</v>
      </c>
      <c r="X25" s="6"/>
      <c r="Y25" s="8">
        <v>1.6362157181214244E-2</v>
      </c>
    </row>
    <row r="26" spans="1:25">
      <c r="A26" s="1" t="s">
        <v>32</v>
      </c>
      <c r="C26" s="6">
        <v>500355</v>
      </c>
      <c r="D26" s="6"/>
      <c r="E26" s="6">
        <v>24189858697</v>
      </c>
      <c r="F26" s="6"/>
      <c r="G26" s="6">
        <v>19338052275.720001</v>
      </c>
      <c r="H26" s="6"/>
      <c r="I26" s="6">
        <v>0</v>
      </c>
      <c r="J26" s="6"/>
      <c r="K26" s="6">
        <v>0</v>
      </c>
      <c r="L26" s="6"/>
      <c r="M26" s="6">
        <v>0</v>
      </c>
      <c r="N26" s="6"/>
      <c r="O26" s="6">
        <v>0</v>
      </c>
      <c r="P26" s="6"/>
      <c r="Q26" s="6">
        <v>500355</v>
      </c>
      <c r="R26" s="6"/>
      <c r="S26" s="6">
        <v>38550</v>
      </c>
      <c r="T26" s="6"/>
      <c r="U26" s="6">
        <v>24189858697</v>
      </c>
      <c r="V26" s="6"/>
      <c r="W26" s="6">
        <v>19173917572.762501</v>
      </c>
      <c r="X26" s="6"/>
      <c r="Y26" s="8">
        <v>4.6267013719365011E-3</v>
      </c>
    </row>
    <row r="27" spans="1:25">
      <c r="A27" s="1" t="s">
        <v>33</v>
      </c>
      <c r="C27" s="6">
        <v>929702</v>
      </c>
      <c r="D27" s="6"/>
      <c r="E27" s="6">
        <v>62739408946</v>
      </c>
      <c r="F27" s="6"/>
      <c r="G27" s="6">
        <v>62815853462.607002</v>
      </c>
      <c r="H27" s="6"/>
      <c r="I27" s="6">
        <v>0</v>
      </c>
      <c r="J27" s="6"/>
      <c r="K27" s="6">
        <v>0</v>
      </c>
      <c r="L27" s="6"/>
      <c r="M27" s="6">
        <v>-399115</v>
      </c>
      <c r="N27" s="6"/>
      <c r="O27" s="6">
        <v>26203299962</v>
      </c>
      <c r="P27" s="6"/>
      <c r="Q27" s="6">
        <v>530587</v>
      </c>
      <c r="R27" s="6"/>
      <c r="S27" s="6">
        <v>64500</v>
      </c>
      <c r="T27" s="6"/>
      <c r="U27" s="6">
        <v>35805790218</v>
      </c>
      <c r="V27" s="6"/>
      <c r="W27" s="6">
        <v>34019235474.075001</v>
      </c>
      <c r="X27" s="6"/>
      <c r="Y27" s="8">
        <v>8.2089037278288753E-3</v>
      </c>
    </row>
    <row r="28" spans="1:25">
      <c r="A28" s="1" t="s">
        <v>34</v>
      </c>
      <c r="C28" s="6">
        <v>245076</v>
      </c>
      <c r="D28" s="6"/>
      <c r="E28" s="6">
        <v>31967975847</v>
      </c>
      <c r="F28" s="6"/>
      <c r="G28" s="6">
        <v>33314733849.150002</v>
      </c>
      <c r="H28" s="6"/>
      <c r="I28" s="6">
        <v>0</v>
      </c>
      <c r="J28" s="6"/>
      <c r="K28" s="6">
        <v>0</v>
      </c>
      <c r="L28" s="6"/>
      <c r="M28" s="6">
        <v>0</v>
      </c>
      <c r="N28" s="6"/>
      <c r="O28" s="6">
        <v>0</v>
      </c>
      <c r="P28" s="6"/>
      <c r="Q28" s="6">
        <v>245076</v>
      </c>
      <c r="R28" s="6"/>
      <c r="S28" s="6">
        <v>114500</v>
      </c>
      <c r="T28" s="6"/>
      <c r="U28" s="6">
        <v>31967975847</v>
      </c>
      <c r="V28" s="6"/>
      <c r="W28" s="6">
        <v>27894237848.099998</v>
      </c>
      <c r="X28" s="6"/>
      <c r="Y28" s="8">
        <v>6.7309306004455262E-3</v>
      </c>
    </row>
    <row r="29" spans="1:25">
      <c r="A29" s="1" t="s">
        <v>35</v>
      </c>
      <c r="C29" s="6">
        <v>1500000</v>
      </c>
      <c r="D29" s="6"/>
      <c r="E29" s="6">
        <v>27860292546</v>
      </c>
      <c r="F29" s="6"/>
      <c r="G29" s="6">
        <v>27480512250</v>
      </c>
      <c r="H29" s="6"/>
      <c r="I29" s="6">
        <v>0</v>
      </c>
      <c r="J29" s="6"/>
      <c r="K29" s="6">
        <v>0</v>
      </c>
      <c r="L29" s="6"/>
      <c r="M29" s="6">
        <v>0</v>
      </c>
      <c r="N29" s="6"/>
      <c r="O29" s="6">
        <v>0</v>
      </c>
      <c r="P29" s="6"/>
      <c r="Q29" s="6">
        <v>1500000</v>
      </c>
      <c r="R29" s="6"/>
      <c r="S29" s="6">
        <v>19070</v>
      </c>
      <c r="T29" s="6"/>
      <c r="U29" s="6">
        <v>27860292546</v>
      </c>
      <c r="V29" s="6"/>
      <c r="W29" s="6">
        <v>28434800250</v>
      </c>
      <c r="X29" s="6"/>
      <c r="Y29" s="8">
        <v>6.8613692965021345E-3</v>
      </c>
    </row>
    <row r="30" spans="1:25">
      <c r="A30" s="1" t="s">
        <v>36</v>
      </c>
      <c r="C30" s="6">
        <v>1776342</v>
      </c>
      <c r="D30" s="6"/>
      <c r="E30" s="6">
        <v>35395782082</v>
      </c>
      <c r="F30" s="6"/>
      <c r="G30" s="6">
        <v>32243010690.726002</v>
      </c>
      <c r="H30" s="6"/>
      <c r="I30" s="6">
        <v>2368456</v>
      </c>
      <c r="J30" s="6"/>
      <c r="K30" s="6">
        <v>0</v>
      </c>
      <c r="L30" s="6"/>
      <c r="M30" s="6">
        <v>0</v>
      </c>
      <c r="N30" s="6"/>
      <c r="O30" s="6">
        <v>0</v>
      </c>
      <c r="P30" s="6"/>
      <c r="Q30" s="6">
        <v>4144798</v>
      </c>
      <c r="R30" s="6"/>
      <c r="S30" s="6">
        <v>17670</v>
      </c>
      <c r="T30" s="6"/>
      <c r="U30" s="6">
        <v>82589617413</v>
      </c>
      <c r="V30" s="6"/>
      <c r="W30" s="6">
        <v>72802811105.072998</v>
      </c>
      <c r="X30" s="6"/>
      <c r="Y30" s="8">
        <v>1.7567451447646182E-2</v>
      </c>
    </row>
    <row r="31" spans="1:25">
      <c r="A31" s="1" t="s">
        <v>37</v>
      </c>
      <c r="C31" s="6">
        <v>1942915</v>
      </c>
      <c r="D31" s="6"/>
      <c r="E31" s="6">
        <v>39918472176</v>
      </c>
      <c r="F31" s="6"/>
      <c r="G31" s="6">
        <v>35807315317.605003</v>
      </c>
      <c r="H31" s="6"/>
      <c r="I31" s="6">
        <v>0</v>
      </c>
      <c r="J31" s="6"/>
      <c r="K31" s="6">
        <v>0</v>
      </c>
      <c r="L31" s="6"/>
      <c r="M31" s="6">
        <v>-750000</v>
      </c>
      <c r="N31" s="6"/>
      <c r="O31" s="6">
        <v>11109944067</v>
      </c>
      <c r="P31" s="6"/>
      <c r="Q31" s="6">
        <v>1192915</v>
      </c>
      <c r="R31" s="6"/>
      <c r="S31" s="6">
        <v>14950</v>
      </c>
      <c r="T31" s="6"/>
      <c r="U31" s="6">
        <v>24509226717</v>
      </c>
      <c r="V31" s="6"/>
      <c r="W31" s="6">
        <v>17727966478.462502</v>
      </c>
      <c r="X31" s="6"/>
      <c r="Y31" s="8">
        <v>4.2777907288004133E-3</v>
      </c>
    </row>
    <row r="32" spans="1:25">
      <c r="A32" s="1" t="s">
        <v>38</v>
      </c>
      <c r="C32" s="6">
        <v>17701376</v>
      </c>
      <c r="D32" s="6"/>
      <c r="E32" s="6">
        <v>100184799175</v>
      </c>
      <c r="F32" s="6"/>
      <c r="G32" s="6">
        <v>99417698392.320007</v>
      </c>
      <c r="H32" s="6"/>
      <c r="I32" s="6">
        <v>8909876</v>
      </c>
      <c r="J32" s="6"/>
      <c r="K32" s="6">
        <v>0</v>
      </c>
      <c r="L32" s="6"/>
      <c r="M32" s="6">
        <v>-1500000</v>
      </c>
      <c r="N32" s="6"/>
      <c r="O32" s="6">
        <v>7443353888</v>
      </c>
      <c r="P32" s="6"/>
      <c r="Q32" s="6">
        <v>25111252</v>
      </c>
      <c r="R32" s="6"/>
      <c r="S32" s="6">
        <v>4920</v>
      </c>
      <c r="T32" s="6"/>
      <c r="U32" s="6">
        <v>142108163237</v>
      </c>
      <c r="V32" s="6"/>
      <c r="W32" s="6">
        <v>122812253048.952</v>
      </c>
      <c r="X32" s="6"/>
      <c r="Y32" s="8">
        <v>2.9634821236499801E-2</v>
      </c>
    </row>
    <row r="33" spans="1:25">
      <c r="A33" s="1" t="s">
        <v>39</v>
      </c>
      <c r="C33" s="6">
        <v>8909876</v>
      </c>
      <c r="D33" s="6"/>
      <c r="E33" s="6">
        <v>41502202408</v>
      </c>
      <c r="F33" s="6"/>
      <c r="G33" s="6">
        <v>32991811835.805</v>
      </c>
      <c r="H33" s="6"/>
      <c r="I33" s="6">
        <v>0</v>
      </c>
      <c r="J33" s="6"/>
      <c r="K33" s="6">
        <v>0</v>
      </c>
      <c r="L33" s="6"/>
      <c r="M33" s="6">
        <v>-8909876</v>
      </c>
      <c r="N33" s="6"/>
      <c r="O33" s="6">
        <v>0</v>
      </c>
      <c r="P33" s="6"/>
      <c r="Q33" s="6">
        <v>0</v>
      </c>
      <c r="R33" s="6"/>
      <c r="S33" s="6">
        <v>0</v>
      </c>
      <c r="T33" s="6"/>
      <c r="U33" s="6">
        <v>0</v>
      </c>
      <c r="V33" s="6"/>
      <c r="W33" s="6">
        <v>0</v>
      </c>
      <c r="X33" s="6"/>
      <c r="Y33" s="8">
        <v>0</v>
      </c>
    </row>
    <row r="34" spans="1:25">
      <c r="A34" s="1" t="s">
        <v>40</v>
      </c>
      <c r="C34" s="6">
        <v>2368455</v>
      </c>
      <c r="D34" s="6"/>
      <c r="E34" s="6">
        <v>44825379330</v>
      </c>
      <c r="F34" s="6"/>
      <c r="G34" s="6">
        <v>39788729507.474998</v>
      </c>
      <c r="H34" s="6"/>
      <c r="I34" s="6">
        <v>0</v>
      </c>
      <c r="J34" s="6"/>
      <c r="K34" s="6">
        <v>0</v>
      </c>
      <c r="L34" s="6"/>
      <c r="M34" s="6">
        <v>-2368456</v>
      </c>
      <c r="N34" s="6"/>
      <c r="O34" s="6">
        <v>0</v>
      </c>
      <c r="P34" s="6"/>
      <c r="Q34" s="6">
        <v>0</v>
      </c>
      <c r="R34" s="6"/>
      <c r="S34" s="6">
        <v>0</v>
      </c>
      <c r="T34" s="6"/>
      <c r="U34" s="6">
        <v>0</v>
      </c>
      <c r="V34" s="6"/>
      <c r="W34" s="6">
        <v>0</v>
      </c>
      <c r="X34" s="6"/>
      <c r="Y34" s="8">
        <v>0</v>
      </c>
    </row>
    <row r="35" spans="1:25">
      <c r="A35" s="1" t="s">
        <v>41</v>
      </c>
      <c r="C35" s="6">
        <v>7054039</v>
      </c>
      <c r="D35" s="6"/>
      <c r="E35" s="6">
        <v>93702948371</v>
      </c>
      <c r="F35" s="6"/>
      <c r="G35" s="6">
        <v>111421752065.72501</v>
      </c>
      <c r="H35" s="6"/>
      <c r="I35" s="6">
        <v>0</v>
      </c>
      <c r="J35" s="6"/>
      <c r="K35" s="6">
        <v>0</v>
      </c>
      <c r="L35" s="6"/>
      <c r="M35" s="6">
        <v>0</v>
      </c>
      <c r="N35" s="6"/>
      <c r="O35" s="6">
        <v>0</v>
      </c>
      <c r="P35" s="6"/>
      <c r="Q35" s="6">
        <v>7054039</v>
      </c>
      <c r="R35" s="6"/>
      <c r="S35" s="6">
        <v>11125</v>
      </c>
      <c r="T35" s="6"/>
      <c r="U35" s="6">
        <v>76629582495</v>
      </c>
      <c r="V35" s="6"/>
      <c r="W35" s="6">
        <v>78009250580.943802</v>
      </c>
      <c r="X35" s="6"/>
      <c r="Y35" s="8">
        <v>1.8823774813724218E-2</v>
      </c>
    </row>
    <row r="36" spans="1:25">
      <c r="A36" s="1" t="s">
        <v>42</v>
      </c>
      <c r="C36" s="6">
        <v>18723902</v>
      </c>
      <c r="D36" s="6"/>
      <c r="E36" s="6">
        <v>34462746109</v>
      </c>
      <c r="F36" s="6"/>
      <c r="G36" s="6">
        <v>32571865870.424999</v>
      </c>
      <c r="H36" s="6"/>
      <c r="I36" s="6">
        <v>0</v>
      </c>
      <c r="J36" s="6"/>
      <c r="K36" s="6">
        <v>0</v>
      </c>
      <c r="L36" s="6"/>
      <c r="M36" s="6">
        <v>0</v>
      </c>
      <c r="N36" s="6"/>
      <c r="O36" s="6">
        <v>0</v>
      </c>
      <c r="P36" s="6"/>
      <c r="Q36" s="6">
        <v>18723902</v>
      </c>
      <c r="R36" s="6"/>
      <c r="S36" s="6">
        <v>2107</v>
      </c>
      <c r="T36" s="6"/>
      <c r="U36" s="6">
        <v>34462746109</v>
      </c>
      <c r="V36" s="6"/>
      <c r="W36" s="6">
        <v>39216526507.991699</v>
      </c>
      <c r="X36" s="6"/>
      <c r="Y36" s="8">
        <v>9.4630195581344497E-3</v>
      </c>
    </row>
    <row r="37" spans="1:25">
      <c r="A37" s="1" t="s">
        <v>43</v>
      </c>
      <c r="C37" s="6">
        <v>140129092</v>
      </c>
      <c r="D37" s="6"/>
      <c r="E37" s="6">
        <v>130205636672</v>
      </c>
      <c r="F37" s="6"/>
      <c r="G37" s="6">
        <v>128569583962.10001</v>
      </c>
      <c r="H37" s="6"/>
      <c r="I37" s="6">
        <v>0</v>
      </c>
      <c r="J37" s="6"/>
      <c r="K37" s="6">
        <v>0</v>
      </c>
      <c r="L37" s="6"/>
      <c r="M37" s="6">
        <v>0</v>
      </c>
      <c r="N37" s="6"/>
      <c r="O37" s="6">
        <v>0</v>
      </c>
      <c r="P37" s="6"/>
      <c r="Q37" s="6">
        <v>140129092</v>
      </c>
      <c r="R37" s="6"/>
      <c r="S37" s="6">
        <v>956</v>
      </c>
      <c r="T37" s="6"/>
      <c r="U37" s="6">
        <v>130205636672</v>
      </c>
      <c r="V37" s="6"/>
      <c r="W37" s="6">
        <v>133166329650.886</v>
      </c>
      <c r="X37" s="6"/>
      <c r="Y37" s="8">
        <v>3.2133278854120699E-2</v>
      </c>
    </row>
    <row r="38" spans="1:25">
      <c r="A38" s="1" t="s">
        <v>44</v>
      </c>
      <c r="C38" s="6">
        <v>3611341</v>
      </c>
      <c r="D38" s="6"/>
      <c r="E38" s="6">
        <v>43624708889</v>
      </c>
      <c r="F38" s="6"/>
      <c r="G38" s="6">
        <v>31447116844.397999</v>
      </c>
      <c r="H38" s="6"/>
      <c r="I38" s="6">
        <v>0</v>
      </c>
      <c r="J38" s="6"/>
      <c r="K38" s="6">
        <v>0</v>
      </c>
      <c r="L38" s="6"/>
      <c r="M38" s="6">
        <v>0</v>
      </c>
      <c r="N38" s="6"/>
      <c r="O38" s="6">
        <v>0</v>
      </c>
      <c r="P38" s="6"/>
      <c r="Q38" s="6">
        <v>3611341</v>
      </c>
      <c r="R38" s="6"/>
      <c r="S38" s="6">
        <v>8750</v>
      </c>
      <c r="T38" s="6"/>
      <c r="U38" s="6">
        <v>43624708889</v>
      </c>
      <c r="V38" s="6"/>
      <c r="W38" s="6">
        <v>31411218309.1875</v>
      </c>
      <c r="X38" s="6"/>
      <c r="Y38" s="8">
        <v>7.57958441689369E-3</v>
      </c>
    </row>
    <row r="39" spans="1:25">
      <c r="A39" s="1" t="s">
        <v>45</v>
      </c>
      <c r="C39" s="6">
        <v>6714825</v>
      </c>
      <c r="D39" s="6"/>
      <c r="E39" s="6">
        <v>59655172580</v>
      </c>
      <c r="F39" s="6"/>
      <c r="G39" s="6">
        <v>66815466630.412498</v>
      </c>
      <c r="H39" s="6"/>
      <c r="I39" s="6">
        <v>0</v>
      </c>
      <c r="J39" s="6"/>
      <c r="K39" s="6">
        <v>0</v>
      </c>
      <c r="L39" s="6"/>
      <c r="M39" s="6">
        <v>0</v>
      </c>
      <c r="N39" s="6"/>
      <c r="O39" s="6">
        <v>0</v>
      </c>
      <c r="P39" s="6"/>
      <c r="Q39" s="6">
        <v>6714825</v>
      </c>
      <c r="R39" s="6"/>
      <c r="S39" s="6">
        <v>8860</v>
      </c>
      <c r="T39" s="6"/>
      <c r="U39" s="6">
        <v>59655172580</v>
      </c>
      <c r="V39" s="6"/>
      <c r="W39" s="6">
        <v>59139364070.474998</v>
      </c>
      <c r="X39" s="6"/>
      <c r="Y39" s="8">
        <v>1.427043669307361E-2</v>
      </c>
    </row>
    <row r="40" spans="1:25">
      <c r="A40" s="1" t="s">
        <v>46</v>
      </c>
      <c r="C40" s="6">
        <v>2620473</v>
      </c>
      <c r="D40" s="6"/>
      <c r="E40" s="6">
        <v>21458219097</v>
      </c>
      <c r="F40" s="6"/>
      <c r="G40" s="6">
        <v>22454075820.303001</v>
      </c>
      <c r="H40" s="6"/>
      <c r="I40" s="6">
        <v>0</v>
      </c>
      <c r="J40" s="6"/>
      <c r="K40" s="6">
        <v>0</v>
      </c>
      <c r="L40" s="6"/>
      <c r="M40" s="6">
        <v>0</v>
      </c>
      <c r="N40" s="6"/>
      <c r="O40" s="6">
        <v>0</v>
      </c>
      <c r="P40" s="6"/>
      <c r="Q40" s="6">
        <v>2620473</v>
      </c>
      <c r="R40" s="6"/>
      <c r="S40" s="6">
        <v>9800</v>
      </c>
      <c r="T40" s="6"/>
      <c r="U40" s="6">
        <v>21458219097</v>
      </c>
      <c r="V40" s="6"/>
      <c r="W40" s="6">
        <v>25527835619.369999</v>
      </c>
      <c r="X40" s="6"/>
      <c r="Y40" s="8">
        <v>6.1599134154247791E-3</v>
      </c>
    </row>
    <row r="41" spans="1:25">
      <c r="A41" s="1" t="s">
        <v>47</v>
      </c>
      <c r="C41" s="6">
        <v>5386004</v>
      </c>
      <c r="D41" s="6"/>
      <c r="E41" s="6">
        <v>63570644782</v>
      </c>
      <c r="F41" s="6"/>
      <c r="G41" s="6">
        <v>73295675111.177994</v>
      </c>
      <c r="H41" s="6"/>
      <c r="I41" s="6">
        <v>0</v>
      </c>
      <c r="J41" s="6"/>
      <c r="K41" s="6">
        <v>0</v>
      </c>
      <c r="L41" s="6"/>
      <c r="M41" s="6">
        <v>0</v>
      </c>
      <c r="N41" s="6"/>
      <c r="O41" s="6">
        <v>0</v>
      </c>
      <c r="P41" s="6"/>
      <c r="Q41" s="6">
        <v>5386004</v>
      </c>
      <c r="R41" s="6"/>
      <c r="S41" s="6">
        <v>11260</v>
      </c>
      <c r="T41" s="6"/>
      <c r="U41" s="6">
        <v>63570644782</v>
      </c>
      <c r="V41" s="6"/>
      <c r="W41" s="6">
        <v>60285558930.012001</v>
      </c>
      <c r="X41" s="6"/>
      <c r="Y41" s="8">
        <v>1.4547015608623958E-2</v>
      </c>
    </row>
    <row r="42" spans="1:25">
      <c r="A42" s="1" t="s">
        <v>48</v>
      </c>
      <c r="C42" s="6">
        <v>8956344</v>
      </c>
      <c r="D42" s="6"/>
      <c r="E42" s="6">
        <v>115971786916</v>
      </c>
      <c r="F42" s="6"/>
      <c r="G42" s="6">
        <v>125176935769.992</v>
      </c>
      <c r="H42" s="6"/>
      <c r="I42" s="6">
        <v>0</v>
      </c>
      <c r="J42" s="6"/>
      <c r="K42" s="6">
        <v>0</v>
      </c>
      <c r="L42" s="6"/>
      <c r="M42" s="6">
        <v>0</v>
      </c>
      <c r="N42" s="6"/>
      <c r="O42" s="6">
        <v>0</v>
      </c>
      <c r="P42" s="6"/>
      <c r="Q42" s="6">
        <v>8956344</v>
      </c>
      <c r="R42" s="6"/>
      <c r="S42" s="6">
        <v>13980</v>
      </c>
      <c r="T42" s="6"/>
      <c r="U42" s="6">
        <v>115971786916</v>
      </c>
      <c r="V42" s="6"/>
      <c r="W42" s="6">
        <v>124464691469.73599</v>
      </c>
      <c r="X42" s="6"/>
      <c r="Y42" s="8">
        <v>3.0033557649101393E-2</v>
      </c>
    </row>
    <row r="43" spans="1:25">
      <c r="A43" s="1" t="s">
        <v>49</v>
      </c>
      <c r="C43" s="6">
        <v>3603832</v>
      </c>
      <c r="D43" s="6"/>
      <c r="E43" s="6">
        <v>64417000835</v>
      </c>
      <c r="F43" s="6"/>
      <c r="G43" s="6">
        <v>60005019093.300003</v>
      </c>
      <c r="H43" s="6"/>
      <c r="I43" s="6">
        <v>0</v>
      </c>
      <c r="J43" s="6"/>
      <c r="K43" s="6">
        <v>0</v>
      </c>
      <c r="L43" s="6"/>
      <c r="M43" s="6">
        <v>0</v>
      </c>
      <c r="N43" s="6"/>
      <c r="O43" s="6">
        <v>0</v>
      </c>
      <c r="P43" s="6"/>
      <c r="Q43" s="6">
        <v>3603832</v>
      </c>
      <c r="R43" s="6"/>
      <c r="S43" s="6">
        <v>17000</v>
      </c>
      <c r="T43" s="6"/>
      <c r="U43" s="6">
        <v>64417000835</v>
      </c>
      <c r="V43" s="6"/>
      <c r="W43" s="6">
        <v>60900616393.199997</v>
      </c>
      <c r="X43" s="6"/>
      <c r="Y43" s="8">
        <v>1.4695430099191819E-2</v>
      </c>
    </row>
    <row r="44" spans="1:25">
      <c r="A44" s="1" t="s">
        <v>50</v>
      </c>
      <c r="C44" s="6">
        <v>4239301</v>
      </c>
      <c r="D44" s="6"/>
      <c r="E44" s="6">
        <v>34290540758</v>
      </c>
      <c r="F44" s="6"/>
      <c r="G44" s="6">
        <v>32490534896.275501</v>
      </c>
      <c r="H44" s="6"/>
      <c r="I44" s="6">
        <v>0</v>
      </c>
      <c r="J44" s="6"/>
      <c r="K44" s="6">
        <v>0</v>
      </c>
      <c r="L44" s="6"/>
      <c r="M44" s="6">
        <v>0</v>
      </c>
      <c r="N44" s="6"/>
      <c r="O44" s="6">
        <v>0</v>
      </c>
      <c r="P44" s="6"/>
      <c r="Q44" s="6">
        <v>4239301</v>
      </c>
      <c r="R44" s="6"/>
      <c r="S44" s="6">
        <v>7590</v>
      </c>
      <c r="T44" s="6"/>
      <c r="U44" s="6">
        <v>34290540758</v>
      </c>
      <c r="V44" s="6"/>
      <c r="W44" s="6">
        <v>31984845637.189499</v>
      </c>
      <c r="X44" s="6"/>
      <c r="Y44" s="8">
        <v>7.7180017400815849E-3</v>
      </c>
    </row>
    <row r="45" spans="1:25">
      <c r="A45" s="1" t="s">
        <v>51</v>
      </c>
      <c r="C45" s="6">
        <v>39837300</v>
      </c>
      <c r="D45" s="6"/>
      <c r="E45" s="6">
        <v>299355290925</v>
      </c>
      <c r="F45" s="6"/>
      <c r="G45" s="6">
        <v>323138187410.40002</v>
      </c>
      <c r="H45" s="6"/>
      <c r="I45" s="6">
        <v>0</v>
      </c>
      <c r="J45" s="6"/>
      <c r="K45" s="6">
        <v>0</v>
      </c>
      <c r="L45" s="6"/>
      <c r="M45" s="6">
        <v>0</v>
      </c>
      <c r="N45" s="6"/>
      <c r="O45" s="6">
        <v>0</v>
      </c>
      <c r="P45" s="6"/>
      <c r="Q45" s="6">
        <v>39837300</v>
      </c>
      <c r="R45" s="6"/>
      <c r="S45" s="6">
        <v>7690</v>
      </c>
      <c r="T45" s="6"/>
      <c r="U45" s="6">
        <v>299355290925</v>
      </c>
      <c r="V45" s="6"/>
      <c r="W45" s="6">
        <v>304526061419.84998</v>
      </c>
      <c r="X45" s="6"/>
      <c r="Y45" s="8">
        <v>7.3482695480193566E-2</v>
      </c>
    </row>
    <row r="46" spans="1:25">
      <c r="A46" s="1" t="s">
        <v>52</v>
      </c>
      <c r="C46" s="6">
        <v>2403584</v>
      </c>
      <c r="D46" s="6"/>
      <c r="E46" s="6">
        <v>33121829713</v>
      </c>
      <c r="F46" s="6"/>
      <c r="G46" s="6">
        <v>41669089855.487999</v>
      </c>
      <c r="H46" s="6"/>
      <c r="I46" s="6">
        <v>0</v>
      </c>
      <c r="J46" s="6"/>
      <c r="K46" s="6">
        <v>0</v>
      </c>
      <c r="L46" s="6"/>
      <c r="M46" s="6">
        <v>0</v>
      </c>
      <c r="N46" s="6"/>
      <c r="O46" s="6">
        <v>0</v>
      </c>
      <c r="P46" s="6"/>
      <c r="Q46" s="6">
        <v>2403584</v>
      </c>
      <c r="R46" s="6"/>
      <c r="S46" s="6">
        <v>17440</v>
      </c>
      <c r="T46" s="6"/>
      <c r="U46" s="6">
        <v>33121829713</v>
      </c>
      <c r="V46" s="6"/>
      <c r="W46" s="6">
        <v>41669089855.487999</v>
      </c>
      <c r="X46" s="6"/>
      <c r="Y46" s="8">
        <v>1.005482757866864E-2</v>
      </c>
    </row>
    <row r="47" spans="1:25">
      <c r="A47" s="1" t="s">
        <v>53</v>
      </c>
      <c r="C47" s="6">
        <v>1966314</v>
      </c>
      <c r="D47" s="6"/>
      <c r="E47" s="6">
        <v>44068197077</v>
      </c>
      <c r="F47" s="6"/>
      <c r="G47" s="6">
        <v>38408173582.904999</v>
      </c>
      <c r="H47" s="6"/>
      <c r="I47" s="6">
        <v>0</v>
      </c>
      <c r="J47" s="6"/>
      <c r="K47" s="6">
        <v>0</v>
      </c>
      <c r="L47" s="6"/>
      <c r="M47" s="6">
        <v>0</v>
      </c>
      <c r="N47" s="6"/>
      <c r="O47" s="6">
        <v>0</v>
      </c>
      <c r="P47" s="6"/>
      <c r="Q47" s="6">
        <v>1966314</v>
      </c>
      <c r="R47" s="6"/>
      <c r="S47" s="6">
        <v>18560</v>
      </c>
      <c r="T47" s="6"/>
      <c r="U47" s="6">
        <v>44068197077</v>
      </c>
      <c r="V47" s="6"/>
      <c r="W47" s="6">
        <v>36277643852.351997</v>
      </c>
      <c r="X47" s="6"/>
      <c r="Y47" s="8">
        <v>8.753861799256614E-3</v>
      </c>
    </row>
    <row r="48" spans="1:25">
      <c r="A48" s="1" t="s">
        <v>54</v>
      </c>
      <c r="C48" s="6">
        <v>29113758</v>
      </c>
      <c r="D48" s="6"/>
      <c r="E48" s="6">
        <v>162014808723</v>
      </c>
      <c r="F48" s="6"/>
      <c r="G48" s="6">
        <v>132837037932.14101</v>
      </c>
      <c r="H48" s="6"/>
      <c r="I48" s="6">
        <v>0</v>
      </c>
      <c r="J48" s="6"/>
      <c r="K48" s="6">
        <v>0</v>
      </c>
      <c r="L48" s="6"/>
      <c r="M48" s="6">
        <v>-10000000</v>
      </c>
      <c r="N48" s="6"/>
      <c r="O48" s="6">
        <v>39344850400</v>
      </c>
      <c r="P48" s="6"/>
      <c r="Q48" s="6">
        <v>19113758</v>
      </c>
      <c r="R48" s="6"/>
      <c r="S48" s="6">
        <v>3862</v>
      </c>
      <c r="T48" s="6"/>
      <c r="U48" s="6">
        <v>106365926630</v>
      </c>
      <c r="V48" s="6"/>
      <c r="W48" s="6">
        <v>73378120262.293793</v>
      </c>
      <c r="X48" s="6"/>
      <c r="Y48" s="8">
        <v>1.7706274599299982E-2</v>
      </c>
    </row>
    <row r="49" spans="1:25">
      <c r="A49" s="1" t="s">
        <v>55</v>
      </c>
      <c r="C49" s="6">
        <v>976466</v>
      </c>
      <c r="D49" s="6"/>
      <c r="E49" s="6">
        <v>20896720367</v>
      </c>
      <c r="F49" s="6"/>
      <c r="G49" s="6">
        <v>18558943241.976002</v>
      </c>
      <c r="H49" s="6"/>
      <c r="I49" s="6">
        <v>0</v>
      </c>
      <c r="J49" s="6"/>
      <c r="K49" s="6">
        <v>0</v>
      </c>
      <c r="L49" s="6"/>
      <c r="M49" s="6">
        <v>0</v>
      </c>
      <c r="N49" s="6"/>
      <c r="O49" s="6">
        <v>0</v>
      </c>
      <c r="P49" s="6"/>
      <c r="Q49" s="6">
        <v>976466</v>
      </c>
      <c r="R49" s="6"/>
      <c r="S49" s="6">
        <v>18000</v>
      </c>
      <c r="T49" s="6"/>
      <c r="U49" s="6">
        <v>20896720367</v>
      </c>
      <c r="V49" s="6"/>
      <c r="W49" s="6">
        <v>17471808491.400002</v>
      </c>
      <c r="X49" s="6"/>
      <c r="Y49" s="8">
        <v>4.2159793381090216E-3</v>
      </c>
    </row>
    <row r="50" spans="1:25">
      <c r="A50" s="1" t="s">
        <v>56</v>
      </c>
      <c r="C50" s="6">
        <v>1687500</v>
      </c>
      <c r="D50" s="6"/>
      <c r="E50" s="6">
        <v>6435212872</v>
      </c>
      <c r="F50" s="6"/>
      <c r="G50" s="6">
        <v>6374345625</v>
      </c>
      <c r="H50" s="6"/>
      <c r="I50" s="6">
        <v>0</v>
      </c>
      <c r="J50" s="6"/>
      <c r="K50" s="6">
        <v>0</v>
      </c>
      <c r="L50" s="6"/>
      <c r="M50" s="6">
        <v>0</v>
      </c>
      <c r="N50" s="6"/>
      <c r="O50" s="6">
        <v>0</v>
      </c>
      <c r="P50" s="6"/>
      <c r="Q50" s="6">
        <v>1687500</v>
      </c>
      <c r="R50" s="6"/>
      <c r="S50" s="6">
        <v>3800</v>
      </c>
      <c r="T50" s="6"/>
      <c r="U50" s="6">
        <v>6435212872</v>
      </c>
      <c r="V50" s="6"/>
      <c r="W50" s="6">
        <v>6374345625</v>
      </c>
      <c r="X50" s="6"/>
      <c r="Y50" s="8">
        <v>1.5381412555084753E-3</v>
      </c>
    </row>
    <row r="51" spans="1:25">
      <c r="A51" s="1" t="s">
        <v>57</v>
      </c>
      <c r="C51" s="6">
        <v>28594633</v>
      </c>
      <c r="D51" s="6"/>
      <c r="E51" s="6">
        <v>316011996252</v>
      </c>
      <c r="F51" s="6"/>
      <c r="G51" s="6">
        <v>312385199320.81299</v>
      </c>
      <c r="H51" s="6"/>
      <c r="I51" s="6">
        <v>23129447</v>
      </c>
      <c r="J51" s="6"/>
      <c r="K51" s="6">
        <v>0</v>
      </c>
      <c r="L51" s="6"/>
      <c r="M51" s="6">
        <v>-4000000</v>
      </c>
      <c r="N51" s="6"/>
      <c r="O51" s="6">
        <v>21414899065</v>
      </c>
      <c r="P51" s="6"/>
      <c r="Q51" s="6">
        <v>47724080</v>
      </c>
      <c r="R51" s="6"/>
      <c r="S51" s="6">
        <v>5290</v>
      </c>
      <c r="T51" s="6"/>
      <c r="U51" s="6">
        <v>291573707835</v>
      </c>
      <c r="V51" s="6"/>
      <c r="W51" s="6">
        <v>250958243919.95999</v>
      </c>
      <c r="X51" s="6"/>
      <c r="Y51" s="8">
        <v>6.0556683162791232E-2</v>
      </c>
    </row>
    <row r="52" spans="1:25">
      <c r="A52" s="1" t="s">
        <v>58</v>
      </c>
      <c r="C52" s="6">
        <v>3500901</v>
      </c>
      <c r="D52" s="6"/>
      <c r="E52" s="6">
        <v>49685837163</v>
      </c>
      <c r="F52" s="6"/>
      <c r="G52" s="6">
        <v>52549066649.654999</v>
      </c>
      <c r="H52" s="6"/>
      <c r="I52" s="6">
        <v>0</v>
      </c>
      <c r="J52" s="6"/>
      <c r="K52" s="6">
        <v>0</v>
      </c>
      <c r="L52" s="6"/>
      <c r="M52" s="6">
        <v>0</v>
      </c>
      <c r="N52" s="6"/>
      <c r="O52" s="6">
        <v>0</v>
      </c>
      <c r="P52" s="6"/>
      <c r="Q52" s="6">
        <v>3500901</v>
      </c>
      <c r="R52" s="6"/>
      <c r="S52" s="6">
        <v>14920</v>
      </c>
      <c r="T52" s="6"/>
      <c r="U52" s="6">
        <v>49685837163</v>
      </c>
      <c r="V52" s="6"/>
      <c r="W52" s="6">
        <v>51922653934.625999</v>
      </c>
      <c r="X52" s="6"/>
      <c r="Y52" s="8">
        <v>1.2529031340740598E-2</v>
      </c>
    </row>
    <row r="53" spans="1:25">
      <c r="A53" s="1" t="s">
        <v>59</v>
      </c>
      <c r="C53" s="6">
        <v>7449089</v>
      </c>
      <c r="D53" s="6"/>
      <c r="E53" s="6">
        <v>105007318656</v>
      </c>
      <c r="F53" s="6"/>
      <c r="G53" s="6">
        <v>101519354479.369</v>
      </c>
      <c r="H53" s="6"/>
      <c r="I53" s="6">
        <v>0</v>
      </c>
      <c r="J53" s="6"/>
      <c r="K53" s="6">
        <v>0</v>
      </c>
      <c r="L53" s="6"/>
      <c r="M53" s="6">
        <v>0</v>
      </c>
      <c r="N53" s="6"/>
      <c r="O53" s="6">
        <v>0</v>
      </c>
      <c r="P53" s="6"/>
      <c r="Q53" s="6">
        <v>7449089</v>
      </c>
      <c r="R53" s="6"/>
      <c r="S53" s="6">
        <v>12590</v>
      </c>
      <c r="T53" s="6"/>
      <c r="U53" s="6">
        <v>105007318656</v>
      </c>
      <c r="V53" s="6"/>
      <c r="W53" s="6">
        <v>93226015528.4655</v>
      </c>
      <c r="X53" s="6"/>
      <c r="Y53" s="8">
        <v>2.249560802109888E-2</v>
      </c>
    </row>
    <row r="54" spans="1:25">
      <c r="A54" s="1" t="s">
        <v>60</v>
      </c>
      <c r="C54" s="6">
        <v>13237900</v>
      </c>
      <c r="D54" s="6"/>
      <c r="E54" s="6">
        <v>23953460863</v>
      </c>
      <c r="F54" s="6"/>
      <c r="G54" s="6">
        <v>21383593554.375</v>
      </c>
      <c r="H54" s="6"/>
      <c r="I54" s="6">
        <v>0</v>
      </c>
      <c r="J54" s="6"/>
      <c r="K54" s="6">
        <v>0</v>
      </c>
      <c r="L54" s="6"/>
      <c r="M54" s="6">
        <v>0</v>
      </c>
      <c r="N54" s="6"/>
      <c r="O54" s="6">
        <v>0</v>
      </c>
      <c r="P54" s="6"/>
      <c r="Q54" s="6">
        <v>13237900</v>
      </c>
      <c r="R54" s="6"/>
      <c r="S54" s="6">
        <v>1750</v>
      </c>
      <c r="T54" s="6"/>
      <c r="U54" s="6">
        <v>23953460863</v>
      </c>
      <c r="V54" s="6"/>
      <c r="W54" s="6">
        <v>23028485366.25</v>
      </c>
      <c r="X54" s="6"/>
      <c r="Y54" s="8">
        <v>5.5568156290085585E-3</v>
      </c>
    </row>
    <row r="55" spans="1:25">
      <c r="A55" s="1" t="s">
        <v>61</v>
      </c>
      <c r="C55" s="6">
        <v>5414034</v>
      </c>
      <c r="D55" s="6"/>
      <c r="E55" s="6">
        <v>152643346009</v>
      </c>
      <c r="F55" s="6"/>
      <c r="G55" s="6">
        <v>161185523906.11499</v>
      </c>
      <c r="H55" s="6"/>
      <c r="I55" s="6">
        <v>0</v>
      </c>
      <c r="J55" s="6"/>
      <c r="K55" s="6">
        <v>0</v>
      </c>
      <c r="L55" s="6"/>
      <c r="M55" s="6">
        <v>0</v>
      </c>
      <c r="N55" s="6"/>
      <c r="O55" s="6">
        <v>0</v>
      </c>
      <c r="P55" s="6"/>
      <c r="Q55" s="6">
        <v>5414034</v>
      </c>
      <c r="R55" s="6"/>
      <c r="S55" s="6">
        <v>30350</v>
      </c>
      <c r="T55" s="6"/>
      <c r="U55" s="6">
        <v>152643346009</v>
      </c>
      <c r="V55" s="6"/>
      <c r="W55" s="6">
        <v>163338252105.19501</v>
      </c>
      <c r="X55" s="6"/>
      <c r="Y55" s="8">
        <v>3.9413818915042677E-2</v>
      </c>
    </row>
    <row r="56" spans="1:25">
      <c r="A56" s="1" t="s">
        <v>62</v>
      </c>
      <c r="C56" s="6">
        <v>1847651</v>
      </c>
      <c r="D56" s="6"/>
      <c r="E56" s="6">
        <v>38506138074</v>
      </c>
      <c r="F56" s="6"/>
      <c r="G56" s="6">
        <v>51499875642.461998</v>
      </c>
      <c r="H56" s="6"/>
      <c r="I56" s="6">
        <v>0</v>
      </c>
      <c r="J56" s="6"/>
      <c r="K56" s="6">
        <v>0</v>
      </c>
      <c r="L56" s="6"/>
      <c r="M56" s="6">
        <v>0</v>
      </c>
      <c r="N56" s="6"/>
      <c r="O56" s="6">
        <v>0</v>
      </c>
      <c r="P56" s="6"/>
      <c r="Q56" s="6">
        <v>1847651</v>
      </c>
      <c r="R56" s="6"/>
      <c r="S56" s="6">
        <v>25090</v>
      </c>
      <c r="T56" s="6"/>
      <c r="U56" s="6">
        <v>38506138074</v>
      </c>
      <c r="V56" s="6"/>
      <c r="W56" s="6">
        <v>46081736086.639503</v>
      </c>
      <c r="X56" s="6"/>
      <c r="Y56" s="8">
        <v>1.1119607183257168E-2</v>
      </c>
    </row>
    <row r="57" spans="1:25">
      <c r="A57" s="1" t="s">
        <v>63</v>
      </c>
      <c r="C57" s="6">
        <v>5436109</v>
      </c>
      <c r="D57" s="6"/>
      <c r="E57" s="6">
        <v>36999556651</v>
      </c>
      <c r="F57" s="6"/>
      <c r="G57" s="6">
        <v>34697569616.460403</v>
      </c>
      <c r="H57" s="6"/>
      <c r="I57" s="6">
        <v>0</v>
      </c>
      <c r="J57" s="6"/>
      <c r="K57" s="6">
        <v>0</v>
      </c>
      <c r="L57" s="6"/>
      <c r="M57" s="6">
        <v>0</v>
      </c>
      <c r="N57" s="6"/>
      <c r="O57" s="6">
        <v>0</v>
      </c>
      <c r="P57" s="6"/>
      <c r="Q57" s="6">
        <v>5436109</v>
      </c>
      <c r="R57" s="6"/>
      <c r="S57" s="6">
        <v>6830</v>
      </c>
      <c r="T57" s="6"/>
      <c r="U57" s="6">
        <v>36999556651</v>
      </c>
      <c r="V57" s="6"/>
      <c r="W57" s="6">
        <v>36907709154.403503</v>
      </c>
      <c r="X57" s="6"/>
      <c r="Y57" s="8">
        <v>8.9058977087857327E-3</v>
      </c>
    </row>
    <row r="58" spans="1:25">
      <c r="A58" s="1" t="s">
        <v>64</v>
      </c>
      <c r="C58" s="6">
        <v>12048272</v>
      </c>
      <c r="D58" s="6"/>
      <c r="E58" s="6">
        <v>157134298671</v>
      </c>
      <c r="F58" s="6"/>
      <c r="G58" s="6">
        <v>154737475378.272</v>
      </c>
      <c r="H58" s="6"/>
      <c r="I58" s="6">
        <v>0</v>
      </c>
      <c r="J58" s="6"/>
      <c r="K58" s="6">
        <v>0</v>
      </c>
      <c r="L58" s="6"/>
      <c r="M58" s="6">
        <v>0</v>
      </c>
      <c r="N58" s="6"/>
      <c r="O58" s="6">
        <v>0</v>
      </c>
      <c r="P58" s="6"/>
      <c r="Q58" s="6">
        <v>12048272</v>
      </c>
      <c r="R58" s="6"/>
      <c r="S58" s="6">
        <v>10200</v>
      </c>
      <c r="T58" s="6"/>
      <c r="U58" s="6">
        <v>157134298671</v>
      </c>
      <c r="V58" s="6"/>
      <c r="W58" s="6">
        <v>122161164772.32001</v>
      </c>
      <c r="X58" s="6"/>
      <c r="Y58" s="8">
        <v>2.9477712444761578E-2</v>
      </c>
    </row>
    <row r="59" spans="1:25">
      <c r="A59" s="1" t="s">
        <v>65</v>
      </c>
      <c r="C59" s="6">
        <v>9605339</v>
      </c>
      <c r="D59" s="6"/>
      <c r="E59" s="6">
        <v>155165977107</v>
      </c>
      <c r="F59" s="6"/>
      <c r="G59" s="6">
        <v>134629439984.595</v>
      </c>
      <c r="H59" s="6"/>
      <c r="I59" s="6">
        <v>0</v>
      </c>
      <c r="J59" s="6"/>
      <c r="K59" s="6">
        <v>0</v>
      </c>
      <c r="L59" s="6"/>
      <c r="M59" s="6">
        <v>0</v>
      </c>
      <c r="N59" s="6"/>
      <c r="O59" s="6">
        <v>0</v>
      </c>
      <c r="P59" s="6"/>
      <c r="Q59" s="6">
        <v>9605339</v>
      </c>
      <c r="R59" s="6"/>
      <c r="S59" s="6">
        <v>11700</v>
      </c>
      <c r="T59" s="6"/>
      <c r="U59" s="6">
        <v>155165977107</v>
      </c>
      <c r="V59" s="6"/>
      <c r="W59" s="6">
        <v>111713790625.515</v>
      </c>
      <c r="X59" s="6"/>
      <c r="Y59" s="8">
        <v>2.6956741958958429E-2</v>
      </c>
    </row>
    <row r="60" spans="1:25">
      <c r="A60" s="1" t="s">
        <v>66</v>
      </c>
      <c r="C60" s="6">
        <v>40503681</v>
      </c>
      <c r="D60" s="6"/>
      <c r="E60" s="6">
        <v>293241397795</v>
      </c>
      <c r="F60" s="6"/>
      <c r="G60" s="6">
        <v>217821120970.45099</v>
      </c>
      <c r="H60" s="6"/>
      <c r="I60" s="6">
        <v>0</v>
      </c>
      <c r="J60" s="6"/>
      <c r="K60" s="6">
        <v>0</v>
      </c>
      <c r="L60" s="6"/>
      <c r="M60" s="6">
        <v>0</v>
      </c>
      <c r="N60" s="6"/>
      <c r="O60" s="6">
        <v>0</v>
      </c>
      <c r="P60" s="6"/>
      <c r="Q60" s="6">
        <v>40503681</v>
      </c>
      <c r="R60" s="6"/>
      <c r="S60" s="6">
        <v>5330</v>
      </c>
      <c r="T60" s="6"/>
      <c r="U60" s="6">
        <v>293241397795</v>
      </c>
      <c r="V60" s="6"/>
      <c r="W60" s="6">
        <v>214600106242.60699</v>
      </c>
      <c r="X60" s="6"/>
      <c r="Y60" s="8">
        <v>5.178339805637E-2</v>
      </c>
    </row>
    <row r="61" spans="1:25">
      <c r="A61" s="1" t="s">
        <v>67</v>
      </c>
      <c r="C61" s="6">
        <v>1699484</v>
      </c>
      <c r="D61" s="6"/>
      <c r="E61" s="6">
        <v>30828883476</v>
      </c>
      <c r="F61" s="6"/>
      <c r="G61" s="6">
        <v>26202160808.801998</v>
      </c>
      <c r="H61" s="6"/>
      <c r="I61" s="6">
        <v>0</v>
      </c>
      <c r="J61" s="6"/>
      <c r="K61" s="6">
        <v>0</v>
      </c>
      <c r="L61" s="6"/>
      <c r="M61" s="6">
        <v>0</v>
      </c>
      <c r="N61" s="6"/>
      <c r="O61" s="6">
        <v>0</v>
      </c>
      <c r="P61" s="6"/>
      <c r="Q61" s="6">
        <v>1699484</v>
      </c>
      <c r="R61" s="6"/>
      <c r="S61" s="6">
        <v>14120</v>
      </c>
      <c r="T61" s="6"/>
      <c r="U61" s="6">
        <v>30828883476</v>
      </c>
      <c r="V61" s="6"/>
      <c r="W61" s="6">
        <v>23853933631.223999</v>
      </c>
      <c r="X61" s="6"/>
      <c r="Y61" s="8">
        <v>5.755997804770231E-3</v>
      </c>
    </row>
    <row r="62" spans="1:25">
      <c r="A62" s="1" t="s">
        <v>68</v>
      </c>
      <c r="C62" s="6">
        <v>3344338</v>
      </c>
      <c r="D62" s="6"/>
      <c r="E62" s="6">
        <v>66285076416</v>
      </c>
      <c r="F62" s="6"/>
      <c r="G62" s="6">
        <v>54620535873.626999</v>
      </c>
      <c r="H62" s="6"/>
      <c r="I62" s="6">
        <v>0</v>
      </c>
      <c r="J62" s="6"/>
      <c r="K62" s="6">
        <v>0</v>
      </c>
      <c r="L62" s="6"/>
      <c r="M62" s="6">
        <v>0</v>
      </c>
      <c r="N62" s="6"/>
      <c r="O62" s="6">
        <v>0</v>
      </c>
      <c r="P62" s="6"/>
      <c r="Q62" s="6">
        <v>3344338</v>
      </c>
      <c r="R62" s="6"/>
      <c r="S62" s="6">
        <v>18000</v>
      </c>
      <c r="T62" s="6"/>
      <c r="U62" s="6">
        <v>66285076416</v>
      </c>
      <c r="V62" s="6"/>
      <c r="W62" s="6">
        <v>59839905400.199997</v>
      </c>
      <c r="X62" s="6"/>
      <c r="Y62" s="8">
        <v>1.4439478596953553E-2</v>
      </c>
    </row>
    <row r="63" spans="1:25">
      <c r="A63" s="1" t="s">
        <v>69</v>
      </c>
      <c r="C63" s="6">
        <v>1839529</v>
      </c>
      <c r="D63" s="6"/>
      <c r="E63" s="6">
        <v>27842592101</v>
      </c>
      <c r="F63" s="6"/>
      <c r="G63" s="6">
        <v>41490566451</v>
      </c>
      <c r="H63" s="6"/>
      <c r="I63" s="6">
        <v>0</v>
      </c>
      <c r="J63" s="6"/>
      <c r="K63" s="6">
        <v>0</v>
      </c>
      <c r="L63" s="6"/>
      <c r="M63" s="6">
        <v>0</v>
      </c>
      <c r="N63" s="6"/>
      <c r="O63" s="6">
        <v>0</v>
      </c>
      <c r="P63" s="6"/>
      <c r="Q63" s="6">
        <v>1839529</v>
      </c>
      <c r="R63" s="6"/>
      <c r="S63" s="6">
        <v>23040</v>
      </c>
      <c r="T63" s="6"/>
      <c r="U63" s="6">
        <v>27842592101</v>
      </c>
      <c r="V63" s="6"/>
      <c r="W63" s="6">
        <v>42130570808.447998</v>
      </c>
      <c r="X63" s="6"/>
      <c r="Y63" s="8">
        <v>1.0166183776486849E-2</v>
      </c>
    </row>
    <row r="64" spans="1:25">
      <c r="A64" s="1" t="s">
        <v>70</v>
      </c>
      <c r="C64" s="6">
        <v>0</v>
      </c>
      <c r="D64" s="6"/>
      <c r="E64" s="6">
        <v>0</v>
      </c>
      <c r="F64" s="6"/>
      <c r="G64" s="6">
        <v>0</v>
      </c>
      <c r="H64" s="6"/>
      <c r="I64" s="6">
        <v>1731052</v>
      </c>
      <c r="J64" s="6"/>
      <c r="K64" s="6">
        <v>0</v>
      </c>
      <c r="L64" s="6"/>
      <c r="M64" s="6">
        <v>0</v>
      </c>
      <c r="N64" s="6"/>
      <c r="O64" s="6">
        <v>0</v>
      </c>
      <c r="P64" s="6"/>
      <c r="Q64" s="6">
        <v>1731052</v>
      </c>
      <c r="R64" s="6"/>
      <c r="S64" s="6">
        <v>10125</v>
      </c>
      <c r="T64" s="6"/>
      <c r="U64" s="6">
        <v>17073365876</v>
      </c>
      <c r="V64" s="6"/>
      <c r="W64" s="6">
        <v>17422616411</v>
      </c>
      <c r="X64" s="6"/>
      <c r="Y64" s="8">
        <v>4.2041092052059904E-3</v>
      </c>
    </row>
    <row r="65" spans="3:25" ht="24.75" thickBot="1">
      <c r="C65" s="4"/>
      <c r="D65" s="4"/>
      <c r="E65" s="7">
        <f>SUM(E9:E64)</f>
        <v>4160469424955</v>
      </c>
      <c r="F65" s="4"/>
      <c r="G65" s="7">
        <f>SUM(G9:G64)</f>
        <v>4070125103274.0347</v>
      </c>
      <c r="H65" s="4"/>
      <c r="I65" s="4"/>
      <c r="J65" s="4"/>
      <c r="K65" s="7">
        <v>0</v>
      </c>
      <c r="L65" s="4"/>
      <c r="M65" s="4"/>
      <c r="N65" s="4"/>
      <c r="O65" s="7">
        <f>SUM(O9:O64)</f>
        <v>138566653573</v>
      </c>
      <c r="P65" s="4"/>
      <c r="Q65" s="4"/>
      <c r="R65" s="4"/>
      <c r="S65" s="4"/>
      <c r="T65" s="4"/>
      <c r="U65" s="7">
        <f>SUM(U9:U64)</f>
        <v>4012299395458</v>
      </c>
      <c r="V65" s="4"/>
      <c r="W65" s="7">
        <f>SUM(W9:W64)</f>
        <v>3711651473582.5107</v>
      </c>
      <c r="X65" s="4"/>
      <c r="Y65" s="9">
        <f>SUM(Y9:Y64)</f>
        <v>0.89562828774673708</v>
      </c>
    </row>
    <row r="66" spans="3:25" ht="24.75" thickTop="1">
      <c r="C66" s="4"/>
      <c r="D66" s="4"/>
      <c r="E66" s="4"/>
      <c r="F66" s="4"/>
      <c r="G66" s="5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5"/>
      <c r="X66" s="4"/>
      <c r="Y66" s="4"/>
    </row>
    <row r="67" spans="3:25">
      <c r="G67" s="3"/>
      <c r="W67" s="3"/>
    </row>
    <row r="68" spans="3:25">
      <c r="Y68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1"/>
  <sheetViews>
    <sheetView rightToLeft="1" workbookViewId="0">
      <selection activeCell="K7" sqref="K7"/>
    </sheetView>
  </sheetViews>
  <sheetFormatPr defaultRowHeight="24"/>
  <cols>
    <col min="1" max="1" width="22.28515625" style="1" bestFit="1" customWidth="1"/>
    <col min="2" max="2" width="1" style="1" customWidth="1"/>
    <col min="3" max="3" width="29" style="1" bestFit="1" customWidth="1"/>
    <col min="4" max="4" width="1" style="1" customWidth="1"/>
    <col min="5" max="5" width="17.8554687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19" t="s">
        <v>74</v>
      </c>
      <c r="C6" s="20" t="s">
        <v>75</v>
      </c>
      <c r="D6" s="20" t="s">
        <v>75</v>
      </c>
      <c r="E6" s="20" t="s">
        <v>75</v>
      </c>
      <c r="F6" s="20" t="s">
        <v>75</v>
      </c>
      <c r="G6" s="20" t="s">
        <v>75</v>
      </c>
      <c r="H6" s="20" t="s">
        <v>75</v>
      </c>
      <c r="I6" s="20" t="s">
        <v>75</v>
      </c>
      <c r="K6" s="20" t="s">
        <v>152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>
      <c r="A7" s="20" t="s">
        <v>74</v>
      </c>
      <c r="C7" s="20" t="s">
        <v>76</v>
      </c>
      <c r="E7" s="20" t="s">
        <v>77</v>
      </c>
      <c r="G7" s="20" t="s">
        <v>78</v>
      </c>
      <c r="I7" s="20" t="s">
        <v>72</v>
      </c>
      <c r="K7" s="20" t="s">
        <v>79</v>
      </c>
      <c r="M7" s="20" t="s">
        <v>80</v>
      </c>
      <c r="O7" s="20" t="s">
        <v>81</v>
      </c>
      <c r="Q7" s="20" t="s">
        <v>79</v>
      </c>
      <c r="S7" s="20" t="s">
        <v>73</v>
      </c>
    </row>
    <row r="8" spans="1:19">
      <c r="A8" s="1" t="s">
        <v>82</v>
      </c>
      <c r="C8" s="4" t="s">
        <v>83</v>
      </c>
      <c r="D8" s="4"/>
      <c r="E8" s="4" t="s">
        <v>84</v>
      </c>
      <c r="F8" s="4"/>
      <c r="G8" s="4" t="s">
        <v>85</v>
      </c>
      <c r="H8" s="4"/>
      <c r="I8" s="5">
        <v>8</v>
      </c>
      <c r="J8" s="4"/>
      <c r="K8" s="5">
        <v>31411834981</v>
      </c>
      <c r="L8" s="4"/>
      <c r="M8" s="5">
        <v>113922928407</v>
      </c>
      <c r="N8" s="4"/>
      <c r="O8" s="5">
        <v>22203558860</v>
      </c>
      <c r="P8" s="4"/>
      <c r="Q8" s="5">
        <v>123131204528</v>
      </c>
      <c r="R8" s="4"/>
      <c r="S8" s="8">
        <v>2.9711784811632141E-2</v>
      </c>
    </row>
    <row r="9" spans="1:19">
      <c r="A9" s="1" t="s">
        <v>86</v>
      </c>
      <c r="C9" s="4" t="s">
        <v>87</v>
      </c>
      <c r="D9" s="4"/>
      <c r="E9" s="4" t="s">
        <v>84</v>
      </c>
      <c r="F9" s="4"/>
      <c r="G9" s="4" t="s">
        <v>88</v>
      </c>
      <c r="H9" s="4"/>
      <c r="I9" s="5">
        <v>8</v>
      </c>
      <c r="J9" s="4"/>
      <c r="K9" s="5">
        <v>250000</v>
      </c>
      <c r="L9" s="4"/>
      <c r="M9" s="5">
        <v>0</v>
      </c>
      <c r="N9" s="4"/>
      <c r="O9" s="5">
        <v>0</v>
      </c>
      <c r="P9" s="4"/>
      <c r="Q9" s="5">
        <v>250000</v>
      </c>
      <c r="R9" s="4"/>
      <c r="S9" s="8">
        <v>6.0325457152649905E-8</v>
      </c>
    </row>
    <row r="10" spans="1:19" ht="24.75" thickBot="1">
      <c r="C10" s="4"/>
      <c r="D10" s="4"/>
      <c r="E10" s="4"/>
      <c r="F10" s="4"/>
      <c r="G10" s="4"/>
      <c r="H10" s="4"/>
      <c r="I10" s="4"/>
      <c r="J10" s="4"/>
      <c r="K10" s="10">
        <f>SUM(K8:K9)</f>
        <v>31412084981</v>
      </c>
      <c r="L10" s="4"/>
      <c r="M10" s="10">
        <f>SUM(M8:M9)</f>
        <v>113922928407</v>
      </c>
      <c r="N10" s="4"/>
      <c r="O10" s="10">
        <f>SUM(O8:O9)</f>
        <v>22203558860</v>
      </c>
      <c r="P10" s="4"/>
      <c r="Q10" s="10">
        <f>SUM(Q8:Q9)</f>
        <v>123131454528</v>
      </c>
      <c r="R10" s="4"/>
      <c r="S10" s="9">
        <f>SUM(S8:S9)</f>
        <v>2.9711845137089295E-2</v>
      </c>
    </row>
    <row r="11" spans="1:19" ht="24.75" thickTop="1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</sheetData>
  <mergeCells count="17">
    <mergeCell ref="I7"/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2"/>
  <sheetViews>
    <sheetView rightToLeft="1" workbookViewId="0">
      <selection activeCell="S14" sqref="S14"/>
    </sheetView>
  </sheetViews>
  <sheetFormatPr defaultRowHeight="24"/>
  <cols>
    <col min="1" max="1" width="28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9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89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20" t="s">
        <v>90</v>
      </c>
      <c r="B6" s="20" t="s">
        <v>90</v>
      </c>
      <c r="C6" s="20" t="s">
        <v>90</v>
      </c>
      <c r="D6" s="20" t="s">
        <v>90</v>
      </c>
      <c r="E6" s="20" t="s">
        <v>90</v>
      </c>
      <c r="F6" s="20" t="s">
        <v>90</v>
      </c>
      <c r="G6" s="20" t="s">
        <v>90</v>
      </c>
      <c r="I6" s="20" t="s">
        <v>91</v>
      </c>
      <c r="J6" s="20" t="s">
        <v>91</v>
      </c>
      <c r="K6" s="20" t="s">
        <v>91</v>
      </c>
      <c r="L6" s="20" t="s">
        <v>91</v>
      </c>
      <c r="M6" s="20" t="s">
        <v>91</v>
      </c>
      <c r="O6" s="20" t="s">
        <v>92</v>
      </c>
      <c r="P6" s="20" t="s">
        <v>92</v>
      </c>
      <c r="Q6" s="20" t="s">
        <v>92</v>
      </c>
      <c r="R6" s="20" t="s">
        <v>92</v>
      </c>
      <c r="S6" s="20" t="s">
        <v>92</v>
      </c>
    </row>
    <row r="7" spans="1:19" ht="24.75">
      <c r="A7" s="20" t="s">
        <v>93</v>
      </c>
      <c r="C7" s="20" t="s">
        <v>94</v>
      </c>
      <c r="E7" s="20" t="s">
        <v>71</v>
      </c>
      <c r="G7" s="20" t="s">
        <v>72</v>
      </c>
      <c r="I7" s="20" t="s">
        <v>95</v>
      </c>
      <c r="K7" s="20" t="s">
        <v>96</v>
      </c>
      <c r="M7" s="20" t="s">
        <v>97</v>
      </c>
      <c r="O7" s="20" t="s">
        <v>95</v>
      </c>
      <c r="Q7" s="20" t="s">
        <v>96</v>
      </c>
      <c r="S7" s="20" t="s">
        <v>97</v>
      </c>
    </row>
    <row r="8" spans="1:19">
      <c r="A8" s="1" t="s">
        <v>98</v>
      </c>
      <c r="C8" s="4" t="s">
        <v>153</v>
      </c>
      <c r="D8" s="4"/>
      <c r="E8" s="4" t="s">
        <v>100</v>
      </c>
      <c r="F8" s="4"/>
      <c r="G8" s="5">
        <v>15</v>
      </c>
      <c r="H8" s="4"/>
      <c r="I8" s="5">
        <v>0</v>
      </c>
      <c r="J8" s="4"/>
      <c r="K8" s="4">
        <v>0</v>
      </c>
      <c r="L8" s="4"/>
      <c r="M8" s="5">
        <v>0</v>
      </c>
      <c r="N8" s="4"/>
      <c r="O8" s="5">
        <v>19086551816</v>
      </c>
      <c r="P8" s="4"/>
      <c r="Q8" s="4">
        <v>0</v>
      </c>
      <c r="R8" s="4"/>
      <c r="S8" s="5">
        <v>19086551816</v>
      </c>
    </row>
    <row r="9" spans="1:19">
      <c r="A9" s="1" t="s">
        <v>82</v>
      </c>
      <c r="C9" s="5">
        <v>2</v>
      </c>
      <c r="D9" s="4"/>
      <c r="E9" s="4" t="s">
        <v>153</v>
      </c>
      <c r="F9" s="4"/>
      <c r="G9" s="5">
        <v>8</v>
      </c>
      <c r="H9" s="4"/>
      <c r="I9" s="5">
        <v>213428357</v>
      </c>
      <c r="J9" s="4"/>
      <c r="K9" s="5">
        <v>0</v>
      </c>
      <c r="L9" s="4"/>
      <c r="M9" s="5">
        <v>213428357</v>
      </c>
      <c r="N9" s="4"/>
      <c r="O9" s="5">
        <v>1178972759</v>
      </c>
      <c r="P9" s="4"/>
      <c r="Q9" s="5">
        <v>0</v>
      </c>
      <c r="R9" s="4"/>
      <c r="S9" s="5">
        <v>1178972759</v>
      </c>
    </row>
    <row r="10" spans="1:19">
      <c r="A10" s="1" t="s">
        <v>86</v>
      </c>
      <c r="C10" s="5">
        <v>30</v>
      </c>
      <c r="D10" s="4"/>
      <c r="E10" s="11" t="s">
        <v>153</v>
      </c>
      <c r="F10" s="4"/>
      <c r="G10" s="5">
        <v>8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250000</v>
      </c>
      <c r="P10" s="4"/>
      <c r="Q10" s="5">
        <v>0</v>
      </c>
      <c r="R10" s="4"/>
      <c r="S10" s="5">
        <v>250000</v>
      </c>
    </row>
    <row r="11" spans="1:19" ht="24.75" thickBot="1">
      <c r="C11" s="4"/>
      <c r="D11" s="4"/>
      <c r="E11" s="4"/>
      <c r="F11" s="4"/>
      <c r="G11" s="4"/>
      <c r="H11" s="4"/>
      <c r="I11" s="10">
        <f>SUM(I8:I10)</f>
        <v>213428357</v>
      </c>
      <c r="J11" s="4"/>
      <c r="K11" s="10">
        <f>SUM(K8:K10)</f>
        <v>0</v>
      </c>
      <c r="L11" s="4"/>
      <c r="M11" s="10">
        <f>SUM(M8:M10)</f>
        <v>213428357</v>
      </c>
      <c r="N11" s="4"/>
      <c r="O11" s="10">
        <f>SUM(O8:O10)</f>
        <v>20265774575</v>
      </c>
      <c r="P11" s="4"/>
      <c r="Q11" s="10">
        <f>SUM(Q8:Q10)</f>
        <v>0</v>
      </c>
      <c r="R11" s="4"/>
      <c r="S11" s="10">
        <f>SUM(S8:S10)</f>
        <v>20265774575</v>
      </c>
    </row>
    <row r="12" spans="1:19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53"/>
  <sheetViews>
    <sheetView rightToLeft="1" workbookViewId="0">
      <selection activeCell="A3" sqref="A3:S3"/>
    </sheetView>
  </sheetViews>
  <sheetFormatPr defaultRowHeight="24"/>
  <cols>
    <col min="1" max="1" width="30.570312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7.57031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7.57031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4.75">
      <c r="A3" s="21" t="s">
        <v>89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4.75">
      <c r="A6" s="19" t="s">
        <v>3</v>
      </c>
      <c r="C6" s="20" t="s">
        <v>101</v>
      </c>
      <c r="D6" s="20" t="s">
        <v>101</v>
      </c>
      <c r="E6" s="20" t="s">
        <v>101</v>
      </c>
      <c r="F6" s="20" t="s">
        <v>101</v>
      </c>
      <c r="G6" s="20" t="s">
        <v>101</v>
      </c>
      <c r="I6" s="20" t="s">
        <v>91</v>
      </c>
      <c r="J6" s="20" t="s">
        <v>91</v>
      </c>
      <c r="K6" s="20" t="s">
        <v>91</v>
      </c>
      <c r="L6" s="20" t="s">
        <v>91</v>
      </c>
      <c r="M6" s="20" t="s">
        <v>91</v>
      </c>
      <c r="O6" s="20" t="s">
        <v>92</v>
      </c>
      <c r="P6" s="20" t="s">
        <v>92</v>
      </c>
      <c r="Q6" s="20" t="s">
        <v>92</v>
      </c>
      <c r="R6" s="20" t="s">
        <v>92</v>
      </c>
      <c r="S6" s="20" t="s">
        <v>92</v>
      </c>
    </row>
    <row r="7" spans="1:19" ht="24.75">
      <c r="A7" s="20" t="s">
        <v>3</v>
      </c>
      <c r="C7" s="20" t="s">
        <v>102</v>
      </c>
      <c r="E7" s="20" t="s">
        <v>103</v>
      </c>
      <c r="G7" s="20" t="s">
        <v>104</v>
      </c>
      <c r="I7" s="20" t="s">
        <v>105</v>
      </c>
      <c r="K7" s="20" t="s">
        <v>96</v>
      </c>
      <c r="M7" s="20" t="s">
        <v>106</v>
      </c>
      <c r="O7" s="20" t="s">
        <v>105</v>
      </c>
      <c r="Q7" s="20" t="s">
        <v>96</v>
      </c>
      <c r="S7" s="20" t="s">
        <v>106</v>
      </c>
    </row>
    <row r="8" spans="1:19">
      <c r="A8" s="1" t="s">
        <v>63</v>
      </c>
      <c r="C8" s="4" t="s">
        <v>107</v>
      </c>
      <c r="D8" s="4"/>
      <c r="E8" s="5">
        <v>5436109</v>
      </c>
      <c r="F8" s="4"/>
      <c r="G8" s="5">
        <v>79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429452611</v>
      </c>
      <c r="P8" s="4"/>
      <c r="Q8" s="5">
        <v>33868502</v>
      </c>
      <c r="R8" s="4"/>
      <c r="S8" s="5">
        <v>395584109</v>
      </c>
    </row>
    <row r="9" spans="1:19">
      <c r="A9" s="1" t="s">
        <v>47</v>
      </c>
      <c r="C9" s="4" t="s">
        <v>108</v>
      </c>
      <c r="D9" s="4"/>
      <c r="E9" s="5">
        <v>5386004</v>
      </c>
      <c r="F9" s="4"/>
      <c r="G9" s="5">
        <v>2400</v>
      </c>
      <c r="H9" s="4"/>
      <c r="I9" s="5">
        <v>12926409600</v>
      </c>
      <c r="J9" s="4"/>
      <c r="K9" s="5">
        <v>1625476656</v>
      </c>
      <c r="L9" s="4"/>
      <c r="M9" s="5">
        <v>11300932944</v>
      </c>
      <c r="N9" s="4"/>
      <c r="O9" s="5">
        <v>12926409600</v>
      </c>
      <c r="P9" s="4"/>
      <c r="Q9" s="5">
        <v>1625476656</v>
      </c>
      <c r="R9" s="4"/>
      <c r="S9" s="5">
        <v>11300932944</v>
      </c>
    </row>
    <row r="10" spans="1:19">
      <c r="A10" s="1" t="s">
        <v>66</v>
      </c>
      <c r="C10" s="4" t="s">
        <v>108</v>
      </c>
      <c r="D10" s="4"/>
      <c r="E10" s="5">
        <v>40503681</v>
      </c>
      <c r="F10" s="4"/>
      <c r="G10" s="5">
        <v>700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28352576700</v>
      </c>
      <c r="P10" s="4"/>
      <c r="Q10" s="5">
        <v>0</v>
      </c>
      <c r="R10" s="4"/>
      <c r="S10" s="5">
        <v>28352576700</v>
      </c>
    </row>
    <row r="11" spans="1:19">
      <c r="A11" s="1" t="s">
        <v>35</v>
      </c>
      <c r="C11" s="4" t="s">
        <v>109</v>
      </c>
      <c r="D11" s="4"/>
      <c r="E11" s="5">
        <v>1500000</v>
      </c>
      <c r="F11" s="4"/>
      <c r="G11" s="5">
        <v>700</v>
      </c>
      <c r="H11" s="4"/>
      <c r="I11" s="5">
        <v>0</v>
      </c>
      <c r="J11" s="4"/>
      <c r="K11" s="5">
        <v>0</v>
      </c>
      <c r="L11" s="4"/>
      <c r="M11" s="5">
        <v>0</v>
      </c>
      <c r="N11" s="4"/>
      <c r="O11" s="5">
        <v>1050000000</v>
      </c>
      <c r="P11" s="4"/>
      <c r="Q11" s="5">
        <v>128171978</v>
      </c>
      <c r="R11" s="4"/>
      <c r="S11" s="5">
        <v>921828022</v>
      </c>
    </row>
    <row r="12" spans="1:19">
      <c r="A12" s="1" t="s">
        <v>60</v>
      </c>
      <c r="C12" s="4" t="s">
        <v>110</v>
      </c>
      <c r="D12" s="4"/>
      <c r="E12" s="5">
        <v>13237900</v>
      </c>
      <c r="F12" s="4"/>
      <c r="G12" s="5">
        <v>7</v>
      </c>
      <c r="H12" s="4"/>
      <c r="I12" s="5">
        <v>0</v>
      </c>
      <c r="J12" s="4"/>
      <c r="K12" s="5">
        <v>0</v>
      </c>
      <c r="L12" s="4"/>
      <c r="M12" s="5">
        <v>0</v>
      </c>
      <c r="N12" s="4"/>
      <c r="O12" s="5">
        <v>92665300</v>
      </c>
      <c r="P12" s="4"/>
      <c r="Q12" s="5">
        <v>1926643</v>
      </c>
      <c r="R12" s="4"/>
      <c r="S12" s="5">
        <v>90738657</v>
      </c>
    </row>
    <row r="13" spans="1:19">
      <c r="A13" s="1" t="s">
        <v>59</v>
      </c>
      <c r="C13" s="4" t="s">
        <v>111</v>
      </c>
      <c r="D13" s="4"/>
      <c r="E13" s="5">
        <v>7449089</v>
      </c>
      <c r="F13" s="4"/>
      <c r="G13" s="5">
        <v>1030</v>
      </c>
      <c r="H13" s="4"/>
      <c r="I13" s="5">
        <v>0</v>
      </c>
      <c r="J13" s="4"/>
      <c r="K13" s="5">
        <v>0</v>
      </c>
      <c r="L13" s="4"/>
      <c r="M13" s="5">
        <v>0</v>
      </c>
      <c r="N13" s="4"/>
      <c r="O13" s="5">
        <v>7672561670</v>
      </c>
      <c r="P13" s="4"/>
      <c r="Q13" s="5">
        <v>0</v>
      </c>
      <c r="R13" s="4"/>
      <c r="S13" s="5">
        <v>7672561670</v>
      </c>
    </row>
    <row r="14" spans="1:19">
      <c r="A14" s="1" t="s">
        <v>46</v>
      </c>
      <c r="C14" s="4" t="s">
        <v>112</v>
      </c>
      <c r="D14" s="4"/>
      <c r="E14" s="5">
        <v>2620473</v>
      </c>
      <c r="F14" s="4"/>
      <c r="G14" s="5">
        <v>1440</v>
      </c>
      <c r="H14" s="4"/>
      <c r="I14" s="5">
        <v>0</v>
      </c>
      <c r="J14" s="4"/>
      <c r="K14" s="5">
        <v>0</v>
      </c>
      <c r="L14" s="4"/>
      <c r="M14" s="5">
        <v>0</v>
      </c>
      <c r="N14" s="4"/>
      <c r="O14" s="5">
        <v>3773481120</v>
      </c>
      <c r="P14" s="4"/>
      <c r="Q14" s="5">
        <v>468572641</v>
      </c>
      <c r="R14" s="4"/>
      <c r="S14" s="5">
        <v>3304908479</v>
      </c>
    </row>
    <row r="15" spans="1:19">
      <c r="A15" s="1" t="s">
        <v>38</v>
      </c>
      <c r="C15" s="4" t="s">
        <v>109</v>
      </c>
      <c r="D15" s="4"/>
      <c r="E15" s="5">
        <v>11616528</v>
      </c>
      <c r="F15" s="4"/>
      <c r="G15" s="5">
        <v>400</v>
      </c>
      <c r="H15" s="4"/>
      <c r="I15" s="5">
        <v>0</v>
      </c>
      <c r="J15" s="4"/>
      <c r="K15" s="5">
        <v>0</v>
      </c>
      <c r="L15" s="4"/>
      <c r="M15" s="5">
        <v>0</v>
      </c>
      <c r="N15" s="4"/>
      <c r="O15" s="5">
        <v>4646611200</v>
      </c>
      <c r="P15" s="4"/>
      <c r="Q15" s="5">
        <v>567205095</v>
      </c>
      <c r="R15" s="4"/>
      <c r="S15" s="5">
        <v>4079406105</v>
      </c>
    </row>
    <row r="16" spans="1:19">
      <c r="A16" s="1" t="s">
        <v>33</v>
      </c>
      <c r="C16" s="4" t="s">
        <v>113</v>
      </c>
      <c r="D16" s="4"/>
      <c r="E16" s="5">
        <v>929702</v>
      </c>
      <c r="F16" s="4"/>
      <c r="G16" s="5">
        <v>3750</v>
      </c>
      <c r="H16" s="4"/>
      <c r="I16" s="5">
        <v>0</v>
      </c>
      <c r="J16" s="4"/>
      <c r="K16" s="5">
        <v>0</v>
      </c>
      <c r="L16" s="4"/>
      <c r="M16" s="5">
        <v>0</v>
      </c>
      <c r="N16" s="4"/>
      <c r="O16" s="5">
        <v>3486382500</v>
      </c>
      <c r="P16" s="4"/>
      <c r="Q16" s="5">
        <v>414494479</v>
      </c>
      <c r="R16" s="4"/>
      <c r="S16" s="5">
        <v>3071888021</v>
      </c>
    </row>
    <row r="17" spans="1:19">
      <c r="A17" s="1" t="s">
        <v>49</v>
      </c>
      <c r="C17" s="4" t="s">
        <v>114</v>
      </c>
      <c r="D17" s="4"/>
      <c r="E17" s="5">
        <v>3603832</v>
      </c>
      <c r="F17" s="4"/>
      <c r="G17" s="5">
        <v>2400</v>
      </c>
      <c r="H17" s="4"/>
      <c r="I17" s="5">
        <v>0</v>
      </c>
      <c r="J17" s="4"/>
      <c r="K17" s="5">
        <v>0</v>
      </c>
      <c r="L17" s="4"/>
      <c r="M17" s="5">
        <v>0</v>
      </c>
      <c r="N17" s="4"/>
      <c r="O17" s="5">
        <v>8649196800</v>
      </c>
      <c r="P17" s="4"/>
      <c r="Q17" s="5">
        <v>507464158</v>
      </c>
      <c r="R17" s="4"/>
      <c r="S17" s="5">
        <v>8141732642</v>
      </c>
    </row>
    <row r="18" spans="1:19">
      <c r="A18" s="1" t="s">
        <v>23</v>
      </c>
      <c r="C18" s="4" t="s">
        <v>108</v>
      </c>
      <c r="D18" s="4"/>
      <c r="E18" s="5">
        <v>986999</v>
      </c>
      <c r="F18" s="4"/>
      <c r="G18" s="5">
        <v>5850</v>
      </c>
      <c r="H18" s="4"/>
      <c r="I18" s="5">
        <v>0</v>
      </c>
      <c r="J18" s="4"/>
      <c r="K18" s="5">
        <v>0</v>
      </c>
      <c r="L18" s="4"/>
      <c r="M18" s="5">
        <v>0</v>
      </c>
      <c r="N18" s="4"/>
      <c r="O18" s="5">
        <v>5773944150</v>
      </c>
      <c r="P18" s="4"/>
      <c r="Q18" s="5">
        <v>289260702</v>
      </c>
      <c r="R18" s="4"/>
      <c r="S18" s="5">
        <v>5484683448</v>
      </c>
    </row>
    <row r="19" spans="1:19">
      <c r="A19" s="1" t="s">
        <v>21</v>
      </c>
      <c r="C19" s="4" t="s">
        <v>108</v>
      </c>
      <c r="D19" s="4"/>
      <c r="E19" s="5">
        <v>21176060</v>
      </c>
      <c r="F19" s="4"/>
      <c r="G19" s="5">
        <v>650</v>
      </c>
      <c r="H19" s="4"/>
      <c r="I19" s="5">
        <v>0</v>
      </c>
      <c r="J19" s="4"/>
      <c r="K19" s="5">
        <v>0</v>
      </c>
      <c r="L19" s="4"/>
      <c r="M19" s="5">
        <v>0</v>
      </c>
      <c r="N19" s="4"/>
      <c r="O19" s="5">
        <v>13764439000</v>
      </c>
      <c r="P19" s="4"/>
      <c r="Q19" s="5">
        <v>0</v>
      </c>
      <c r="R19" s="4"/>
      <c r="S19" s="5">
        <v>13764439000</v>
      </c>
    </row>
    <row r="20" spans="1:19">
      <c r="A20" s="1" t="s">
        <v>65</v>
      </c>
      <c r="C20" s="4" t="s">
        <v>115</v>
      </c>
      <c r="D20" s="4"/>
      <c r="E20" s="5">
        <v>9605339</v>
      </c>
      <c r="F20" s="4"/>
      <c r="G20" s="5">
        <v>1590</v>
      </c>
      <c r="H20" s="4"/>
      <c r="I20" s="5">
        <v>0</v>
      </c>
      <c r="J20" s="4"/>
      <c r="K20" s="5">
        <v>0</v>
      </c>
      <c r="L20" s="4"/>
      <c r="M20" s="5">
        <v>0</v>
      </c>
      <c r="N20" s="4"/>
      <c r="O20" s="5">
        <v>15272489010</v>
      </c>
      <c r="P20" s="4"/>
      <c r="Q20" s="5">
        <v>0</v>
      </c>
      <c r="R20" s="4"/>
      <c r="S20" s="5">
        <v>15272489010</v>
      </c>
    </row>
    <row r="21" spans="1:19">
      <c r="A21" s="1" t="s">
        <v>64</v>
      </c>
      <c r="C21" s="4" t="s">
        <v>115</v>
      </c>
      <c r="D21" s="4"/>
      <c r="E21" s="5">
        <v>12048272</v>
      </c>
      <c r="F21" s="4"/>
      <c r="G21" s="5">
        <v>1270</v>
      </c>
      <c r="H21" s="4"/>
      <c r="I21" s="5">
        <v>0</v>
      </c>
      <c r="J21" s="4"/>
      <c r="K21" s="5">
        <v>0</v>
      </c>
      <c r="L21" s="4"/>
      <c r="M21" s="5">
        <v>0</v>
      </c>
      <c r="N21" s="4"/>
      <c r="O21" s="5">
        <v>15301305440</v>
      </c>
      <c r="P21" s="4"/>
      <c r="Q21" s="5">
        <v>907036147</v>
      </c>
      <c r="R21" s="4"/>
      <c r="S21" s="5">
        <v>14394269293</v>
      </c>
    </row>
    <row r="22" spans="1:19">
      <c r="A22" s="1" t="s">
        <v>30</v>
      </c>
      <c r="C22" s="4" t="s">
        <v>116</v>
      </c>
      <c r="D22" s="4"/>
      <c r="E22" s="5">
        <v>1922101</v>
      </c>
      <c r="F22" s="4"/>
      <c r="G22" s="5">
        <v>520</v>
      </c>
      <c r="H22" s="4"/>
      <c r="I22" s="5">
        <v>999492520</v>
      </c>
      <c r="J22" s="4"/>
      <c r="K22" s="5">
        <v>58642050</v>
      </c>
      <c r="L22" s="4"/>
      <c r="M22" s="5">
        <v>940850470</v>
      </c>
      <c r="N22" s="4"/>
      <c r="O22" s="5">
        <v>999492520</v>
      </c>
      <c r="P22" s="4"/>
      <c r="Q22" s="5">
        <v>58642050</v>
      </c>
      <c r="R22" s="4"/>
      <c r="S22" s="5">
        <v>940850470</v>
      </c>
    </row>
    <row r="23" spans="1:19">
      <c r="A23" s="1" t="s">
        <v>57</v>
      </c>
      <c r="C23" s="4" t="s">
        <v>117</v>
      </c>
      <c r="D23" s="4"/>
      <c r="E23" s="5">
        <v>28594633</v>
      </c>
      <c r="F23" s="4"/>
      <c r="G23" s="5">
        <v>1700</v>
      </c>
      <c r="H23" s="4"/>
      <c r="I23" s="5">
        <v>48610876100</v>
      </c>
      <c r="J23" s="4"/>
      <c r="K23" s="5">
        <v>656903731</v>
      </c>
      <c r="L23" s="4"/>
      <c r="M23" s="5">
        <v>47953972369</v>
      </c>
      <c r="N23" s="4"/>
      <c r="O23" s="5">
        <v>48610876100</v>
      </c>
      <c r="P23" s="4"/>
      <c r="Q23" s="5">
        <v>656903731</v>
      </c>
      <c r="R23" s="4"/>
      <c r="S23" s="5">
        <v>47953972369</v>
      </c>
    </row>
    <row r="24" spans="1:19">
      <c r="A24" s="1" t="s">
        <v>54</v>
      </c>
      <c r="C24" s="4" t="s">
        <v>109</v>
      </c>
      <c r="D24" s="4"/>
      <c r="E24" s="5">
        <v>29113758</v>
      </c>
      <c r="F24" s="4"/>
      <c r="G24" s="5">
        <v>330</v>
      </c>
      <c r="H24" s="4"/>
      <c r="I24" s="5">
        <v>0</v>
      </c>
      <c r="J24" s="4"/>
      <c r="K24" s="5">
        <v>0</v>
      </c>
      <c r="L24" s="4"/>
      <c r="M24" s="5">
        <v>0</v>
      </c>
      <c r="N24" s="4"/>
      <c r="O24" s="5">
        <v>9607540140</v>
      </c>
      <c r="P24" s="4"/>
      <c r="Q24" s="5">
        <v>0</v>
      </c>
      <c r="R24" s="4"/>
      <c r="S24" s="5">
        <v>9607540140</v>
      </c>
    </row>
    <row r="25" spans="1:19">
      <c r="A25" s="1" t="s">
        <v>68</v>
      </c>
      <c r="C25" s="4" t="s">
        <v>118</v>
      </c>
      <c r="D25" s="4"/>
      <c r="E25" s="5">
        <v>3344338</v>
      </c>
      <c r="F25" s="4"/>
      <c r="G25" s="5">
        <v>2000</v>
      </c>
      <c r="H25" s="4"/>
      <c r="I25" s="5">
        <v>0</v>
      </c>
      <c r="J25" s="4"/>
      <c r="K25" s="5">
        <v>0</v>
      </c>
      <c r="L25" s="4"/>
      <c r="M25" s="5">
        <v>0</v>
      </c>
      <c r="N25" s="4"/>
      <c r="O25" s="5">
        <v>6688676000</v>
      </c>
      <c r="P25" s="4"/>
      <c r="Q25" s="5">
        <v>737751588</v>
      </c>
      <c r="R25" s="4"/>
      <c r="S25" s="5">
        <v>5950924412</v>
      </c>
    </row>
    <row r="26" spans="1:19">
      <c r="A26" s="1" t="s">
        <v>32</v>
      </c>
      <c r="C26" s="4" t="s">
        <v>112</v>
      </c>
      <c r="D26" s="4"/>
      <c r="E26" s="5">
        <v>500355</v>
      </c>
      <c r="F26" s="4"/>
      <c r="G26" s="5">
        <v>5000</v>
      </c>
      <c r="H26" s="4"/>
      <c r="I26" s="5">
        <v>0</v>
      </c>
      <c r="J26" s="4"/>
      <c r="K26" s="5">
        <v>0</v>
      </c>
      <c r="L26" s="4"/>
      <c r="M26" s="5">
        <v>0</v>
      </c>
      <c r="N26" s="4"/>
      <c r="O26" s="5">
        <v>2501775000</v>
      </c>
      <c r="P26" s="4"/>
      <c r="Q26" s="5">
        <v>0</v>
      </c>
      <c r="R26" s="4"/>
      <c r="S26" s="5">
        <v>2501775000</v>
      </c>
    </row>
    <row r="27" spans="1:19">
      <c r="A27" s="1" t="s">
        <v>55</v>
      </c>
      <c r="C27" s="4" t="s">
        <v>113</v>
      </c>
      <c r="D27" s="4"/>
      <c r="E27" s="5">
        <v>976466</v>
      </c>
      <c r="F27" s="4"/>
      <c r="G27" s="5">
        <v>1250</v>
      </c>
      <c r="H27" s="4"/>
      <c r="I27" s="5">
        <v>0</v>
      </c>
      <c r="J27" s="4"/>
      <c r="K27" s="5">
        <v>0</v>
      </c>
      <c r="L27" s="4"/>
      <c r="M27" s="5">
        <v>0</v>
      </c>
      <c r="N27" s="4"/>
      <c r="O27" s="5">
        <v>1220582500</v>
      </c>
      <c r="P27" s="4"/>
      <c r="Q27" s="5">
        <v>0</v>
      </c>
      <c r="R27" s="4"/>
      <c r="S27" s="5">
        <v>1220582500</v>
      </c>
    </row>
    <row r="28" spans="1:19">
      <c r="A28" s="1" t="s">
        <v>29</v>
      </c>
      <c r="C28" s="4" t="s">
        <v>119</v>
      </c>
      <c r="D28" s="4"/>
      <c r="E28" s="5">
        <v>780062</v>
      </c>
      <c r="F28" s="4"/>
      <c r="G28" s="5">
        <v>6900</v>
      </c>
      <c r="H28" s="4"/>
      <c r="I28" s="5">
        <v>0</v>
      </c>
      <c r="J28" s="4"/>
      <c r="K28" s="5">
        <v>0</v>
      </c>
      <c r="L28" s="4"/>
      <c r="M28" s="5">
        <v>0</v>
      </c>
      <c r="N28" s="4"/>
      <c r="O28" s="5">
        <v>5382427800</v>
      </c>
      <c r="P28" s="4"/>
      <c r="Q28" s="5">
        <v>0</v>
      </c>
      <c r="R28" s="4"/>
      <c r="S28" s="5">
        <v>5382427800</v>
      </c>
    </row>
    <row r="29" spans="1:19">
      <c r="A29" s="1" t="s">
        <v>19</v>
      </c>
      <c r="C29" s="4" t="s">
        <v>120</v>
      </c>
      <c r="D29" s="4"/>
      <c r="E29" s="5">
        <v>24781548</v>
      </c>
      <c r="F29" s="4"/>
      <c r="G29" s="5">
        <v>100</v>
      </c>
      <c r="H29" s="4"/>
      <c r="I29" s="5">
        <v>0</v>
      </c>
      <c r="J29" s="4"/>
      <c r="K29" s="5">
        <v>0</v>
      </c>
      <c r="L29" s="4"/>
      <c r="M29" s="5">
        <v>0</v>
      </c>
      <c r="N29" s="4"/>
      <c r="O29" s="5">
        <v>2478154800</v>
      </c>
      <c r="P29" s="4"/>
      <c r="Q29" s="5">
        <v>0</v>
      </c>
      <c r="R29" s="4"/>
      <c r="S29" s="5">
        <v>2478154800</v>
      </c>
    </row>
    <row r="30" spans="1:19">
      <c r="A30" s="1" t="s">
        <v>17</v>
      </c>
      <c r="C30" s="4" t="s">
        <v>120</v>
      </c>
      <c r="D30" s="4"/>
      <c r="E30" s="5">
        <v>25642129</v>
      </c>
      <c r="F30" s="4"/>
      <c r="G30" s="5">
        <v>20</v>
      </c>
      <c r="H30" s="4"/>
      <c r="I30" s="5">
        <v>0</v>
      </c>
      <c r="J30" s="4"/>
      <c r="K30" s="5">
        <v>0</v>
      </c>
      <c r="L30" s="4"/>
      <c r="M30" s="5">
        <v>0</v>
      </c>
      <c r="N30" s="4"/>
      <c r="O30" s="5">
        <v>512842580</v>
      </c>
      <c r="P30" s="4"/>
      <c r="Q30" s="5">
        <v>0</v>
      </c>
      <c r="R30" s="4"/>
      <c r="S30" s="5">
        <v>512842580</v>
      </c>
    </row>
    <row r="31" spans="1:19">
      <c r="A31" s="1" t="s">
        <v>18</v>
      </c>
      <c r="C31" s="4" t="s">
        <v>118</v>
      </c>
      <c r="D31" s="4"/>
      <c r="E31" s="5">
        <v>21377844</v>
      </c>
      <c r="F31" s="4"/>
      <c r="G31" s="5">
        <v>2</v>
      </c>
      <c r="H31" s="4"/>
      <c r="I31" s="5">
        <v>0</v>
      </c>
      <c r="J31" s="4"/>
      <c r="K31" s="5">
        <v>0</v>
      </c>
      <c r="L31" s="4"/>
      <c r="M31" s="5">
        <v>0</v>
      </c>
      <c r="N31" s="4"/>
      <c r="O31" s="5">
        <v>42755688</v>
      </c>
      <c r="P31" s="4"/>
      <c r="Q31" s="5">
        <v>5376464</v>
      </c>
      <c r="R31" s="4"/>
      <c r="S31" s="5">
        <v>37379224</v>
      </c>
    </row>
    <row r="32" spans="1:19">
      <c r="A32" s="1" t="s">
        <v>22</v>
      </c>
      <c r="C32" s="4" t="s">
        <v>108</v>
      </c>
      <c r="D32" s="4"/>
      <c r="E32" s="5">
        <v>12723209</v>
      </c>
      <c r="F32" s="4"/>
      <c r="G32" s="5">
        <v>1350</v>
      </c>
      <c r="H32" s="4"/>
      <c r="I32" s="5">
        <v>0</v>
      </c>
      <c r="J32" s="4"/>
      <c r="K32" s="5">
        <v>0</v>
      </c>
      <c r="L32" s="4"/>
      <c r="M32" s="5">
        <v>0</v>
      </c>
      <c r="N32" s="4"/>
      <c r="O32" s="5">
        <v>17176332150</v>
      </c>
      <c r="P32" s="4"/>
      <c r="Q32" s="5">
        <v>710511442</v>
      </c>
      <c r="R32" s="4"/>
      <c r="S32" s="5">
        <v>16465820708</v>
      </c>
    </row>
    <row r="33" spans="1:19">
      <c r="A33" s="1" t="s">
        <v>41</v>
      </c>
      <c r="C33" s="4" t="s">
        <v>121</v>
      </c>
      <c r="D33" s="4"/>
      <c r="E33" s="5">
        <v>7054039</v>
      </c>
      <c r="F33" s="4"/>
      <c r="G33" s="5">
        <v>2150</v>
      </c>
      <c r="H33" s="4"/>
      <c r="I33" s="5">
        <v>15166183850</v>
      </c>
      <c r="J33" s="4"/>
      <c r="K33" s="5">
        <v>2141108308</v>
      </c>
      <c r="L33" s="4"/>
      <c r="M33" s="5">
        <v>13025075542</v>
      </c>
      <c r="N33" s="4"/>
      <c r="O33" s="5">
        <v>15166183850</v>
      </c>
      <c r="P33" s="4"/>
      <c r="Q33" s="5">
        <v>2141108308</v>
      </c>
      <c r="R33" s="4"/>
      <c r="S33" s="5">
        <v>13025075542</v>
      </c>
    </row>
    <row r="34" spans="1:19">
      <c r="A34" s="1" t="s">
        <v>67</v>
      </c>
      <c r="C34" s="4" t="s">
        <v>122</v>
      </c>
      <c r="D34" s="4"/>
      <c r="E34" s="5">
        <v>1699484</v>
      </c>
      <c r="F34" s="4"/>
      <c r="G34" s="5">
        <v>2200</v>
      </c>
      <c r="H34" s="4"/>
      <c r="I34" s="5">
        <v>0</v>
      </c>
      <c r="J34" s="4"/>
      <c r="K34" s="5">
        <v>0</v>
      </c>
      <c r="L34" s="4"/>
      <c r="M34" s="5">
        <v>0</v>
      </c>
      <c r="N34" s="4"/>
      <c r="O34" s="5">
        <v>3738864800</v>
      </c>
      <c r="P34" s="4"/>
      <c r="Q34" s="5">
        <v>452445409</v>
      </c>
      <c r="R34" s="4"/>
      <c r="S34" s="5">
        <v>3286419391</v>
      </c>
    </row>
    <row r="35" spans="1:19">
      <c r="A35" s="1" t="s">
        <v>50</v>
      </c>
      <c r="C35" s="4" t="s">
        <v>123</v>
      </c>
      <c r="D35" s="4"/>
      <c r="E35" s="5">
        <v>4239301</v>
      </c>
      <c r="F35" s="4"/>
      <c r="G35" s="5">
        <v>590</v>
      </c>
      <c r="H35" s="4"/>
      <c r="I35" s="5">
        <v>0</v>
      </c>
      <c r="J35" s="4"/>
      <c r="K35" s="5">
        <v>0</v>
      </c>
      <c r="L35" s="4"/>
      <c r="M35" s="5">
        <v>0</v>
      </c>
      <c r="N35" s="4"/>
      <c r="O35" s="5">
        <v>2501187590</v>
      </c>
      <c r="P35" s="4"/>
      <c r="Q35" s="5">
        <v>52003230</v>
      </c>
      <c r="R35" s="4"/>
      <c r="S35" s="5">
        <v>2449184360</v>
      </c>
    </row>
    <row r="36" spans="1:19">
      <c r="A36" s="1" t="s">
        <v>16</v>
      </c>
      <c r="C36" s="4" t="s">
        <v>110</v>
      </c>
      <c r="D36" s="4"/>
      <c r="E36" s="5">
        <v>7064052</v>
      </c>
      <c r="F36" s="4"/>
      <c r="G36" s="5">
        <v>120</v>
      </c>
      <c r="H36" s="4"/>
      <c r="I36" s="5">
        <v>0</v>
      </c>
      <c r="J36" s="4"/>
      <c r="K36" s="5">
        <v>0</v>
      </c>
      <c r="L36" s="4"/>
      <c r="M36" s="5">
        <v>0</v>
      </c>
      <c r="N36" s="4"/>
      <c r="O36" s="5">
        <v>847686240</v>
      </c>
      <c r="P36" s="4"/>
      <c r="Q36" s="5">
        <v>47154603</v>
      </c>
      <c r="R36" s="4"/>
      <c r="S36" s="5">
        <v>800531637</v>
      </c>
    </row>
    <row r="37" spans="1:19">
      <c r="A37" s="1" t="s">
        <v>37</v>
      </c>
      <c r="C37" s="4" t="s">
        <v>124</v>
      </c>
      <c r="D37" s="4"/>
      <c r="E37" s="5">
        <v>1942915</v>
      </c>
      <c r="F37" s="4"/>
      <c r="G37" s="5">
        <v>1800</v>
      </c>
      <c r="H37" s="4"/>
      <c r="I37" s="5">
        <v>0</v>
      </c>
      <c r="J37" s="4"/>
      <c r="K37" s="5">
        <v>0</v>
      </c>
      <c r="L37" s="4"/>
      <c r="M37" s="5">
        <v>0</v>
      </c>
      <c r="N37" s="4"/>
      <c r="O37" s="5">
        <v>3497247000</v>
      </c>
      <c r="P37" s="4"/>
      <c r="Q37" s="5">
        <v>360895268</v>
      </c>
      <c r="R37" s="4"/>
      <c r="S37" s="5">
        <v>3136351732</v>
      </c>
    </row>
    <row r="38" spans="1:19">
      <c r="A38" s="1" t="s">
        <v>62</v>
      </c>
      <c r="C38" s="4" t="s">
        <v>112</v>
      </c>
      <c r="D38" s="4"/>
      <c r="E38" s="5">
        <v>1847651</v>
      </c>
      <c r="F38" s="4"/>
      <c r="G38" s="5">
        <v>6500</v>
      </c>
      <c r="H38" s="4"/>
      <c r="I38" s="5">
        <v>0</v>
      </c>
      <c r="J38" s="4"/>
      <c r="K38" s="5">
        <v>0</v>
      </c>
      <c r="L38" s="4"/>
      <c r="M38" s="5">
        <v>0</v>
      </c>
      <c r="N38" s="4"/>
      <c r="O38" s="5">
        <v>12009731500</v>
      </c>
      <c r="P38" s="4"/>
      <c r="Q38" s="5">
        <v>0</v>
      </c>
      <c r="R38" s="4"/>
      <c r="S38" s="5">
        <v>12009731500</v>
      </c>
    </row>
    <row r="39" spans="1:19">
      <c r="A39" s="1" t="s">
        <v>52</v>
      </c>
      <c r="C39" s="4" t="s">
        <v>108</v>
      </c>
      <c r="D39" s="4"/>
      <c r="E39" s="5">
        <v>2403584</v>
      </c>
      <c r="F39" s="4"/>
      <c r="G39" s="5">
        <v>4350</v>
      </c>
      <c r="H39" s="4"/>
      <c r="I39" s="5">
        <v>0</v>
      </c>
      <c r="J39" s="4"/>
      <c r="K39" s="5">
        <v>0</v>
      </c>
      <c r="L39" s="4"/>
      <c r="M39" s="5">
        <v>0</v>
      </c>
      <c r="N39" s="4"/>
      <c r="O39" s="5">
        <v>10455590400</v>
      </c>
      <c r="P39" s="4"/>
      <c r="Q39" s="5">
        <v>1314774841</v>
      </c>
      <c r="R39" s="4"/>
      <c r="S39" s="5">
        <v>9140815559</v>
      </c>
    </row>
    <row r="40" spans="1:19">
      <c r="A40" s="1" t="s">
        <v>24</v>
      </c>
      <c r="C40" s="4" t="s">
        <v>108</v>
      </c>
      <c r="D40" s="4"/>
      <c r="E40" s="5">
        <v>16005941</v>
      </c>
      <c r="F40" s="4"/>
      <c r="G40" s="5">
        <v>230</v>
      </c>
      <c r="H40" s="4"/>
      <c r="I40" s="5">
        <v>3681366430</v>
      </c>
      <c r="J40" s="4"/>
      <c r="K40" s="5">
        <v>462926318</v>
      </c>
      <c r="L40" s="4"/>
      <c r="M40" s="5">
        <v>3218440112</v>
      </c>
      <c r="N40" s="4"/>
      <c r="O40" s="5">
        <v>3681366430</v>
      </c>
      <c r="P40" s="4"/>
      <c r="Q40" s="5">
        <v>462926318</v>
      </c>
      <c r="R40" s="4"/>
      <c r="S40" s="5">
        <v>3218440112</v>
      </c>
    </row>
    <row r="41" spans="1:19">
      <c r="A41" s="1" t="s">
        <v>26</v>
      </c>
      <c r="C41" s="4" t="s">
        <v>120</v>
      </c>
      <c r="D41" s="4"/>
      <c r="E41" s="5">
        <v>33000000</v>
      </c>
      <c r="F41" s="4"/>
      <c r="G41" s="5">
        <v>270</v>
      </c>
      <c r="H41" s="4"/>
      <c r="I41" s="5">
        <v>0</v>
      </c>
      <c r="J41" s="4"/>
      <c r="K41" s="5">
        <v>0</v>
      </c>
      <c r="L41" s="4"/>
      <c r="M41" s="5">
        <v>0</v>
      </c>
      <c r="N41" s="4"/>
      <c r="O41" s="5">
        <v>8910000000</v>
      </c>
      <c r="P41" s="4"/>
      <c r="Q41" s="5">
        <v>0</v>
      </c>
      <c r="R41" s="4"/>
      <c r="S41" s="5">
        <v>8910000000</v>
      </c>
    </row>
    <row r="42" spans="1:19">
      <c r="A42" s="1" t="s">
        <v>31</v>
      </c>
      <c r="C42" s="4" t="s">
        <v>109</v>
      </c>
      <c r="D42" s="4"/>
      <c r="E42" s="5">
        <v>754660</v>
      </c>
      <c r="F42" s="4"/>
      <c r="G42" s="5">
        <v>14000</v>
      </c>
      <c r="H42" s="4"/>
      <c r="I42" s="5">
        <v>0</v>
      </c>
      <c r="J42" s="4"/>
      <c r="K42" s="5">
        <v>0</v>
      </c>
      <c r="L42" s="4"/>
      <c r="M42" s="5">
        <v>0</v>
      </c>
      <c r="N42" s="4"/>
      <c r="O42" s="5">
        <v>10565240000</v>
      </c>
      <c r="P42" s="4"/>
      <c r="Q42" s="5">
        <v>0</v>
      </c>
      <c r="R42" s="4"/>
      <c r="S42" s="5">
        <v>10565240000</v>
      </c>
    </row>
    <row r="43" spans="1:19">
      <c r="A43" s="1" t="s">
        <v>34</v>
      </c>
      <c r="C43" s="4" t="s">
        <v>125</v>
      </c>
      <c r="D43" s="4"/>
      <c r="E43" s="5">
        <v>245076</v>
      </c>
      <c r="F43" s="4"/>
      <c r="G43" s="5">
        <v>24750</v>
      </c>
      <c r="H43" s="4"/>
      <c r="I43" s="5">
        <v>0</v>
      </c>
      <c r="J43" s="4"/>
      <c r="K43" s="5">
        <v>0</v>
      </c>
      <c r="L43" s="4"/>
      <c r="M43" s="5">
        <v>0</v>
      </c>
      <c r="N43" s="4"/>
      <c r="O43" s="5">
        <v>6065631000</v>
      </c>
      <c r="P43" s="4"/>
      <c r="Q43" s="5">
        <v>0</v>
      </c>
      <c r="R43" s="4"/>
      <c r="S43" s="5">
        <v>6065631000</v>
      </c>
    </row>
    <row r="44" spans="1:19">
      <c r="A44" s="1" t="s">
        <v>45</v>
      </c>
      <c r="C44" s="4" t="s">
        <v>121</v>
      </c>
      <c r="D44" s="4"/>
      <c r="E44" s="5">
        <v>6714825</v>
      </c>
      <c r="F44" s="4"/>
      <c r="G44" s="5">
        <v>1300</v>
      </c>
      <c r="H44" s="4"/>
      <c r="I44" s="5">
        <v>8729271850</v>
      </c>
      <c r="J44" s="4"/>
      <c r="K44" s="5">
        <v>668084739</v>
      </c>
      <c r="L44" s="4"/>
      <c r="M44" s="5">
        <v>8061187761</v>
      </c>
      <c r="N44" s="4"/>
      <c r="O44" s="5">
        <v>8729272500</v>
      </c>
      <c r="P44" s="4"/>
      <c r="Q44" s="5">
        <v>668084739</v>
      </c>
      <c r="R44" s="4"/>
      <c r="S44" s="5">
        <v>8061187761</v>
      </c>
    </row>
    <row r="45" spans="1:19">
      <c r="A45" s="12" t="s">
        <v>44</v>
      </c>
      <c r="B45" s="12"/>
      <c r="C45" s="13" t="s">
        <v>126</v>
      </c>
      <c r="D45" s="13"/>
      <c r="E45" s="14">
        <v>3611341</v>
      </c>
      <c r="F45" s="13"/>
      <c r="G45" s="14">
        <v>1260</v>
      </c>
      <c r="H45" s="13"/>
      <c r="I45" s="14">
        <v>0</v>
      </c>
      <c r="J45" s="13"/>
      <c r="K45" s="14">
        <v>0</v>
      </c>
      <c r="L45" s="13"/>
      <c r="M45" s="14">
        <v>0</v>
      </c>
      <c r="N45" s="13"/>
      <c r="O45" s="14">
        <v>4550289010</v>
      </c>
      <c r="P45" s="4"/>
      <c r="Q45" s="5">
        <v>266973797</v>
      </c>
      <c r="R45" s="4"/>
      <c r="S45" s="5">
        <v>4283315863</v>
      </c>
    </row>
    <row r="46" spans="1:19">
      <c r="A46" s="1" t="s">
        <v>53</v>
      </c>
      <c r="C46" s="4" t="s">
        <v>127</v>
      </c>
      <c r="D46" s="4"/>
      <c r="E46" s="5">
        <v>2039745</v>
      </c>
      <c r="F46" s="4"/>
      <c r="G46" s="5">
        <v>1680</v>
      </c>
      <c r="H46" s="4"/>
      <c r="I46" s="5">
        <v>0</v>
      </c>
      <c r="J46" s="4"/>
      <c r="K46" s="5">
        <v>0</v>
      </c>
      <c r="L46" s="4"/>
      <c r="M46" s="5">
        <v>0</v>
      </c>
      <c r="N46" s="4"/>
      <c r="O46" s="5">
        <v>3426771600</v>
      </c>
      <c r="P46" s="4"/>
      <c r="Q46" s="5">
        <v>0</v>
      </c>
      <c r="R46" s="4"/>
      <c r="S46" s="5">
        <v>3426771600</v>
      </c>
    </row>
    <row r="47" spans="1:19">
      <c r="A47" s="1" t="s">
        <v>25</v>
      </c>
      <c r="C47" s="4" t="s">
        <v>128</v>
      </c>
      <c r="D47" s="4"/>
      <c r="E47" s="5">
        <v>436914</v>
      </c>
      <c r="F47" s="4"/>
      <c r="G47" s="5">
        <v>10000</v>
      </c>
      <c r="H47" s="4"/>
      <c r="I47" s="5">
        <v>0</v>
      </c>
      <c r="J47" s="4"/>
      <c r="K47" s="5">
        <v>0</v>
      </c>
      <c r="L47" s="4"/>
      <c r="M47" s="5">
        <v>0</v>
      </c>
      <c r="N47" s="4"/>
      <c r="O47" s="5">
        <v>4369140000</v>
      </c>
      <c r="P47" s="4"/>
      <c r="Q47" s="5">
        <v>0</v>
      </c>
      <c r="R47" s="4"/>
      <c r="S47" s="5">
        <v>4369140000</v>
      </c>
    </row>
    <row r="48" spans="1:19">
      <c r="A48" s="1" t="s">
        <v>36</v>
      </c>
      <c r="C48" s="4" t="s">
        <v>129</v>
      </c>
      <c r="D48" s="4"/>
      <c r="E48" s="5">
        <v>1776342</v>
      </c>
      <c r="F48" s="4"/>
      <c r="G48" s="5">
        <v>670</v>
      </c>
      <c r="H48" s="4"/>
      <c r="I48" s="5">
        <v>0</v>
      </c>
      <c r="J48" s="4"/>
      <c r="K48" s="5">
        <v>0</v>
      </c>
      <c r="L48" s="4"/>
      <c r="M48" s="5">
        <v>0</v>
      </c>
      <c r="N48" s="4"/>
      <c r="O48" s="5">
        <v>1190149140</v>
      </c>
      <c r="P48" s="4"/>
      <c r="Q48" s="5">
        <v>122160360</v>
      </c>
      <c r="R48" s="4"/>
      <c r="S48" s="5">
        <v>1067988780</v>
      </c>
    </row>
    <row r="49" spans="3:19" ht="24.75" thickBot="1">
      <c r="C49" s="4"/>
      <c r="D49" s="4"/>
      <c r="E49" s="4"/>
      <c r="F49" s="4"/>
      <c r="G49" s="4"/>
      <c r="H49" s="4"/>
      <c r="I49" s="10">
        <f>SUM(I8:I48)</f>
        <v>90113600350</v>
      </c>
      <c r="J49" s="4"/>
      <c r="K49" s="10">
        <f>SUM(K8:K48)</f>
        <v>5613141802</v>
      </c>
      <c r="L49" s="4"/>
      <c r="M49" s="10">
        <f>SUM(M8:M48)</f>
        <v>84500459198</v>
      </c>
      <c r="N49" s="4"/>
      <c r="O49" s="10">
        <f>SUM(O8:O48)</f>
        <v>316117321439</v>
      </c>
      <c r="P49" s="4"/>
      <c r="Q49" s="10">
        <f>SUM(Q8:Q48)</f>
        <v>13001189149</v>
      </c>
      <c r="R49" s="4"/>
      <c r="S49" s="10">
        <f>SUM(S8:S48)</f>
        <v>303116132940</v>
      </c>
    </row>
    <row r="50" spans="3:19" ht="24.75" thickTop="1">
      <c r="C50" s="4"/>
      <c r="D50" s="4"/>
      <c r="E50" s="4"/>
      <c r="F50" s="4"/>
      <c r="G50" s="4"/>
      <c r="H50" s="4"/>
      <c r="I50" s="5"/>
      <c r="J50" s="4"/>
      <c r="K50" s="4"/>
      <c r="L50" s="4"/>
      <c r="M50" s="4"/>
      <c r="N50" s="4"/>
      <c r="O50" s="5"/>
      <c r="P50" s="4"/>
      <c r="Q50" s="4"/>
      <c r="R50" s="4"/>
      <c r="S50" s="4"/>
    </row>
    <row r="51" spans="3:19">
      <c r="I51" s="3"/>
      <c r="O51" s="3"/>
    </row>
    <row r="52" spans="3:19">
      <c r="O52" s="3"/>
    </row>
    <row r="53" spans="3:19">
      <c r="I53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64"/>
  <sheetViews>
    <sheetView rightToLeft="1" workbookViewId="0">
      <selection activeCell="E15" sqref="E15"/>
    </sheetView>
  </sheetViews>
  <sheetFormatPr defaultRowHeight="24"/>
  <cols>
    <col min="1" max="1" width="30.570312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8.57031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38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89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19" t="s">
        <v>3</v>
      </c>
      <c r="C6" s="20" t="s">
        <v>91</v>
      </c>
      <c r="D6" s="20" t="s">
        <v>91</v>
      </c>
      <c r="E6" s="20" t="s">
        <v>91</v>
      </c>
      <c r="F6" s="20" t="s">
        <v>91</v>
      </c>
      <c r="G6" s="20" t="s">
        <v>91</v>
      </c>
      <c r="H6" s="20" t="s">
        <v>91</v>
      </c>
      <c r="I6" s="20" t="s">
        <v>91</v>
      </c>
      <c r="K6" s="20" t="s">
        <v>92</v>
      </c>
      <c r="L6" s="20" t="s">
        <v>92</v>
      </c>
      <c r="M6" s="20" t="s">
        <v>92</v>
      </c>
      <c r="N6" s="20" t="s">
        <v>92</v>
      </c>
      <c r="O6" s="20" t="s">
        <v>92</v>
      </c>
      <c r="P6" s="20" t="s">
        <v>92</v>
      </c>
      <c r="Q6" s="20" t="s">
        <v>92</v>
      </c>
    </row>
    <row r="7" spans="1:17" ht="24.75">
      <c r="A7" s="20" t="s">
        <v>3</v>
      </c>
      <c r="C7" s="20" t="s">
        <v>7</v>
      </c>
      <c r="E7" s="20" t="s">
        <v>130</v>
      </c>
      <c r="G7" s="20" t="s">
        <v>131</v>
      </c>
      <c r="I7" s="20" t="s">
        <v>132</v>
      </c>
      <c r="K7" s="20" t="s">
        <v>7</v>
      </c>
      <c r="M7" s="20" t="s">
        <v>130</v>
      </c>
      <c r="O7" s="20" t="s">
        <v>131</v>
      </c>
      <c r="Q7" s="20" t="s">
        <v>132</v>
      </c>
    </row>
    <row r="8" spans="1:17">
      <c r="A8" s="1" t="s">
        <v>57</v>
      </c>
      <c r="C8" s="6">
        <v>47724080</v>
      </c>
      <c r="D8" s="6"/>
      <c r="E8" s="6">
        <v>250958243919</v>
      </c>
      <c r="F8" s="6"/>
      <c r="G8" s="6">
        <v>287946910903</v>
      </c>
      <c r="H8" s="6"/>
      <c r="I8" s="6">
        <f>E8-G8</f>
        <v>-36988666984</v>
      </c>
      <c r="J8" s="6"/>
      <c r="K8" s="6">
        <v>47724080</v>
      </c>
      <c r="L8" s="6"/>
      <c r="M8" s="6">
        <v>250958243919</v>
      </c>
      <c r="N8" s="6"/>
      <c r="O8" s="6">
        <v>291573707835</v>
      </c>
      <c r="P8" s="6"/>
      <c r="Q8" s="6">
        <f t="shared" ref="Q8:Q60" si="0">M8-O8</f>
        <v>-40615463916</v>
      </c>
    </row>
    <row r="9" spans="1:17">
      <c r="A9" s="1" t="s">
        <v>24</v>
      </c>
      <c r="C9" s="6">
        <v>16005941</v>
      </c>
      <c r="D9" s="6"/>
      <c r="E9" s="6">
        <v>77055547468</v>
      </c>
      <c r="F9" s="6"/>
      <c r="G9" s="6">
        <v>86076917572</v>
      </c>
      <c r="H9" s="6"/>
      <c r="I9" s="6">
        <f t="shared" ref="I9:I61" si="1">E9-G9</f>
        <v>-9021370104</v>
      </c>
      <c r="J9" s="6"/>
      <c r="K9" s="6">
        <v>16005941</v>
      </c>
      <c r="L9" s="6"/>
      <c r="M9" s="6">
        <v>77055547468</v>
      </c>
      <c r="N9" s="6"/>
      <c r="O9" s="6">
        <v>84178494239</v>
      </c>
      <c r="P9" s="6"/>
      <c r="Q9" s="6">
        <f t="shared" si="0"/>
        <v>-7122946771</v>
      </c>
    </row>
    <row r="10" spans="1:17">
      <c r="A10" s="1" t="s">
        <v>59</v>
      </c>
      <c r="C10" s="6">
        <v>7449089</v>
      </c>
      <c r="D10" s="6"/>
      <c r="E10" s="6">
        <v>93226015528</v>
      </c>
      <c r="F10" s="6"/>
      <c r="G10" s="6">
        <v>101519354479</v>
      </c>
      <c r="H10" s="6"/>
      <c r="I10" s="6">
        <f t="shared" si="1"/>
        <v>-8293338951</v>
      </c>
      <c r="J10" s="6"/>
      <c r="K10" s="6">
        <v>7449089</v>
      </c>
      <c r="L10" s="6"/>
      <c r="M10" s="6">
        <v>93226015528</v>
      </c>
      <c r="N10" s="6"/>
      <c r="O10" s="6">
        <v>105007318656</v>
      </c>
      <c r="P10" s="6"/>
      <c r="Q10" s="6">
        <f t="shared" si="0"/>
        <v>-11781303128</v>
      </c>
    </row>
    <row r="11" spans="1:17">
      <c r="A11" s="1" t="s">
        <v>56</v>
      </c>
      <c r="C11" s="6">
        <v>1687500</v>
      </c>
      <c r="D11" s="6"/>
      <c r="E11" s="6">
        <v>6374345625</v>
      </c>
      <c r="F11" s="6"/>
      <c r="G11" s="6">
        <v>6374345625</v>
      </c>
      <c r="H11" s="6"/>
      <c r="I11" s="6">
        <f t="shared" si="1"/>
        <v>0</v>
      </c>
      <c r="J11" s="6"/>
      <c r="K11" s="6">
        <v>1687500</v>
      </c>
      <c r="L11" s="6"/>
      <c r="M11" s="6">
        <v>6374345625</v>
      </c>
      <c r="N11" s="6"/>
      <c r="O11" s="6">
        <v>6435212872</v>
      </c>
      <c r="P11" s="6"/>
      <c r="Q11" s="6">
        <f t="shared" si="0"/>
        <v>-60867247</v>
      </c>
    </row>
    <row r="12" spans="1:17">
      <c r="A12" s="1" t="s">
        <v>27</v>
      </c>
      <c r="C12" s="6">
        <v>638030</v>
      </c>
      <c r="D12" s="6"/>
      <c r="E12" s="6">
        <v>109716091482</v>
      </c>
      <c r="F12" s="6"/>
      <c r="G12" s="6">
        <v>105986797199</v>
      </c>
      <c r="H12" s="6"/>
      <c r="I12" s="6">
        <f t="shared" si="1"/>
        <v>3729294283</v>
      </c>
      <c r="J12" s="6"/>
      <c r="K12" s="6">
        <v>638030</v>
      </c>
      <c r="L12" s="6"/>
      <c r="M12" s="6">
        <v>109716091482</v>
      </c>
      <c r="N12" s="6"/>
      <c r="O12" s="6">
        <v>101538469274</v>
      </c>
      <c r="P12" s="6"/>
      <c r="Q12" s="6">
        <f t="shared" si="0"/>
        <v>8177622208</v>
      </c>
    </row>
    <row r="13" spans="1:17">
      <c r="A13" s="1" t="s">
        <v>34</v>
      </c>
      <c r="C13" s="6">
        <v>245076</v>
      </c>
      <c r="D13" s="6"/>
      <c r="E13" s="6">
        <v>27894237848</v>
      </c>
      <c r="F13" s="6"/>
      <c r="G13" s="6">
        <v>33314733849</v>
      </c>
      <c r="H13" s="6"/>
      <c r="I13" s="6">
        <f t="shared" si="1"/>
        <v>-5420496001</v>
      </c>
      <c r="J13" s="6"/>
      <c r="K13" s="6">
        <v>245076</v>
      </c>
      <c r="L13" s="6"/>
      <c r="M13" s="6">
        <v>27894237848</v>
      </c>
      <c r="N13" s="6"/>
      <c r="O13" s="6">
        <v>31967975847</v>
      </c>
      <c r="P13" s="6"/>
      <c r="Q13" s="6">
        <f t="shared" si="0"/>
        <v>-4073737999</v>
      </c>
    </row>
    <row r="14" spans="1:17">
      <c r="A14" s="1" t="s">
        <v>25</v>
      </c>
      <c r="C14" s="6">
        <v>336804</v>
      </c>
      <c r="D14" s="6"/>
      <c r="E14" s="6">
        <v>32087233552</v>
      </c>
      <c r="F14" s="6"/>
      <c r="G14" s="6">
        <v>35284245785</v>
      </c>
      <c r="H14" s="6"/>
      <c r="I14" s="6">
        <f t="shared" si="1"/>
        <v>-3197012233</v>
      </c>
      <c r="J14" s="6"/>
      <c r="K14" s="6">
        <v>336804</v>
      </c>
      <c r="L14" s="6"/>
      <c r="M14" s="6">
        <v>32087233552</v>
      </c>
      <c r="N14" s="6"/>
      <c r="O14" s="6">
        <v>25948731340</v>
      </c>
      <c r="P14" s="6"/>
      <c r="Q14" s="6">
        <f t="shared" si="0"/>
        <v>6138502212</v>
      </c>
    </row>
    <row r="15" spans="1:17">
      <c r="A15" s="1" t="s">
        <v>42</v>
      </c>
      <c r="C15" s="6">
        <v>18723902</v>
      </c>
      <c r="D15" s="6"/>
      <c r="E15" s="6">
        <v>39216526507</v>
      </c>
      <c r="F15" s="6"/>
      <c r="G15" s="6">
        <v>32571865870</v>
      </c>
      <c r="H15" s="6"/>
      <c r="I15" s="6">
        <f t="shared" si="1"/>
        <v>6644660637</v>
      </c>
      <c r="J15" s="6"/>
      <c r="K15" s="6">
        <v>18723902</v>
      </c>
      <c r="L15" s="6"/>
      <c r="M15" s="6">
        <v>39216526507</v>
      </c>
      <c r="N15" s="6"/>
      <c r="O15" s="6">
        <v>34462746109</v>
      </c>
      <c r="P15" s="6"/>
      <c r="Q15" s="6">
        <f t="shared" si="0"/>
        <v>4753780398</v>
      </c>
    </row>
    <row r="16" spans="1:17">
      <c r="A16" s="1" t="s">
        <v>21</v>
      </c>
      <c r="C16" s="6">
        <v>17176060</v>
      </c>
      <c r="D16" s="6"/>
      <c r="E16" s="6">
        <v>99540618042</v>
      </c>
      <c r="F16" s="6"/>
      <c r="G16" s="6">
        <v>114324664452</v>
      </c>
      <c r="H16" s="6"/>
      <c r="I16" s="6">
        <f t="shared" si="1"/>
        <v>-14784046410</v>
      </c>
      <c r="J16" s="6"/>
      <c r="K16" s="6">
        <v>17176060</v>
      </c>
      <c r="L16" s="6"/>
      <c r="M16" s="6">
        <v>99540618042</v>
      </c>
      <c r="N16" s="6"/>
      <c r="O16" s="6">
        <v>89387378515</v>
      </c>
      <c r="P16" s="6"/>
      <c r="Q16" s="6">
        <f t="shared" si="0"/>
        <v>10153239527</v>
      </c>
    </row>
    <row r="17" spans="1:17">
      <c r="A17" s="1" t="s">
        <v>66</v>
      </c>
      <c r="C17" s="6">
        <v>40503681</v>
      </c>
      <c r="D17" s="6"/>
      <c r="E17" s="6">
        <v>214600106242</v>
      </c>
      <c r="F17" s="6"/>
      <c r="G17" s="6">
        <v>217821120970</v>
      </c>
      <c r="H17" s="6"/>
      <c r="I17" s="6">
        <f t="shared" si="1"/>
        <v>-3221014728</v>
      </c>
      <c r="J17" s="6"/>
      <c r="K17" s="6">
        <v>40503681</v>
      </c>
      <c r="L17" s="6"/>
      <c r="M17" s="6">
        <v>214600106242</v>
      </c>
      <c r="N17" s="6"/>
      <c r="O17" s="6">
        <v>293241397795</v>
      </c>
      <c r="P17" s="6"/>
      <c r="Q17" s="6">
        <f t="shared" si="0"/>
        <v>-78641291553</v>
      </c>
    </row>
    <row r="18" spans="1:17">
      <c r="A18" s="1" t="s">
        <v>23</v>
      </c>
      <c r="C18" s="6">
        <v>2960996</v>
      </c>
      <c r="D18" s="6"/>
      <c r="E18" s="6">
        <v>44327273791</v>
      </c>
      <c r="F18" s="6"/>
      <c r="G18" s="6">
        <v>49801957008</v>
      </c>
      <c r="H18" s="6"/>
      <c r="I18" s="6">
        <f t="shared" si="1"/>
        <v>-5474683217</v>
      </c>
      <c r="J18" s="6"/>
      <c r="K18" s="6">
        <v>2960996</v>
      </c>
      <c r="L18" s="6"/>
      <c r="M18" s="6">
        <v>44327273791</v>
      </c>
      <c r="N18" s="6"/>
      <c r="O18" s="6">
        <v>37955385111</v>
      </c>
      <c r="P18" s="6"/>
      <c r="Q18" s="6">
        <f t="shared" si="0"/>
        <v>6371888680</v>
      </c>
    </row>
    <row r="19" spans="1:17">
      <c r="A19" s="1" t="s">
        <v>47</v>
      </c>
      <c r="C19" s="6">
        <v>5386004</v>
      </c>
      <c r="D19" s="6"/>
      <c r="E19" s="6">
        <v>60285558930</v>
      </c>
      <c r="F19" s="6"/>
      <c r="G19" s="6">
        <v>73295675111</v>
      </c>
      <c r="H19" s="6"/>
      <c r="I19" s="6">
        <f t="shared" si="1"/>
        <v>-13010116181</v>
      </c>
      <c r="J19" s="6"/>
      <c r="K19" s="6">
        <v>5386004</v>
      </c>
      <c r="L19" s="6"/>
      <c r="M19" s="6">
        <v>60285558930</v>
      </c>
      <c r="N19" s="6"/>
      <c r="O19" s="6">
        <v>63570644782</v>
      </c>
      <c r="P19" s="6"/>
      <c r="Q19" s="6">
        <f t="shared" si="0"/>
        <v>-3285085852</v>
      </c>
    </row>
    <row r="20" spans="1:17">
      <c r="A20" s="1" t="s">
        <v>37</v>
      </c>
      <c r="C20" s="6">
        <v>1192915</v>
      </c>
      <c r="D20" s="6"/>
      <c r="E20" s="6">
        <v>17727966478</v>
      </c>
      <c r="F20" s="6"/>
      <c r="G20" s="6">
        <v>20398069858</v>
      </c>
      <c r="H20" s="6"/>
      <c r="I20" s="6">
        <f t="shared" si="1"/>
        <v>-2670103380</v>
      </c>
      <c r="J20" s="6"/>
      <c r="K20" s="6">
        <v>1192915</v>
      </c>
      <c r="L20" s="6"/>
      <c r="M20" s="6">
        <v>17727966478</v>
      </c>
      <c r="N20" s="6"/>
      <c r="O20" s="6">
        <v>24509226717</v>
      </c>
      <c r="P20" s="6"/>
      <c r="Q20" s="6">
        <f t="shared" si="0"/>
        <v>-6781260239</v>
      </c>
    </row>
    <row r="21" spans="1:17">
      <c r="A21" s="1" t="s">
        <v>65</v>
      </c>
      <c r="C21" s="6">
        <v>9605339</v>
      </c>
      <c r="D21" s="6"/>
      <c r="E21" s="6">
        <v>111713790625</v>
      </c>
      <c r="F21" s="6"/>
      <c r="G21" s="6">
        <v>134629439984</v>
      </c>
      <c r="H21" s="6"/>
      <c r="I21" s="6">
        <f t="shared" si="1"/>
        <v>-22915649359</v>
      </c>
      <c r="J21" s="6"/>
      <c r="K21" s="6">
        <v>9605339</v>
      </c>
      <c r="L21" s="6"/>
      <c r="M21" s="6">
        <v>111713790625</v>
      </c>
      <c r="N21" s="6"/>
      <c r="O21" s="6">
        <v>155165977107</v>
      </c>
      <c r="P21" s="6"/>
      <c r="Q21" s="6">
        <f t="shared" si="0"/>
        <v>-43452186482</v>
      </c>
    </row>
    <row r="22" spans="1:17">
      <c r="A22" s="1" t="s">
        <v>19</v>
      </c>
      <c r="C22" s="6">
        <v>31364654</v>
      </c>
      <c r="D22" s="6"/>
      <c r="E22" s="6">
        <v>97244289008</v>
      </c>
      <c r="F22" s="6"/>
      <c r="G22" s="6">
        <v>79971658001</v>
      </c>
      <c r="H22" s="6"/>
      <c r="I22" s="6">
        <f t="shared" si="1"/>
        <v>17272631007</v>
      </c>
      <c r="J22" s="6"/>
      <c r="K22" s="6">
        <v>31364654</v>
      </c>
      <c r="L22" s="6"/>
      <c r="M22" s="6">
        <v>97244289008</v>
      </c>
      <c r="N22" s="6"/>
      <c r="O22" s="6">
        <v>91090845254</v>
      </c>
      <c r="P22" s="6"/>
      <c r="Q22" s="6">
        <f t="shared" si="0"/>
        <v>6153443754</v>
      </c>
    </row>
    <row r="23" spans="1:17">
      <c r="A23" s="1" t="s">
        <v>15</v>
      </c>
      <c r="C23" s="6">
        <v>26928301</v>
      </c>
      <c r="D23" s="6"/>
      <c r="E23" s="6">
        <v>58354409187</v>
      </c>
      <c r="F23" s="6"/>
      <c r="G23" s="6">
        <v>53402314830</v>
      </c>
      <c r="H23" s="6"/>
      <c r="I23" s="6">
        <f t="shared" si="1"/>
        <v>4952094357</v>
      </c>
      <c r="J23" s="6"/>
      <c r="K23" s="6">
        <v>26928301</v>
      </c>
      <c r="L23" s="6"/>
      <c r="M23" s="6">
        <v>58354409187</v>
      </c>
      <c r="N23" s="6"/>
      <c r="O23" s="6">
        <v>61599328192</v>
      </c>
      <c r="P23" s="6"/>
      <c r="Q23" s="6">
        <f t="shared" si="0"/>
        <v>-3244919005</v>
      </c>
    </row>
    <row r="24" spans="1:17">
      <c r="A24" s="1" t="s">
        <v>62</v>
      </c>
      <c r="C24" s="6">
        <v>1847651</v>
      </c>
      <c r="D24" s="6"/>
      <c r="E24" s="6">
        <v>46081736086</v>
      </c>
      <c r="F24" s="6"/>
      <c r="G24" s="6">
        <v>51499875642</v>
      </c>
      <c r="H24" s="6"/>
      <c r="I24" s="6">
        <f t="shared" si="1"/>
        <v>-5418139556</v>
      </c>
      <c r="J24" s="6"/>
      <c r="K24" s="6">
        <v>1847651</v>
      </c>
      <c r="L24" s="6"/>
      <c r="M24" s="6">
        <v>46081736086</v>
      </c>
      <c r="N24" s="6"/>
      <c r="O24" s="6">
        <v>38506138074</v>
      </c>
      <c r="P24" s="6"/>
      <c r="Q24" s="6">
        <f t="shared" si="0"/>
        <v>7575598012</v>
      </c>
    </row>
    <row r="25" spans="1:17">
      <c r="A25" s="1" t="s">
        <v>50</v>
      </c>
      <c r="C25" s="6">
        <v>4239301</v>
      </c>
      <c r="D25" s="6"/>
      <c r="E25" s="6">
        <v>31984845637</v>
      </c>
      <c r="F25" s="6"/>
      <c r="G25" s="6">
        <v>32490534896</v>
      </c>
      <c r="H25" s="6"/>
      <c r="I25" s="6">
        <f t="shared" si="1"/>
        <v>-505689259</v>
      </c>
      <c r="J25" s="6"/>
      <c r="K25" s="6">
        <v>4239301</v>
      </c>
      <c r="L25" s="6"/>
      <c r="M25" s="6">
        <v>31984845637</v>
      </c>
      <c r="N25" s="6"/>
      <c r="O25" s="6">
        <v>34290540758</v>
      </c>
      <c r="P25" s="6"/>
      <c r="Q25" s="6">
        <f t="shared" si="0"/>
        <v>-2305695121</v>
      </c>
    </row>
    <row r="26" spans="1:17">
      <c r="A26" s="1" t="s">
        <v>68</v>
      </c>
      <c r="C26" s="6">
        <v>3344338</v>
      </c>
      <c r="D26" s="6"/>
      <c r="E26" s="6">
        <v>59839905400</v>
      </c>
      <c r="F26" s="6"/>
      <c r="G26" s="6">
        <v>54620535873</v>
      </c>
      <c r="H26" s="6"/>
      <c r="I26" s="6">
        <f t="shared" si="1"/>
        <v>5219369527</v>
      </c>
      <c r="J26" s="6"/>
      <c r="K26" s="6">
        <v>3344338</v>
      </c>
      <c r="L26" s="6"/>
      <c r="M26" s="6">
        <v>59839905400</v>
      </c>
      <c r="N26" s="6"/>
      <c r="O26" s="6">
        <v>66285076416</v>
      </c>
      <c r="P26" s="6"/>
      <c r="Q26" s="6">
        <f t="shared" si="0"/>
        <v>-6445171016</v>
      </c>
    </row>
    <row r="27" spans="1:17">
      <c r="A27" s="1" t="s">
        <v>35</v>
      </c>
      <c r="C27" s="6">
        <v>1500000</v>
      </c>
      <c r="D27" s="6"/>
      <c r="E27" s="6">
        <v>28434800250</v>
      </c>
      <c r="F27" s="6"/>
      <c r="G27" s="6">
        <v>27480512250</v>
      </c>
      <c r="H27" s="6"/>
      <c r="I27" s="6">
        <f t="shared" si="1"/>
        <v>954288000</v>
      </c>
      <c r="J27" s="6"/>
      <c r="K27" s="6">
        <v>1500000</v>
      </c>
      <c r="L27" s="6"/>
      <c r="M27" s="6">
        <v>28434800250</v>
      </c>
      <c r="N27" s="6"/>
      <c r="O27" s="6">
        <v>27860292546</v>
      </c>
      <c r="P27" s="6"/>
      <c r="Q27" s="6">
        <f t="shared" si="0"/>
        <v>574507704</v>
      </c>
    </row>
    <row r="28" spans="1:17">
      <c r="A28" s="1" t="s">
        <v>41</v>
      </c>
      <c r="C28" s="6">
        <v>7054039</v>
      </c>
      <c r="D28" s="6"/>
      <c r="E28" s="6">
        <v>78009250580</v>
      </c>
      <c r="F28" s="6"/>
      <c r="G28" s="6">
        <v>94348386189</v>
      </c>
      <c r="H28" s="6"/>
      <c r="I28" s="6">
        <f t="shared" si="1"/>
        <v>-16339135609</v>
      </c>
      <c r="J28" s="6"/>
      <c r="K28" s="6">
        <v>7054039</v>
      </c>
      <c r="L28" s="6"/>
      <c r="M28" s="6">
        <v>78009250580</v>
      </c>
      <c r="N28" s="6"/>
      <c r="O28" s="6">
        <v>76629582495</v>
      </c>
      <c r="P28" s="6"/>
      <c r="Q28" s="6">
        <f t="shared" si="0"/>
        <v>1379668085</v>
      </c>
    </row>
    <row r="29" spans="1:17">
      <c r="A29" s="1" t="s">
        <v>44</v>
      </c>
      <c r="C29" s="6">
        <v>3611341</v>
      </c>
      <c r="D29" s="6"/>
      <c r="E29" s="6">
        <v>31411218309</v>
      </c>
      <c r="F29" s="6"/>
      <c r="G29" s="6">
        <v>31447116844</v>
      </c>
      <c r="H29" s="6"/>
      <c r="I29" s="6">
        <f t="shared" si="1"/>
        <v>-35898535</v>
      </c>
      <c r="J29" s="6"/>
      <c r="K29" s="6">
        <v>3611341</v>
      </c>
      <c r="L29" s="6"/>
      <c r="M29" s="6">
        <v>31411218309</v>
      </c>
      <c r="N29" s="6"/>
      <c r="O29" s="6">
        <v>43624708889</v>
      </c>
      <c r="P29" s="6"/>
      <c r="Q29" s="6">
        <f t="shared" si="0"/>
        <v>-12213490580</v>
      </c>
    </row>
    <row r="30" spans="1:17">
      <c r="A30" s="1" t="s">
        <v>30</v>
      </c>
      <c r="C30" s="6">
        <v>1922101</v>
      </c>
      <c r="D30" s="6"/>
      <c r="E30" s="6">
        <v>12419319243</v>
      </c>
      <c r="F30" s="6"/>
      <c r="G30" s="6">
        <v>22278348058</v>
      </c>
      <c r="H30" s="6"/>
      <c r="I30" s="6">
        <f t="shared" si="1"/>
        <v>-9859028815</v>
      </c>
      <c r="J30" s="6"/>
      <c r="K30" s="6">
        <v>1922101</v>
      </c>
      <c r="L30" s="6"/>
      <c r="M30" s="6">
        <v>12419319243</v>
      </c>
      <c r="N30" s="6"/>
      <c r="O30" s="6">
        <v>21650354721</v>
      </c>
      <c r="P30" s="6"/>
      <c r="Q30" s="6">
        <f t="shared" si="0"/>
        <v>-9231035478</v>
      </c>
    </row>
    <row r="31" spans="1:17">
      <c r="A31" s="1" t="s">
        <v>54</v>
      </c>
      <c r="C31" s="6">
        <v>19113758</v>
      </c>
      <c r="D31" s="6"/>
      <c r="E31" s="6">
        <v>73378120262</v>
      </c>
      <c r="F31" s="6"/>
      <c r="G31" s="6">
        <v>77188155839</v>
      </c>
      <c r="H31" s="6"/>
      <c r="I31" s="6">
        <f t="shared" si="1"/>
        <v>-3810035577</v>
      </c>
      <c r="J31" s="6"/>
      <c r="K31" s="6">
        <v>19113758</v>
      </c>
      <c r="L31" s="6"/>
      <c r="M31" s="6">
        <v>73378120262</v>
      </c>
      <c r="N31" s="6"/>
      <c r="O31" s="6">
        <v>106365926630</v>
      </c>
      <c r="P31" s="6"/>
      <c r="Q31" s="6">
        <f t="shared" si="0"/>
        <v>-32987806368</v>
      </c>
    </row>
    <row r="32" spans="1:17">
      <c r="A32" s="1" t="s">
        <v>17</v>
      </c>
      <c r="C32" s="6">
        <v>25642129</v>
      </c>
      <c r="D32" s="6"/>
      <c r="E32" s="6">
        <v>43204801373</v>
      </c>
      <c r="F32" s="6"/>
      <c r="G32" s="6">
        <v>38948045131</v>
      </c>
      <c r="H32" s="6"/>
      <c r="I32" s="6">
        <f t="shared" si="1"/>
        <v>4256756242</v>
      </c>
      <c r="J32" s="6"/>
      <c r="K32" s="6">
        <v>25642129</v>
      </c>
      <c r="L32" s="6"/>
      <c r="M32" s="6">
        <v>43204801373</v>
      </c>
      <c r="N32" s="6"/>
      <c r="O32" s="6">
        <v>49318997512</v>
      </c>
      <c r="P32" s="6"/>
      <c r="Q32" s="6">
        <f t="shared" si="0"/>
        <v>-6114196139</v>
      </c>
    </row>
    <row r="33" spans="1:17">
      <c r="A33" s="1" t="s">
        <v>49</v>
      </c>
      <c r="C33" s="6">
        <v>3603832</v>
      </c>
      <c r="D33" s="6"/>
      <c r="E33" s="6">
        <v>60900616393</v>
      </c>
      <c r="F33" s="6"/>
      <c r="G33" s="6">
        <v>60005019093</v>
      </c>
      <c r="H33" s="6"/>
      <c r="I33" s="6">
        <f t="shared" si="1"/>
        <v>895597300</v>
      </c>
      <c r="J33" s="6"/>
      <c r="K33" s="6">
        <v>3603832</v>
      </c>
      <c r="L33" s="6"/>
      <c r="M33" s="6">
        <v>60900616393</v>
      </c>
      <c r="N33" s="6"/>
      <c r="O33" s="6">
        <v>64417000835</v>
      </c>
      <c r="P33" s="6"/>
      <c r="Q33" s="6">
        <f t="shared" si="0"/>
        <v>-3516384442</v>
      </c>
    </row>
    <row r="34" spans="1:17">
      <c r="A34" s="1" t="s">
        <v>58</v>
      </c>
      <c r="C34" s="6">
        <v>3500901</v>
      </c>
      <c r="D34" s="6"/>
      <c r="E34" s="6">
        <v>51922653934</v>
      </c>
      <c r="F34" s="6"/>
      <c r="G34" s="6">
        <v>52549066649</v>
      </c>
      <c r="H34" s="6"/>
      <c r="I34" s="6">
        <f t="shared" si="1"/>
        <v>-626412715</v>
      </c>
      <c r="J34" s="6"/>
      <c r="K34" s="6">
        <v>3500901</v>
      </c>
      <c r="L34" s="6"/>
      <c r="M34" s="6">
        <v>51922653934</v>
      </c>
      <c r="N34" s="6"/>
      <c r="O34" s="6">
        <v>49685837163</v>
      </c>
      <c r="P34" s="6"/>
      <c r="Q34" s="6">
        <f t="shared" si="0"/>
        <v>2236816771</v>
      </c>
    </row>
    <row r="35" spans="1:17">
      <c r="A35" s="1" t="s">
        <v>16</v>
      </c>
      <c r="C35" s="6">
        <v>7064052</v>
      </c>
      <c r="D35" s="6"/>
      <c r="E35" s="6">
        <v>60529820076</v>
      </c>
      <c r="F35" s="6"/>
      <c r="G35" s="6">
        <v>61372462583</v>
      </c>
      <c r="H35" s="6"/>
      <c r="I35" s="6">
        <f t="shared" si="1"/>
        <v>-842642507</v>
      </c>
      <c r="J35" s="6"/>
      <c r="K35" s="6">
        <v>7064052</v>
      </c>
      <c r="L35" s="6"/>
      <c r="M35" s="6">
        <v>60529820076</v>
      </c>
      <c r="N35" s="6"/>
      <c r="O35" s="6">
        <v>59063549310</v>
      </c>
      <c r="P35" s="6"/>
      <c r="Q35" s="6">
        <f t="shared" si="0"/>
        <v>1466270766</v>
      </c>
    </row>
    <row r="36" spans="1:17">
      <c r="A36" s="1" t="s">
        <v>38</v>
      </c>
      <c r="C36" s="6">
        <v>25111252</v>
      </c>
      <c r="D36" s="6"/>
      <c r="E36" s="6">
        <v>122812253048</v>
      </c>
      <c r="F36" s="6"/>
      <c r="G36" s="6">
        <v>141341062454</v>
      </c>
      <c r="H36" s="6"/>
      <c r="I36" s="6">
        <f t="shared" si="1"/>
        <v>-18528809406</v>
      </c>
      <c r="J36" s="6"/>
      <c r="K36" s="6">
        <v>25111252</v>
      </c>
      <c r="L36" s="6"/>
      <c r="M36" s="6">
        <v>122812253048</v>
      </c>
      <c r="N36" s="6"/>
      <c r="O36" s="6">
        <v>142108163237</v>
      </c>
      <c r="P36" s="6"/>
      <c r="Q36" s="6">
        <f t="shared" si="0"/>
        <v>-19295910189</v>
      </c>
    </row>
    <row r="37" spans="1:17">
      <c r="A37" s="1" t="s">
        <v>61</v>
      </c>
      <c r="C37" s="6">
        <v>5414034</v>
      </c>
      <c r="D37" s="6"/>
      <c r="E37" s="6">
        <v>163338252105</v>
      </c>
      <c r="F37" s="6"/>
      <c r="G37" s="6">
        <v>161185523906</v>
      </c>
      <c r="H37" s="6"/>
      <c r="I37" s="6">
        <f t="shared" si="1"/>
        <v>2152728199</v>
      </c>
      <c r="J37" s="6"/>
      <c r="K37" s="6">
        <v>5414034</v>
      </c>
      <c r="L37" s="6"/>
      <c r="M37" s="6">
        <v>163338252105</v>
      </c>
      <c r="N37" s="6"/>
      <c r="O37" s="6">
        <v>152643346009</v>
      </c>
      <c r="P37" s="6"/>
      <c r="Q37" s="6">
        <f t="shared" si="0"/>
        <v>10694906096</v>
      </c>
    </row>
    <row r="38" spans="1:17">
      <c r="A38" s="1" t="s">
        <v>18</v>
      </c>
      <c r="C38" s="6">
        <v>21377844</v>
      </c>
      <c r="D38" s="6"/>
      <c r="E38" s="6">
        <v>36062345970</v>
      </c>
      <c r="F38" s="6"/>
      <c r="G38" s="6">
        <v>33406015241</v>
      </c>
      <c r="H38" s="6"/>
      <c r="I38" s="6">
        <f t="shared" si="1"/>
        <v>2656330729</v>
      </c>
      <c r="J38" s="6"/>
      <c r="K38" s="6">
        <v>21377844</v>
      </c>
      <c r="L38" s="6"/>
      <c r="M38" s="6">
        <v>36062345970</v>
      </c>
      <c r="N38" s="6"/>
      <c r="O38" s="6">
        <v>41175018806</v>
      </c>
      <c r="P38" s="6"/>
      <c r="Q38" s="6">
        <f t="shared" si="0"/>
        <v>-5112672836</v>
      </c>
    </row>
    <row r="39" spans="1:17">
      <c r="A39" s="1" t="s">
        <v>46</v>
      </c>
      <c r="C39" s="6">
        <v>2620473</v>
      </c>
      <c r="D39" s="6"/>
      <c r="E39" s="6">
        <v>25527835619</v>
      </c>
      <c r="F39" s="6"/>
      <c r="G39" s="6">
        <v>22454075820</v>
      </c>
      <c r="H39" s="6"/>
      <c r="I39" s="6">
        <f t="shared" si="1"/>
        <v>3073759799</v>
      </c>
      <c r="J39" s="6"/>
      <c r="K39" s="6">
        <v>2620473</v>
      </c>
      <c r="L39" s="6"/>
      <c r="M39" s="6">
        <v>25527835619</v>
      </c>
      <c r="N39" s="6"/>
      <c r="O39" s="6">
        <v>21458219097</v>
      </c>
      <c r="P39" s="6"/>
      <c r="Q39" s="6">
        <f t="shared" si="0"/>
        <v>4069616522</v>
      </c>
    </row>
    <row r="40" spans="1:17">
      <c r="A40" s="1" t="s">
        <v>20</v>
      </c>
      <c r="C40" s="6">
        <v>12185388</v>
      </c>
      <c r="D40" s="6"/>
      <c r="E40" s="6">
        <v>22239256752</v>
      </c>
      <c r="F40" s="6"/>
      <c r="G40" s="6">
        <v>21003742488</v>
      </c>
      <c r="H40" s="6"/>
      <c r="I40" s="6">
        <f t="shared" si="1"/>
        <v>1235514264</v>
      </c>
      <c r="J40" s="6"/>
      <c r="K40" s="6">
        <v>12185388</v>
      </c>
      <c r="L40" s="6"/>
      <c r="M40" s="6">
        <v>22239256752</v>
      </c>
      <c r="N40" s="6"/>
      <c r="O40" s="6">
        <v>21559320662</v>
      </c>
      <c r="P40" s="6"/>
      <c r="Q40" s="6">
        <f t="shared" si="0"/>
        <v>679936090</v>
      </c>
    </row>
    <row r="41" spans="1:17">
      <c r="A41" s="1" t="s">
        <v>51</v>
      </c>
      <c r="C41" s="6">
        <v>39837300</v>
      </c>
      <c r="D41" s="6"/>
      <c r="E41" s="6">
        <v>304526061419</v>
      </c>
      <c r="F41" s="6"/>
      <c r="G41" s="6">
        <v>323138187410</v>
      </c>
      <c r="H41" s="6"/>
      <c r="I41" s="6">
        <f t="shared" si="1"/>
        <v>-18612125991</v>
      </c>
      <c r="J41" s="6"/>
      <c r="K41" s="6">
        <v>39837300</v>
      </c>
      <c r="L41" s="6"/>
      <c r="M41" s="6">
        <v>304526061419</v>
      </c>
      <c r="N41" s="6"/>
      <c r="O41" s="6">
        <v>299355290925</v>
      </c>
      <c r="P41" s="6"/>
      <c r="Q41" s="6">
        <f t="shared" si="0"/>
        <v>5170770494</v>
      </c>
    </row>
    <row r="42" spans="1:17">
      <c r="A42" s="12" t="s">
        <v>70</v>
      </c>
      <c r="B42" s="12"/>
      <c r="C42" s="18">
        <v>1731052</v>
      </c>
      <c r="D42" s="18"/>
      <c r="E42" s="18">
        <v>17422616436</v>
      </c>
      <c r="F42" s="18"/>
      <c r="G42" s="18">
        <v>17073365876</v>
      </c>
      <c r="H42" s="18"/>
      <c r="I42" s="18">
        <f t="shared" si="1"/>
        <v>349250560</v>
      </c>
      <c r="J42" s="6"/>
      <c r="K42" s="6">
        <v>1731052</v>
      </c>
      <c r="L42" s="6"/>
      <c r="M42" s="6">
        <v>17422616436</v>
      </c>
      <c r="N42" s="6"/>
      <c r="O42" s="6">
        <v>17073365876</v>
      </c>
      <c r="P42" s="6"/>
      <c r="Q42" s="6">
        <f t="shared" si="0"/>
        <v>349250560</v>
      </c>
    </row>
    <row r="43" spans="1:17">
      <c r="A43" s="1" t="s">
        <v>52</v>
      </c>
      <c r="C43" s="6">
        <v>2403584</v>
      </c>
      <c r="D43" s="6"/>
      <c r="E43" s="6">
        <v>41669089855</v>
      </c>
      <c r="F43" s="6"/>
      <c r="G43" s="6">
        <v>41669089855</v>
      </c>
      <c r="H43" s="6"/>
      <c r="I43" s="6">
        <f t="shared" si="1"/>
        <v>0</v>
      </c>
      <c r="J43" s="6"/>
      <c r="K43" s="6">
        <v>2403584</v>
      </c>
      <c r="L43" s="6"/>
      <c r="M43" s="6">
        <v>41669089855</v>
      </c>
      <c r="N43" s="6"/>
      <c r="O43" s="6">
        <v>33121829713</v>
      </c>
      <c r="P43" s="6"/>
      <c r="Q43" s="6">
        <f t="shared" si="0"/>
        <v>8547260142</v>
      </c>
    </row>
    <row r="44" spans="1:17">
      <c r="A44" s="1" t="s">
        <v>64</v>
      </c>
      <c r="C44" s="6">
        <v>12048272</v>
      </c>
      <c r="D44" s="6"/>
      <c r="E44" s="6">
        <v>122161164772</v>
      </c>
      <c r="F44" s="6"/>
      <c r="G44" s="6">
        <v>154737475378</v>
      </c>
      <c r="H44" s="6"/>
      <c r="I44" s="6">
        <f t="shared" si="1"/>
        <v>-32576310606</v>
      </c>
      <c r="J44" s="6"/>
      <c r="K44" s="6">
        <v>12048272</v>
      </c>
      <c r="L44" s="6"/>
      <c r="M44" s="6">
        <v>122161164772</v>
      </c>
      <c r="N44" s="6"/>
      <c r="O44" s="6">
        <v>157134298671</v>
      </c>
      <c r="P44" s="6"/>
      <c r="Q44" s="6">
        <f t="shared" si="0"/>
        <v>-34973133899</v>
      </c>
    </row>
    <row r="45" spans="1:17">
      <c r="A45" s="1" t="s">
        <v>53</v>
      </c>
      <c r="C45" s="6">
        <v>1966314</v>
      </c>
      <c r="D45" s="6"/>
      <c r="E45" s="6">
        <v>36277643852</v>
      </c>
      <c r="F45" s="6"/>
      <c r="G45" s="6">
        <v>38408173582</v>
      </c>
      <c r="H45" s="6"/>
      <c r="I45" s="6">
        <f t="shared" si="1"/>
        <v>-2130529730</v>
      </c>
      <c r="J45" s="6"/>
      <c r="K45" s="6">
        <v>1966314</v>
      </c>
      <c r="L45" s="6"/>
      <c r="M45" s="6">
        <v>36277643852</v>
      </c>
      <c r="N45" s="6"/>
      <c r="O45" s="6">
        <v>44068197077</v>
      </c>
      <c r="P45" s="6"/>
      <c r="Q45" s="6">
        <f t="shared" si="0"/>
        <v>-7790553225</v>
      </c>
    </row>
    <row r="46" spans="1:17">
      <c r="A46" s="1" t="s">
        <v>67</v>
      </c>
      <c r="C46" s="6">
        <v>1699484</v>
      </c>
      <c r="D46" s="6"/>
      <c r="E46" s="6">
        <v>23853933631</v>
      </c>
      <c r="F46" s="6"/>
      <c r="G46" s="6">
        <v>26202160808</v>
      </c>
      <c r="H46" s="6"/>
      <c r="I46" s="6">
        <f t="shared" si="1"/>
        <v>-2348227177</v>
      </c>
      <c r="J46" s="6"/>
      <c r="K46" s="6">
        <v>1699484</v>
      </c>
      <c r="L46" s="6"/>
      <c r="M46" s="6">
        <v>23853933631</v>
      </c>
      <c r="N46" s="6"/>
      <c r="O46" s="6">
        <v>30828883476</v>
      </c>
      <c r="P46" s="6"/>
      <c r="Q46" s="6">
        <f t="shared" si="0"/>
        <v>-6974949845</v>
      </c>
    </row>
    <row r="47" spans="1:17">
      <c r="A47" s="1" t="s">
        <v>45</v>
      </c>
      <c r="C47" s="6">
        <v>6714825</v>
      </c>
      <c r="D47" s="6"/>
      <c r="E47" s="6">
        <v>59139364070</v>
      </c>
      <c r="F47" s="6"/>
      <c r="G47" s="6">
        <v>66815466630</v>
      </c>
      <c r="H47" s="6"/>
      <c r="I47" s="6">
        <f t="shared" si="1"/>
        <v>-7676102560</v>
      </c>
      <c r="J47" s="6"/>
      <c r="K47" s="6">
        <v>6714825</v>
      </c>
      <c r="L47" s="6"/>
      <c r="M47" s="6">
        <v>59139364070</v>
      </c>
      <c r="N47" s="6"/>
      <c r="O47" s="6">
        <v>59655172580</v>
      </c>
      <c r="P47" s="6"/>
      <c r="Q47" s="6">
        <f t="shared" si="0"/>
        <v>-515808510</v>
      </c>
    </row>
    <row r="48" spans="1:17">
      <c r="A48" s="1" t="s">
        <v>26</v>
      </c>
      <c r="C48" s="6">
        <v>33000000</v>
      </c>
      <c r="D48" s="6"/>
      <c r="E48" s="6">
        <v>75809235150</v>
      </c>
      <c r="F48" s="6"/>
      <c r="G48" s="6">
        <v>79516047600</v>
      </c>
      <c r="H48" s="6"/>
      <c r="I48" s="6">
        <f t="shared" si="1"/>
        <v>-3706812450</v>
      </c>
      <c r="J48" s="6"/>
      <c r="K48" s="6">
        <v>33000000</v>
      </c>
      <c r="L48" s="6"/>
      <c r="M48" s="6">
        <v>75809235150</v>
      </c>
      <c r="N48" s="6"/>
      <c r="O48" s="6">
        <v>92870368505</v>
      </c>
      <c r="P48" s="6"/>
      <c r="Q48" s="6">
        <f t="shared" si="0"/>
        <v>-17061133355</v>
      </c>
    </row>
    <row r="49" spans="1:17">
      <c r="A49" s="1" t="s">
        <v>48</v>
      </c>
      <c r="C49" s="6">
        <v>8956344</v>
      </c>
      <c r="D49" s="6"/>
      <c r="E49" s="6">
        <v>124464691469</v>
      </c>
      <c r="F49" s="6"/>
      <c r="G49" s="6">
        <v>125176935769</v>
      </c>
      <c r="H49" s="6"/>
      <c r="I49" s="6">
        <f t="shared" si="1"/>
        <v>-712244300</v>
      </c>
      <c r="J49" s="6"/>
      <c r="K49" s="6">
        <v>8956344</v>
      </c>
      <c r="L49" s="6"/>
      <c r="M49" s="6">
        <v>124464691469</v>
      </c>
      <c r="N49" s="6"/>
      <c r="O49" s="6">
        <v>115971786916</v>
      </c>
      <c r="P49" s="6"/>
      <c r="Q49" s="6">
        <f t="shared" si="0"/>
        <v>8492904553</v>
      </c>
    </row>
    <row r="50" spans="1:17">
      <c r="A50" s="1" t="s">
        <v>32</v>
      </c>
      <c r="C50" s="6">
        <v>500355</v>
      </c>
      <c r="D50" s="6"/>
      <c r="E50" s="6">
        <v>19173917572</v>
      </c>
      <c r="F50" s="6"/>
      <c r="G50" s="6">
        <v>19338052275</v>
      </c>
      <c r="H50" s="6"/>
      <c r="I50" s="6">
        <f t="shared" si="1"/>
        <v>-164134703</v>
      </c>
      <c r="J50" s="6"/>
      <c r="K50" s="6">
        <v>500355</v>
      </c>
      <c r="L50" s="6"/>
      <c r="M50" s="6">
        <v>19173917572</v>
      </c>
      <c r="N50" s="6"/>
      <c r="O50" s="6">
        <v>24189858697</v>
      </c>
      <c r="P50" s="6"/>
      <c r="Q50" s="6">
        <f t="shared" si="0"/>
        <v>-5015941125</v>
      </c>
    </row>
    <row r="51" spans="1:17">
      <c r="A51" s="1" t="s">
        <v>28</v>
      </c>
      <c r="C51" s="6">
        <v>1448362</v>
      </c>
      <c r="D51" s="6"/>
      <c r="E51" s="6">
        <v>55646115111</v>
      </c>
      <c r="F51" s="6"/>
      <c r="G51" s="6">
        <v>60469258336</v>
      </c>
      <c r="H51" s="6"/>
      <c r="I51" s="6">
        <f t="shared" si="1"/>
        <v>-4823143225</v>
      </c>
      <c r="J51" s="6"/>
      <c r="K51" s="6">
        <v>1448362</v>
      </c>
      <c r="L51" s="6"/>
      <c r="M51" s="6">
        <v>55646115111</v>
      </c>
      <c r="N51" s="6"/>
      <c r="O51" s="6">
        <v>61732943391</v>
      </c>
      <c r="P51" s="6"/>
      <c r="Q51" s="6">
        <f t="shared" si="0"/>
        <v>-6086828280</v>
      </c>
    </row>
    <row r="52" spans="1:17">
      <c r="A52" s="1" t="s">
        <v>29</v>
      </c>
      <c r="C52" s="6">
        <v>780062</v>
      </c>
      <c r="D52" s="6"/>
      <c r="E52" s="6">
        <v>26209217331</v>
      </c>
      <c r="F52" s="6"/>
      <c r="G52" s="6">
        <v>27395610896</v>
      </c>
      <c r="H52" s="6"/>
      <c r="I52" s="6">
        <f t="shared" si="1"/>
        <v>-1186393565</v>
      </c>
      <c r="J52" s="6"/>
      <c r="K52" s="6">
        <v>780062</v>
      </c>
      <c r="L52" s="6"/>
      <c r="M52" s="6">
        <v>26209217331</v>
      </c>
      <c r="N52" s="6"/>
      <c r="O52" s="6">
        <v>32915837148</v>
      </c>
      <c r="P52" s="6"/>
      <c r="Q52" s="6">
        <f t="shared" si="0"/>
        <v>-6706619817</v>
      </c>
    </row>
    <row r="53" spans="1:17">
      <c r="A53" s="1" t="s">
        <v>36</v>
      </c>
      <c r="C53" s="6">
        <v>4144798</v>
      </c>
      <c r="D53" s="6"/>
      <c r="E53" s="6">
        <v>72802811105</v>
      </c>
      <c r="F53" s="6"/>
      <c r="G53" s="6">
        <v>79436846021</v>
      </c>
      <c r="H53" s="6"/>
      <c r="I53" s="6">
        <f t="shared" si="1"/>
        <v>-6634034916</v>
      </c>
      <c r="J53" s="6"/>
      <c r="K53" s="6">
        <v>4144798</v>
      </c>
      <c r="L53" s="6"/>
      <c r="M53" s="6">
        <v>72802811105</v>
      </c>
      <c r="N53" s="6"/>
      <c r="O53" s="6">
        <v>82589617413</v>
      </c>
      <c r="P53" s="6"/>
      <c r="Q53" s="6">
        <f t="shared" si="0"/>
        <v>-9786806308</v>
      </c>
    </row>
    <row r="54" spans="1:17">
      <c r="A54" s="1" t="s">
        <v>69</v>
      </c>
      <c r="C54" s="6">
        <v>1839529</v>
      </c>
      <c r="D54" s="6"/>
      <c r="E54" s="6">
        <v>42130570808</v>
      </c>
      <c r="F54" s="6"/>
      <c r="G54" s="6">
        <v>41490566477</v>
      </c>
      <c r="H54" s="6"/>
      <c r="I54" s="6">
        <f t="shared" si="1"/>
        <v>640004331</v>
      </c>
      <c r="J54" s="6"/>
      <c r="K54" s="6">
        <v>1839529</v>
      </c>
      <c r="L54" s="6"/>
      <c r="M54" s="6">
        <v>42130570808</v>
      </c>
      <c r="N54" s="6"/>
      <c r="O54" s="6">
        <v>27842592101</v>
      </c>
      <c r="P54" s="6"/>
      <c r="Q54" s="6">
        <f t="shared" si="0"/>
        <v>14287978707</v>
      </c>
    </row>
    <row r="55" spans="1:17">
      <c r="A55" s="1" t="s">
        <v>55</v>
      </c>
      <c r="C55" s="6">
        <v>976466</v>
      </c>
      <c r="D55" s="6"/>
      <c r="E55" s="6">
        <v>17471808491</v>
      </c>
      <c r="F55" s="6"/>
      <c r="G55" s="6">
        <v>18558943241</v>
      </c>
      <c r="H55" s="6"/>
      <c r="I55" s="6">
        <f t="shared" si="1"/>
        <v>-1087134750</v>
      </c>
      <c r="J55" s="6"/>
      <c r="K55" s="6">
        <v>976466</v>
      </c>
      <c r="L55" s="6"/>
      <c r="M55" s="6">
        <v>17471808491</v>
      </c>
      <c r="N55" s="6"/>
      <c r="O55" s="6">
        <v>20896720367</v>
      </c>
      <c r="P55" s="6"/>
      <c r="Q55" s="6">
        <f t="shared" si="0"/>
        <v>-3424911876</v>
      </c>
    </row>
    <row r="56" spans="1:17">
      <c r="A56" s="1" t="s">
        <v>43</v>
      </c>
      <c r="C56" s="6">
        <v>140129092</v>
      </c>
      <c r="D56" s="6"/>
      <c r="E56" s="6">
        <v>133166329650</v>
      </c>
      <c r="F56" s="6"/>
      <c r="G56" s="6">
        <v>128569583962</v>
      </c>
      <c r="H56" s="6"/>
      <c r="I56" s="6">
        <f t="shared" si="1"/>
        <v>4596745688</v>
      </c>
      <c r="J56" s="6"/>
      <c r="K56" s="6">
        <v>140129092</v>
      </c>
      <c r="L56" s="6"/>
      <c r="M56" s="6">
        <v>133166329650</v>
      </c>
      <c r="N56" s="6"/>
      <c r="O56" s="6">
        <v>130205636672</v>
      </c>
      <c r="P56" s="6"/>
      <c r="Q56" s="6">
        <f t="shared" si="0"/>
        <v>2960692978</v>
      </c>
    </row>
    <row r="57" spans="1:17">
      <c r="A57" s="1" t="s">
        <v>63</v>
      </c>
      <c r="C57" s="6">
        <v>5436109</v>
      </c>
      <c r="D57" s="6"/>
      <c r="E57" s="6">
        <v>36907709154</v>
      </c>
      <c r="F57" s="6"/>
      <c r="G57" s="6">
        <v>34697569616</v>
      </c>
      <c r="H57" s="6"/>
      <c r="I57" s="6">
        <f t="shared" si="1"/>
        <v>2210139538</v>
      </c>
      <c r="J57" s="6"/>
      <c r="K57" s="6">
        <v>5436109</v>
      </c>
      <c r="L57" s="6"/>
      <c r="M57" s="6">
        <v>36907709154</v>
      </c>
      <c r="N57" s="6"/>
      <c r="O57" s="6">
        <v>36999556651</v>
      </c>
      <c r="P57" s="6"/>
      <c r="Q57" s="6">
        <f t="shared" si="0"/>
        <v>-91847497</v>
      </c>
    </row>
    <row r="58" spans="1:17">
      <c r="A58" s="1" t="s">
        <v>31</v>
      </c>
      <c r="C58" s="6">
        <v>754660</v>
      </c>
      <c r="D58" s="6"/>
      <c r="E58" s="6">
        <v>67807845781</v>
      </c>
      <c r="F58" s="6"/>
      <c r="G58" s="6">
        <v>76127228564</v>
      </c>
      <c r="H58" s="6"/>
      <c r="I58" s="6">
        <f t="shared" si="1"/>
        <v>-8319382783</v>
      </c>
      <c r="J58" s="6"/>
      <c r="K58" s="6">
        <v>754660</v>
      </c>
      <c r="L58" s="6"/>
      <c r="M58" s="6">
        <v>67807845781</v>
      </c>
      <c r="N58" s="6"/>
      <c r="O58" s="6">
        <v>73426627032</v>
      </c>
      <c r="P58" s="6"/>
      <c r="Q58" s="6">
        <f>M58-O58</f>
        <v>-5618781251</v>
      </c>
    </row>
    <row r="59" spans="1:17">
      <c r="A59" s="1" t="s">
        <v>33</v>
      </c>
      <c r="C59" s="6">
        <v>530587</v>
      </c>
      <c r="D59" s="6"/>
      <c r="E59" s="6">
        <v>34019235474</v>
      </c>
      <c r="F59" s="6"/>
      <c r="G59" s="6">
        <v>35882234734</v>
      </c>
      <c r="H59" s="6"/>
      <c r="I59" s="6">
        <f>E59-G59</f>
        <v>-1862999260</v>
      </c>
      <c r="J59" s="6"/>
      <c r="K59" s="6">
        <v>530587</v>
      </c>
      <c r="L59" s="6"/>
      <c r="M59" s="6">
        <v>34019235474</v>
      </c>
      <c r="N59" s="6"/>
      <c r="O59" s="6">
        <v>35805790218</v>
      </c>
      <c r="P59" s="6"/>
      <c r="Q59" s="6">
        <f t="shared" si="0"/>
        <v>-1786554744</v>
      </c>
    </row>
    <row r="60" spans="1:17">
      <c r="A60" s="1" t="s">
        <v>60</v>
      </c>
      <c r="C60" s="6">
        <v>13237900</v>
      </c>
      <c r="D60" s="6"/>
      <c r="E60" s="6">
        <v>23028485391</v>
      </c>
      <c r="F60" s="6"/>
      <c r="G60" s="6">
        <v>21383593554</v>
      </c>
      <c r="H60" s="6"/>
      <c r="I60" s="6">
        <f t="shared" si="1"/>
        <v>1644891837</v>
      </c>
      <c r="J60" s="6"/>
      <c r="K60" s="6">
        <v>13237900</v>
      </c>
      <c r="L60" s="6"/>
      <c r="M60" s="6">
        <v>23028485391</v>
      </c>
      <c r="N60" s="6"/>
      <c r="O60" s="6">
        <v>23953460863</v>
      </c>
      <c r="P60" s="6"/>
      <c r="Q60" s="6">
        <f t="shared" si="0"/>
        <v>-924975472</v>
      </c>
    </row>
    <row r="61" spans="1:17">
      <c r="A61" s="1" t="s">
        <v>22</v>
      </c>
      <c r="C61" s="6">
        <v>12723209</v>
      </c>
      <c r="D61" s="6"/>
      <c r="E61" s="6">
        <v>89544341817</v>
      </c>
      <c r="F61" s="6"/>
      <c r="G61" s="6">
        <v>103077173137</v>
      </c>
      <c r="H61" s="6"/>
      <c r="I61" s="6">
        <f t="shared" si="1"/>
        <v>-13532831320</v>
      </c>
      <c r="J61" s="6"/>
      <c r="K61" s="6">
        <v>12723209</v>
      </c>
      <c r="L61" s="6"/>
      <c r="M61" s="6">
        <v>89544341817</v>
      </c>
      <c r="N61" s="6"/>
      <c r="O61" s="6">
        <v>97386648361</v>
      </c>
      <c r="P61" s="6"/>
      <c r="Q61" s="6">
        <f>M61-O61</f>
        <v>-7842306544</v>
      </c>
    </row>
    <row r="62" spans="1:17" ht="24.75" thickBot="1">
      <c r="C62" s="6"/>
      <c r="D62" s="6"/>
      <c r="E62" s="7">
        <f>SUM(E8:E61)</f>
        <v>3711651473608</v>
      </c>
      <c r="F62" s="6"/>
      <c r="G62" s="7">
        <f>SUM(G8:G61)</f>
        <v>3935502114173</v>
      </c>
      <c r="H62" s="6"/>
      <c r="I62" s="7">
        <f>SUM(I8:I61)</f>
        <v>-223850640565</v>
      </c>
      <c r="J62" s="6"/>
      <c r="K62" s="6"/>
      <c r="L62" s="6"/>
      <c r="M62" s="7">
        <f>SUM(M8:M61)</f>
        <v>3711651473608</v>
      </c>
      <c r="N62" s="6"/>
      <c r="O62" s="7">
        <f>SUM(O8:O61)</f>
        <v>4012299395458</v>
      </c>
      <c r="P62" s="6"/>
      <c r="Q62" s="7">
        <f>SUM(Q8:Q61)</f>
        <v>-300647921850</v>
      </c>
    </row>
    <row r="63" spans="1:17" ht="24.75" thickTop="1"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  <row r="64" spans="1:17"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3"/>
  <sheetViews>
    <sheetView rightToLeft="1" workbookViewId="0">
      <selection activeCell="J23" sqref="J23"/>
    </sheetView>
  </sheetViews>
  <sheetFormatPr defaultRowHeight="24"/>
  <cols>
    <col min="1" max="1" width="30.5703125" style="1" bestFit="1" customWidth="1"/>
    <col min="2" max="2" width="1" style="1" customWidth="1"/>
    <col min="3" max="3" width="14" style="1" bestFit="1" customWidth="1"/>
    <col min="4" max="4" width="1" style="1" customWidth="1"/>
    <col min="5" max="5" width="19" style="1" bestFit="1" customWidth="1"/>
    <col min="6" max="6" width="1" style="1" customWidth="1"/>
    <col min="7" max="7" width="19" style="1" bestFit="1" customWidth="1"/>
    <col min="8" max="8" width="1" style="1" customWidth="1"/>
    <col min="9" max="9" width="33.28515625" style="1" bestFit="1" customWidth="1"/>
    <col min="10" max="10" width="1" style="1" customWidth="1"/>
    <col min="11" max="11" width="14" style="1" bestFit="1" customWidth="1"/>
    <col min="12" max="12" width="1" style="1" customWidth="1"/>
    <col min="13" max="13" width="22.5703125" style="1" bestFit="1" customWidth="1"/>
    <col min="14" max="14" width="1" style="1" customWidth="1"/>
    <col min="15" max="15" width="22.5703125" style="1" bestFit="1" customWidth="1"/>
    <col min="16" max="16" width="1" style="1" customWidth="1"/>
    <col min="17" max="17" width="33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89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19" t="s">
        <v>3</v>
      </c>
      <c r="C6" s="20" t="s">
        <v>91</v>
      </c>
      <c r="D6" s="20" t="s">
        <v>91</v>
      </c>
      <c r="E6" s="20" t="s">
        <v>91</v>
      </c>
      <c r="F6" s="20" t="s">
        <v>91</v>
      </c>
      <c r="G6" s="20" t="s">
        <v>91</v>
      </c>
      <c r="H6" s="20" t="s">
        <v>91</v>
      </c>
      <c r="I6" s="20" t="s">
        <v>91</v>
      </c>
      <c r="K6" s="20" t="s">
        <v>92</v>
      </c>
      <c r="L6" s="20" t="s">
        <v>92</v>
      </c>
      <c r="M6" s="20" t="s">
        <v>92</v>
      </c>
      <c r="N6" s="20" t="s">
        <v>92</v>
      </c>
      <c r="O6" s="20" t="s">
        <v>92</v>
      </c>
      <c r="P6" s="20" t="s">
        <v>92</v>
      </c>
      <c r="Q6" s="20" t="s">
        <v>92</v>
      </c>
    </row>
    <row r="7" spans="1:17" ht="24.75">
      <c r="A7" s="20" t="s">
        <v>3</v>
      </c>
      <c r="C7" s="20" t="s">
        <v>7</v>
      </c>
      <c r="E7" s="20" t="s">
        <v>130</v>
      </c>
      <c r="G7" s="20" t="s">
        <v>131</v>
      </c>
      <c r="I7" s="20" t="s">
        <v>133</v>
      </c>
      <c r="K7" s="20" t="s">
        <v>7</v>
      </c>
      <c r="M7" s="20" t="s">
        <v>130</v>
      </c>
      <c r="O7" s="20" t="s">
        <v>131</v>
      </c>
      <c r="Q7" s="20" t="s">
        <v>133</v>
      </c>
    </row>
    <row r="8" spans="1:17">
      <c r="A8" s="1" t="s">
        <v>37</v>
      </c>
      <c r="C8" s="6">
        <v>750000</v>
      </c>
      <c r="D8" s="6"/>
      <c r="E8" s="6">
        <v>11109944067</v>
      </c>
      <c r="F8" s="6"/>
      <c r="G8" s="6">
        <v>15409245459</v>
      </c>
      <c r="H8" s="6"/>
      <c r="I8" s="6">
        <f>E8-G8</f>
        <v>-4299301392</v>
      </c>
      <c r="J8" s="6"/>
      <c r="K8" s="6">
        <v>928636</v>
      </c>
      <c r="L8" s="6"/>
      <c r="M8" s="6">
        <v>14591443937</v>
      </c>
      <c r="N8" s="6"/>
      <c r="O8" s="6">
        <v>19079440086</v>
      </c>
      <c r="P8" s="6"/>
      <c r="Q8" s="6">
        <f>M8-O8</f>
        <v>-4487996149</v>
      </c>
    </row>
    <row r="9" spans="1:17">
      <c r="A9" s="1" t="s">
        <v>39</v>
      </c>
      <c r="C9" s="6">
        <v>8909876</v>
      </c>
      <c r="D9" s="6"/>
      <c r="E9" s="6">
        <v>41502202408</v>
      </c>
      <c r="F9" s="6"/>
      <c r="G9" s="6">
        <v>41502202408</v>
      </c>
      <c r="H9" s="6"/>
      <c r="I9" s="6">
        <f t="shared" ref="I9:I61" si="0">E9-G9</f>
        <v>0</v>
      </c>
      <c r="J9" s="6"/>
      <c r="K9" s="6">
        <v>8909876</v>
      </c>
      <c r="L9" s="6"/>
      <c r="M9" s="6">
        <v>41502202408</v>
      </c>
      <c r="N9" s="6"/>
      <c r="O9" s="6">
        <v>41502202408</v>
      </c>
      <c r="P9" s="6"/>
      <c r="Q9" s="6">
        <f t="shared" ref="Q9:Q61" si="1">M9-O9</f>
        <v>0</v>
      </c>
    </row>
    <row r="10" spans="1:17">
      <c r="A10" s="1" t="s">
        <v>38</v>
      </c>
      <c r="C10" s="6">
        <v>1500000</v>
      </c>
      <c r="D10" s="6"/>
      <c r="E10" s="6">
        <v>7443353888</v>
      </c>
      <c r="F10" s="6"/>
      <c r="G10" s="6">
        <v>8488714346</v>
      </c>
      <c r="H10" s="6"/>
      <c r="I10" s="6">
        <f t="shared" si="0"/>
        <v>-1045360458</v>
      </c>
      <c r="J10" s="6"/>
      <c r="K10" s="6">
        <v>2568042</v>
      </c>
      <c r="L10" s="6"/>
      <c r="M10" s="6">
        <v>19867380110</v>
      </c>
      <c r="N10" s="6"/>
      <c r="O10" s="6">
        <v>21515641890</v>
      </c>
      <c r="P10" s="6"/>
      <c r="Q10" s="6">
        <f t="shared" si="1"/>
        <v>-1648261780</v>
      </c>
    </row>
    <row r="11" spans="1:17">
      <c r="A11" s="1" t="s">
        <v>21</v>
      </c>
      <c r="C11" s="6">
        <v>4000000</v>
      </c>
      <c r="D11" s="6"/>
      <c r="E11" s="6">
        <v>23514025444</v>
      </c>
      <c r="F11" s="6"/>
      <c r="G11" s="6">
        <v>20816736432</v>
      </c>
      <c r="H11" s="6"/>
      <c r="I11" s="6">
        <f t="shared" si="0"/>
        <v>2697289012</v>
      </c>
      <c r="J11" s="6"/>
      <c r="K11" s="6">
        <v>5197463</v>
      </c>
      <c r="L11" s="6"/>
      <c r="M11" s="6">
        <v>30600269401</v>
      </c>
      <c r="N11" s="6"/>
      <c r="O11" s="6">
        <v>26729925446</v>
      </c>
      <c r="P11" s="6"/>
      <c r="Q11" s="6">
        <f t="shared" si="1"/>
        <v>3870343955</v>
      </c>
    </row>
    <row r="12" spans="1:17">
      <c r="A12" s="1" t="s">
        <v>54</v>
      </c>
      <c r="C12" s="6">
        <v>10000000</v>
      </c>
      <c r="D12" s="6"/>
      <c r="E12" s="6">
        <v>39344850400</v>
      </c>
      <c r="F12" s="6"/>
      <c r="G12" s="6">
        <v>55648882093</v>
      </c>
      <c r="H12" s="6"/>
      <c r="I12" s="6">
        <f t="shared" si="0"/>
        <v>-16304031693</v>
      </c>
      <c r="J12" s="6"/>
      <c r="K12" s="6">
        <v>15952588</v>
      </c>
      <c r="L12" s="6"/>
      <c r="M12" s="6">
        <v>75321318012</v>
      </c>
      <c r="N12" s="6"/>
      <c r="O12" s="6">
        <v>88774368866</v>
      </c>
      <c r="P12" s="6"/>
      <c r="Q12" s="6">
        <f t="shared" si="1"/>
        <v>-13453050854</v>
      </c>
    </row>
    <row r="13" spans="1:17">
      <c r="A13" s="1" t="s">
        <v>57</v>
      </c>
      <c r="C13" s="6">
        <v>4000000</v>
      </c>
      <c r="D13" s="6"/>
      <c r="E13" s="6">
        <v>21414899065</v>
      </c>
      <c r="F13" s="6"/>
      <c r="G13" s="6">
        <v>24438288417</v>
      </c>
      <c r="H13" s="6"/>
      <c r="I13" s="6">
        <f t="shared" si="0"/>
        <v>-3023389352</v>
      </c>
      <c r="J13" s="6"/>
      <c r="K13" s="6">
        <v>7141338</v>
      </c>
      <c r="L13" s="6"/>
      <c r="M13" s="6">
        <v>58675408184</v>
      </c>
      <c r="N13" s="6"/>
      <c r="O13" s="6">
        <v>59154610608</v>
      </c>
      <c r="P13" s="6"/>
      <c r="Q13" s="6">
        <f t="shared" si="1"/>
        <v>-479202424</v>
      </c>
    </row>
    <row r="14" spans="1:17">
      <c r="A14" s="1" t="s">
        <v>40</v>
      </c>
      <c r="C14" s="6">
        <v>2368456</v>
      </c>
      <c r="D14" s="6"/>
      <c r="E14" s="6">
        <v>44825379331</v>
      </c>
      <c r="F14" s="6"/>
      <c r="G14" s="6">
        <v>44825379331</v>
      </c>
      <c r="H14" s="6"/>
      <c r="I14" s="6">
        <f t="shared" si="0"/>
        <v>0</v>
      </c>
      <c r="J14" s="6"/>
      <c r="K14" s="6">
        <v>2368456</v>
      </c>
      <c r="L14" s="6"/>
      <c r="M14" s="6">
        <v>44825379331</v>
      </c>
      <c r="N14" s="6"/>
      <c r="O14" s="6">
        <v>44825379331</v>
      </c>
      <c r="P14" s="6"/>
      <c r="Q14" s="6">
        <f t="shared" si="1"/>
        <v>0</v>
      </c>
    </row>
    <row r="15" spans="1:17">
      <c r="A15" s="1" t="s">
        <v>33</v>
      </c>
      <c r="C15" s="6">
        <v>399115</v>
      </c>
      <c r="D15" s="6"/>
      <c r="E15" s="6">
        <v>26203299962</v>
      </c>
      <c r="F15" s="6"/>
      <c r="G15" s="6">
        <v>26933618728</v>
      </c>
      <c r="H15" s="6"/>
      <c r="I15" s="6">
        <f t="shared" si="0"/>
        <v>-730318766</v>
      </c>
      <c r="J15" s="6"/>
      <c r="K15" s="6">
        <v>426366</v>
      </c>
      <c r="L15" s="6"/>
      <c r="M15" s="6">
        <v>28233067997</v>
      </c>
      <c r="N15" s="6"/>
      <c r="O15" s="6">
        <v>28695315382</v>
      </c>
      <c r="P15" s="6"/>
      <c r="Q15" s="6">
        <f t="shared" si="1"/>
        <v>-462247385</v>
      </c>
    </row>
    <row r="16" spans="1:17">
      <c r="A16" s="1" t="s">
        <v>25</v>
      </c>
      <c r="C16" s="6">
        <v>100110</v>
      </c>
      <c r="D16" s="6"/>
      <c r="E16" s="6">
        <v>9536280747</v>
      </c>
      <c r="F16" s="6"/>
      <c r="G16" s="6">
        <v>7712876023</v>
      </c>
      <c r="H16" s="6"/>
      <c r="I16" s="6">
        <f t="shared" si="0"/>
        <v>1823404724</v>
      </c>
      <c r="J16" s="6"/>
      <c r="K16" s="6">
        <v>130981</v>
      </c>
      <c r="L16" s="6"/>
      <c r="M16" s="6">
        <v>12066396270</v>
      </c>
      <c r="N16" s="6"/>
      <c r="O16" s="6">
        <v>9918706201</v>
      </c>
      <c r="P16" s="6"/>
      <c r="Q16" s="6">
        <f t="shared" si="1"/>
        <v>2147690069</v>
      </c>
    </row>
    <row r="17" spans="1:17">
      <c r="A17" s="1" t="s">
        <v>65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1181370</v>
      </c>
      <c r="L17" s="6"/>
      <c r="M17" s="6">
        <v>18727942374</v>
      </c>
      <c r="N17" s="6"/>
      <c r="O17" s="6">
        <v>19084014665</v>
      </c>
      <c r="P17" s="6"/>
      <c r="Q17" s="6">
        <f t="shared" si="1"/>
        <v>-356072291</v>
      </c>
    </row>
    <row r="18" spans="1:17">
      <c r="A18" s="1" t="s">
        <v>64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f t="shared" si="0"/>
        <v>0</v>
      </c>
      <c r="J18" s="6"/>
      <c r="K18" s="6">
        <v>1355883</v>
      </c>
      <c r="L18" s="6"/>
      <c r="M18" s="6">
        <v>17271869814</v>
      </c>
      <c r="N18" s="6"/>
      <c r="O18" s="6">
        <v>17683508823</v>
      </c>
      <c r="P18" s="6"/>
      <c r="Q18" s="6">
        <f t="shared" si="1"/>
        <v>-411639009</v>
      </c>
    </row>
    <row r="19" spans="1:17">
      <c r="A19" s="1" t="s">
        <v>53</v>
      </c>
      <c r="C19" s="6">
        <v>0</v>
      </c>
      <c r="D19" s="6"/>
      <c r="E19" s="6">
        <v>0</v>
      </c>
      <c r="F19" s="6"/>
      <c r="G19" s="6">
        <v>0</v>
      </c>
      <c r="H19" s="6"/>
      <c r="I19" s="6">
        <f t="shared" si="0"/>
        <v>0</v>
      </c>
      <c r="J19" s="6"/>
      <c r="K19" s="6">
        <v>180787</v>
      </c>
      <c r="L19" s="6"/>
      <c r="M19" s="6">
        <v>3990772228</v>
      </c>
      <c r="N19" s="6"/>
      <c r="O19" s="6">
        <v>4051721721</v>
      </c>
      <c r="P19" s="6"/>
      <c r="Q19" s="6">
        <f t="shared" si="1"/>
        <v>-60949493</v>
      </c>
    </row>
    <row r="20" spans="1:17">
      <c r="A20" s="1" t="s">
        <v>134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0"/>
        <v>0</v>
      </c>
      <c r="J20" s="6"/>
      <c r="K20" s="6">
        <v>20000</v>
      </c>
      <c r="L20" s="6"/>
      <c r="M20" s="6">
        <v>604382408</v>
      </c>
      <c r="N20" s="6"/>
      <c r="O20" s="6">
        <v>600544790</v>
      </c>
      <c r="P20" s="6"/>
      <c r="Q20" s="6">
        <f t="shared" si="1"/>
        <v>3837618</v>
      </c>
    </row>
    <row r="21" spans="1:17">
      <c r="A21" s="1" t="s">
        <v>45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6">
        <v>617372</v>
      </c>
      <c r="L21" s="6"/>
      <c r="M21" s="6">
        <v>5810344943</v>
      </c>
      <c r="N21" s="6"/>
      <c r="O21" s="6">
        <v>5484794198</v>
      </c>
      <c r="P21" s="6"/>
      <c r="Q21" s="6">
        <f t="shared" si="1"/>
        <v>325550745</v>
      </c>
    </row>
    <row r="22" spans="1:17">
      <c r="A22" s="1" t="s">
        <v>24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0"/>
        <v>0</v>
      </c>
      <c r="J22" s="6"/>
      <c r="K22" s="6">
        <v>1471611</v>
      </c>
      <c r="L22" s="6"/>
      <c r="M22" s="6">
        <v>8347099880</v>
      </c>
      <c r="N22" s="6"/>
      <c r="O22" s="6">
        <v>7739501102</v>
      </c>
      <c r="P22" s="6"/>
      <c r="Q22" s="6">
        <f t="shared" si="1"/>
        <v>607598778</v>
      </c>
    </row>
    <row r="23" spans="1:17">
      <c r="A23" s="1" t="s">
        <v>135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6">
        <v>493499</v>
      </c>
      <c r="L23" s="6"/>
      <c r="M23" s="6">
        <v>5832171182</v>
      </c>
      <c r="N23" s="6"/>
      <c r="O23" s="6">
        <v>5832171182</v>
      </c>
      <c r="P23" s="6"/>
      <c r="Q23" s="6">
        <f t="shared" si="1"/>
        <v>0</v>
      </c>
    </row>
    <row r="24" spans="1:17">
      <c r="A24" s="1" t="s">
        <v>23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6">
        <v>51948</v>
      </c>
      <c r="L24" s="6"/>
      <c r="M24" s="6">
        <v>2443036811</v>
      </c>
      <c r="N24" s="6"/>
      <c r="O24" s="6">
        <v>1971704185</v>
      </c>
      <c r="P24" s="6"/>
      <c r="Q24" s="6">
        <f t="shared" si="1"/>
        <v>471332626</v>
      </c>
    </row>
    <row r="25" spans="1:17">
      <c r="A25" s="1" t="s">
        <v>22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1169791</v>
      </c>
      <c r="L25" s="6"/>
      <c r="M25" s="6">
        <v>10184032405</v>
      </c>
      <c r="N25" s="6"/>
      <c r="O25" s="6">
        <v>8953875135</v>
      </c>
      <c r="P25" s="6"/>
      <c r="Q25" s="6">
        <f t="shared" si="1"/>
        <v>1230157270</v>
      </c>
    </row>
    <row r="26" spans="1:17">
      <c r="A26" s="1" t="s">
        <v>66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3723969</v>
      </c>
      <c r="L26" s="6"/>
      <c r="M26" s="6">
        <v>27906769862</v>
      </c>
      <c r="N26" s="6"/>
      <c r="O26" s="6">
        <v>26961052622</v>
      </c>
      <c r="P26" s="6"/>
      <c r="Q26" s="6">
        <f t="shared" si="1"/>
        <v>945717240</v>
      </c>
    </row>
    <row r="27" spans="1:17">
      <c r="A27" s="1" t="s">
        <v>68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425444</v>
      </c>
      <c r="L27" s="6"/>
      <c r="M27" s="6">
        <v>8930276517</v>
      </c>
      <c r="N27" s="6"/>
      <c r="O27" s="6">
        <v>8364965977</v>
      </c>
      <c r="P27" s="6"/>
      <c r="Q27" s="6">
        <f t="shared" si="1"/>
        <v>565310540</v>
      </c>
    </row>
    <row r="28" spans="1:17">
      <c r="A28" s="1" t="s">
        <v>55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89779</v>
      </c>
      <c r="L28" s="6"/>
      <c r="M28" s="6">
        <v>1963660549</v>
      </c>
      <c r="N28" s="6"/>
      <c r="O28" s="6">
        <v>1921302593</v>
      </c>
      <c r="P28" s="6"/>
      <c r="Q28" s="6">
        <f t="shared" si="1"/>
        <v>42357956</v>
      </c>
    </row>
    <row r="29" spans="1:17">
      <c r="A29" s="1" t="s">
        <v>36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163321</v>
      </c>
      <c r="L29" s="6"/>
      <c r="M29" s="6">
        <v>7382679390</v>
      </c>
      <c r="N29" s="6"/>
      <c r="O29" s="6">
        <v>7375719486</v>
      </c>
      <c r="P29" s="6"/>
      <c r="Q29" s="6">
        <f t="shared" si="1"/>
        <v>6959904</v>
      </c>
    </row>
    <row r="30" spans="1:17">
      <c r="A30" s="1" t="s">
        <v>60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6">
        <v>2649513</v>
      </c>
      <c r="L30" s="6"/>
      <c r="M30" s="6">
        <v>5146813126</v>
      </c>
      <c r="N30" s="6"/>
      <c r="O30" s="6">
        <v>4780585272</v>
      </c>
      <c r="P30" s="6"/>
      <c r="Q30" s="6">
        <f t="shared" si="1"/>
        <v>366227854</v>
      </c>
    </row>
    <row r="31" spans="1:17">
      <c r="A31" s="1" t="s">
        <v>42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6">
        <v>1721504</v>
      </c>
      <c r="L31" s="6"/>
      <c r="M31" s="6">
        <v>3613470773</v>
      </c>
      <c r="N31" s="6"/>
      <c r="O31" s="6">
        <v>3168557244</v>
      </c>
      <c r="P31" s="6"/>
      <c r="Q31" s="6">
        <f t="shared" si="1"/>
        <v>444913529</v>
      </c>
    </row>
    <row r="32" spans="1:17">
      <c r="A32" s="1" t="s">
        <v>15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6">
        <v>2154033</v>
      </c>
      <c r="L32" s="6"/>
      <c r="M32" s="6">
        <v>5175209088</v>
      </c>
      <c r="N32" s="6"/>
      <c r="O32" s="6">
        <v>4977555585</v>
      </c>
      <c r="P32" s="6"/>
      <c r="Q32" s="6">
        <f t="shared" si="1"/>
        <v>197653503</v>
      </c>
    </row>
    <row r="33" spans="1:17">
      <c r="A33" s="1" t="s">
        <v>46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298165</v>
      </c>
      <c r="L33" s="6"/>
      <c r="M33" s="6">
        <v>2839592982</v>
      </c>
      <c r="N33" s="6"/>
      <c r="O33" s="6">
        <v>2441578255</v>
      </c>
      <c r="P33" s="6"/>
      <c r="Q33" s="6">
        <f t="shared" si="1"/>
        <v>398014727</v>
      </c>
    </row>
    <row r="34" spans="1:17">
      <c r="A34" s="1" t="s">
        <v>47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495199</v>
      </c>
      <c r="L34" s="6"/>
      <c r="M34" s="6">
        <v>6994352038</v>
      </c>
      <c r="N34" s="6"/>
      <c r="O34" s="6">
        <v>5844800657</v>
      </c>
      <c r="P34" s="6"/>
      <c r="Q34" s="6">
        <f t="shared" si="1"/>
        <v>1149551381</v>
      </c>
    </row>
    <row r="35" spans="1:17">
      <c r="A35" s="1" t="s">
        <v>59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867938</v>
      </c>
      <c r="L35" s="6"/>
      <c r="M35" s="6">
        <v>13061803396</v>
      </c>
      <c r="N35" s="6"/>
      <c r="O35" s="6">
        <v>12235031985</v>
      </c>
      <c r="P35" s="6"/>
      <c r="Q35" s="6">
        <f t="shared" si="1"/>
        <v>826771411</v>
      </c>
    </row>
    <row r="36" spans="1:17">
      <c r="A36" s="1" t="s">
        <v>48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823461</v>
      </c>
      <c r="L36" s="6"/>
      <c r="M36" s="6">
        <v>11771842456</v>
      </c>
      <c r="N36" s="6"/>
      <c r="O36" s="6">
        <v>10662636853</v>
      </c>
      <c r="P36" s="6"/>
      <c r="Q36" s="6">
        <f t="shared" si="1"/>
        <v>1109205603</v>
      </c>
    </row>
    <row r="37" spans="1:17">
      <c r="A37" s="1" t="s">
        <v>43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12883676</v>
      </c>
      <c r="L37" s="6"/>
      <c r="M37" s="6">
        <v>13194912496</v>
      </c>
      <c r="N37" s="6"/>
      <c r="O37" s="6">
        <v>11971298840</v>
      </c>
      <c r="P37" s="6"/>
      <c r="Q37" s="6">
        <f t="shared" si="1"/>
        <v>1223613656</v>
      </c>
    </row>
    <row r="38" spans="1:17">
      <c r="A38" s="1" t="s">
        <v>52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6">
        <v>94926</v>
      </c>
      <c r="L38" s="6"/>
      <c r="M38" s="6">
        <v>1145039146</v>
      </c>
      <c r="N38" s="6"/>
      <c r="O38" s="6">
        <v>1048194537</v>
      </c>
      <c r="P38" s="6"/>
      <c r="Q38" s="6">
        <f t="shared" si="1"/>
        <v>96844609</v>
      </c>
    </row>
    <row r="39" spans="1:17">
      <c r="A39" s="1" t="s">
        <v>62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0"/>
        <v>0</v>
      </c>
      <c r="J39" s="6"/>
      <c r="K39" s="6">
        <v>97245</v>
      </c>
      <c r="L39" s="6"/>
      <c r="M39" s="6">
        <v>2358699737</v>
      </c>
      <c r="N39" s="6"/>
      <c r="O39" s="6">
        <v>2026643233</v>
      </c>
      <c r="P39" s="6"/>
      <c r="Q39" s="6">
        <f t="shared" si="1"/>
        <v>332056504</v>
      </c>
    </row>
    <row r="40" spans="1:17">
      <c r="A40" s="1" t="s">
        <v>136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6">
        <v>298080</v>
      </c>
      <c r="L40" s="6"/>
      <c r="M40" s="6">
        <v>1860639753</v>
      </c>
      <c r="N40" s="6"/>
      <c r="O40" s="6">
        <v>1827008865</v>
      </c>
      <c r="P40" s="6"/>
      <c r="Q40" s="6">
        <f t="shared" si="1"/>
        <v>33630888</v>
      </c>
    </row>
    <row r="41" spans="1:17">
      <c r="A41" s="1" t="s">
        <v>31</v>
      </c>
      <c r="C41" s="6">
        <v>0</v>
      </c>
      <c r="D41" s="6"/>
      <c r="E41" s="6">
        <v>0</v>
      </c>
      <c r="F41" s="6"/>
      <c r="G41" s="6">
        <v>0</v>
      </c>
      <c r="H41" s="6"/>
      <c r="I41" s="6">
        <f t="shared" si="0"/>
        <v>0</v>
      </c>
      <c r="J41" s="6"/>
      <c r="K41" s="6">
        <v>87486</v>
      </c>
      <c r="L41" s="6"/>
      <c r="M41" s="6">
        <v>10476798875</v>
      </c>
      <c r="N41" s="6"/>
      <c r="O41" s="6">
        <v>8477961109</v>
      </c>
      <c r="P41" s="6"/>
      <c r="Q41" s="6">
        <f t="shared" si="1"/>
        <v>1998837766</v>
      </c>
    </row>
    <row r="42" spans="1:17">
      <c r="A42" s="1" t="s">
        <v>28</v>
      </c>
      <c r="C42" s="6">
        <v>0</v>
      </c>
      <c r="D42" s="6"/>
      <c r="E42" s="6">
        <v>0</v>
      </c>
      <c r="F42" s="6"/>
      <c r="G42" s="6">
        <v>0</v>
      </c>
      <c r="H42" s="6"/>
      <c r="I42" s="6">
        <f t="shared" si="0"/>
        <v>0</v>
      </c>
      <c r="J42" s="6"/>
      <c r="K42" s="6">
        <v>344193</v>
      </c>
      <c r="L42" s="6"/>
      <c r="M42" s="6">
        <v>15475318827</v>
      </c>
      <c r="N42" s="6"/>
      <c r="O42" s="6">
        <v>14571658417</v>
      </c>
      <c r="P42" s="6"/>
      <c r="Q42" s="6">
        <f t="shared" si="1"/>
        <v>903660410</v>
      </c>
    </row>
    <row r="43" spans="1:17">
      <c r="A43" s="1" t="s">
        <v>29</v>
      </c>
      <c r="C43" s="6">
        <v>0</v>
      </c>
      <c r="D43" s="6"/>
      <c r="E43" s="6">
        <v>0</v>
      </c>
      <c r="F43" s="6"/>
      <c r="G43" s="6">
        <v>0</v>
      </c>
      <c r="H43" s="6"/>
      <c r="I43" s="6">
        <f t="shared" si="0"/>
        <v>0</v>
      </c>
      <c r="J43" s="6"/>
      <c r="K43" s="6">
        <v>71721</v>
      </c>
      <c r="L43" s="6"/>
      <c r="M43" s="6">
        <v>3368916114</v>
      </c>
      <c r="N43" s="6"/>
      <c r="O43" s="6">
        <v>3026370666</v>
      </c>
      <c r="P43" s="6"/>
      <c r="Q43" s="6">
        <f t="shared" si="1"/>
        <v>342545448</v>
      </c>
    </row>
    <row r="44" spans="1:17">
      <c r="A44" s="1" t="s">
        <v>32</v>
      </c>
      <c r="C44" s="6">
        <v>0</v>
      </c>
      <c r="D44" s="6"/>
      <c r="E44" s="6">
        <v>0</v>
      </c>
      <c r="F44" s="6"/>
      <c r="G44" s="6">
        <v>0</v>
      </c>
      <c r="H44" s="6"/>
      <c r="I44" s="6">
        <f t="shared" si="0"/>
        <v>0</v>
      </c>
      <c r="J44" s="6"/>
      <c r="K44" s="6">
        <v>46004</v>
      </c>
      <c r="L44" s="6"/>
      <c r="M44" s="6">
        <v>2299129338</v>
      </c>
      <c r="N44" s="6"/>
      <c r="O44" s="6">
        <v>2224081421</v>
      </c>
      <c r="P44" s="6"/>
      <c r="Q44" s="6">
        <f t="shared" si="1"/>
        <v>75047917</v>
      </c>
    </row>
    <row r="45" spans="1:17">
      <c r="A45" s="1" t="s">
        <v>41</v>
      </c>
      <c r="C45" s="6">
        <v>0</v>
      </c>
      <c r="D45" s="6"/>
      <c r="E45" s="6">
        <v>0</v>
      </c>
      <c r="F45" s="6"/>
      <c r="G45" s="6">
        <v>0</v>
      </c>
      <c r="H45" s="6"/>
      <c r="I45" s="6">
        <f t="shared" si="0"/>
        <v>0</v>
      </c>
      <c r="J45" s="6"/>
      <c r="K45" s="6">
        <v>648559</v>
      </c>
      <c r="L45" s="6"/>
      <c r="M45" s="6">
        <v>10035348501</v>
      </c>
      <c r="N45" s="6"/>
      <c r="O45" s="6">
        <v>8615190600</v>
      </c>
      <c r="P45" s="6"/>
      <c r="Q45" s="6">
        <f t="shared" si="1"/>
        <v>1420157901</v>
      </c>
    </row>
    <row r="46" spans="1:17">
      <c r="A46" s="1" t="s">
        <v>30</v>
      </c>
      <c r="C46" s="6">
        <v>0</v>
      </c>
      <c r="D46" s="6"/>
      <c r="E46" s="6">
        <v>0</v>
      </c>
      <c r="F46" s="6"/>
      <c r="G46" s="6">
        <v>0</v>
      </c>
      <c r="H46" s="6"/>
      <c r="I46" s="6">
        <f t="shared" si="0"/>
        <v>0</v>
      </c>
      <c r="J46" s="6"/>
      <c r="K46" s="6">
        <v>224874</v>
      </c>
      <c r="L46" s="6"/>
      <c r="M46" s="6">
        <v>2742062496</v>
      </c>
      <c r="N46" s="6"/>
      <c r="O46" s="6">
        <v>2526902279</v>
      </c>
      <c r="P46" s="6"/>
      <c r="Q46" s="6">
        <f t="shared" si="1"/>
        <v>215160217</v>
      </c>
    </row>
    <row r="47" spans="1:17">
      <c r="A47" s="1" t="s">
        <v>51</v>
      </c>
      <c r="C47" s="6">
        <v>0</v>
      </c>
      <c r="D47" s="6"/>
      <c r="E47" s="6">
        <v>0</v>
      </c>
      <c r="F47" s="6"/>
      <c r="G47" s="6">
        <v>0</v>
      </c>
      <c r="H47" s="6"/>
      <c r="I47" s="6">
        <f t="shared" si="0"/>
        <v>0</v>
      </c>
      <c r="J47" s="6"/>
      <c r="K47" s="6">
        <v>3662700</v>
      </c>
      <c r="L47" s="6"/>
      <c r="M47" s="6">
        <v>28332572183</v>
      </c>
      <c r="N47" s="6"/>
      <c r="O47" s="6">
        <v>27523166091</v>
      </c>
      <c r="P47" s="6"/>
      <c r="Q47" s="6">
        <f t="shared" si="1"/>
        <v>809406092</v>
      </c>
    </row>
    <row r="48" spans="1:17">
      <c r="A48" s="1" t="s">
        <v>34</v>
      </c>
      <c r="C48" s="6">
        <v>0</v>
      </c>
      <c r="D48" s="6"/>
      <c r="E48" s="6">
        <v>0</v>
      </c>
      <c r="F48" s="6"/>
      <c r="G48" s="6">
        <v>0</v>
      </c>
      <c r="H48" s="6"/>
      <c r="I48" s="6">
        <f t="shared" si="0"/>
        <v>0</v>
      </c>
      <c r="J48" s="6"/>
      <c r="K48" s="6">
        <v>22534</v>
      </c>
      <c r="L48" s="6"/>
      <c r="M48" s="6">
        <v>3581772946</v>
      </c>
      <c r="N48" s="6"/>
      <c r="O48" s="6">
        <v>2939359084</v>
      </c>
      <c r="P48" s="6"/>
      <c r="Q48" s="6">
        <f t="shared" si="1"/>
        <v>642413862</v>
      </c>
    </row>
    <row r="49" spans="1:17">
      <c r="A49" s="1" t="s">
        <v>27</v>
      </c>
      <c r="C49" s="6">
        <v>0</v>
      </c>
      <c r="D49" s="6"/>
      <c r="E49" s="6">
        <v>0</v>
      </c>
      <c r="F49" s="6"/>
      <c r="G49" s="6">
        <v>0</v>
      </c>
      <c r="H49" s="6"/>
      <c r="I49" s="6">
        <f t="shared" si="0"/>
        <v>0</v>
      </c>
      <c r="J49" s="6"/>
      <c r="K49" s="6">
        <v>124262</v>
      </c>
      <c r="L49" s="6"/>
      <c r="M49" s="6">
        <v>21305335446</v>
      </c>
      <c r="N49" s="6"/>
      <c r="O49" s="6">
        <v>19701130051</v>
      </c>
      <c r="P49" s="6"/>
      <c r="Q49" s="6">
        <f t="shared" si="1"/>
        <v>1604205395</v>
      </c>
    </row>
    <row r="50" spans="1:17">
      <c r="A50" s="1" t="s">
        <v>61</v>
      </c>
      <c r="C50" s="6">
        <v>0</v>
      </c>
      <c r="D50" s="6"/>
      <c r="E50" s="6">
        <v>0</v>
      </c>
      <c r="F50" s="6"/>
      <c r="G50" s="6">
        <v>0</v>
      </c>
      <c r="H50" s="6"/>
      <c r="I50" s="6">
        <f t="shared" si="0"/>
        <v>0</v>
      </c>
      <c r="J50" s="6"/>
      <c r="K50" s="6">
        <v>68151</v>
      </c>
      <c r="L50" s="6"/>
      <c r="M50" s="6">
        <v>2010686502</v>
      </c>
      <c r="N50" s="6"/>
      <c r="O50" s="6">
        <v>1908334453</v>
      </c>
      <c r="P50" s="6"/>
      <c r="Q50" s="6">
        <f t="shared" si="1"/>
        <v>102352049</v>
      </c>
    </row>
    <row r="51" spans="1:17">
      <c r="A51" s="1" t="s">
        <v>49</v>
      </c>
      <c r="C51" s="6">
        <v>0</v>
      </c>
      <c r="D51" s="6"/>
      <c r="E51" s="6">
        <v>0</v>
      </c>
      <c r="F51" s="6"/>
      <c r="G51" s="6">
        <v>0</v>
      </c>
      <c r="H51" s="6"/>
      <c r="I51" s="6">
        <f t="shared" si="0"/>
        <v>0</v>
      </c>
      <c r="J51" s="6"/>
      <c r="K51" s="6">
        <v>234372</v>
      </c>
      <c r="L51" s="6"/>
      <c r="M51" s="6">
        <v>4653540791</v>
      </c>
      <c r="N51" s="6"/>
      <c r="O51" s="6">
        <v>4189302199</v>
      </c>
      <c r="P51" s="6"/>
      <c r="Q51" s="6">
        <f t="shared" si="1"/>
        <v>464238592</v>
      </c>
    </row>
    <row r="52" spans="1:17">
      <c r="A52" s="1" t="s">
        <v>18</v>
      </c>
      <c r="C52" s="6">
        <v>0</v>
      </c>
      <c r="D52" s="6"/>
      <c r="E52" s="6">
        <v>0</v>
      </c>
      <c r="F52" s="6"/>
      <c r="G52" s="6">
        <v>0</v>
      </c>
      <c r="H52" s="6"/>
      <c r="I52" s="6">
        <f t="shared" si="0"/>
        <v>0</v>
      </c>
      <c r="J52" s="6"/>
      <c r="K52" s="6">
        <v>1988340</v>
      </c>
      <c r="L52" s="6"/>
      <c r="M52" s="6">
        <v>4143881485</v>
      </c>
      <c r="N52" s="6"/>
      <c r="O52" s="6">
        <v>3829662936</v>
      </c>
      <c r="P52" s="6"/>
      <c r="Q52" s="6">
        <f t="shared" si="1"/>
        <v>314218549</v>
      </c>
    </row>
    <row r="53" spans="1:17">
      <c r="A53" s="1" t="s">
        <v>19</v>
      </c>
      <c r="C53" s="6">
        <v>0</v>
      </c>
      <c r="D53" s="6"/>
      <c r="E53" s="6">
        <v>0</v>
      </c>
      <c r="F53" s="6"/>
      <c r="G53" s="6">
        <v>0</v>
      </c>
      <c r="H53" s="6"/>
      <c r="I53" s="6">
        <f t="shared" si="0"/>
        <v>0</v>
      </c>
      <c r="J53" s="6"/>
      <c r="K53" s="6">
        <v>2278452</v>
      </c>
      <c r="L53" s="6"/>
      <c r="M53" s="6">
        <v>8325159591</v>
      </c>
      <c r="N53" s="6"/>
      <c r="O53" s="6">
        <v>8375026385</v>
      </c>
      <c r="P53" s="6"/>
      <c r="Q53" s="6">
        <f t="shared" si="1"/>
        <v>-49866794</v>
      </c>
    </row>
    <row r="54" spans="1:17">
      <c r="A54" s="1" t="s">
        <v>20</v>
      </c>
      <c r="C54" s="6">
        <v>0</v>
      </c>
      <c r="D54" s="6"/>
      <c r="E54" s="6">
        <v>0</v>
      </c>
      <c r="F54" s="6"/>
      <c r="G54" s="6">
        <v>0</v>
      </c>
      <c r="H54" s="6"/>
      <c r="I54" s="6">
        <f t="shared" si="0"/>
        <v>0</v>
      </c>
      <c r="J54" s="6"/>
      <c r="K54" s="6">
        <v>1120343</v>
      </c>
      <c r="L54" s="6"/>
      <c r="M54" s="6">
        <v>2450682583</v>
      </c>
      <c r="N54" s="6"/>
      <c r="O54" s="6">
        <v>1982196545</v>
      </c>
      <c r="P54" s="6"/>
      <c r="Q54" s="6">
        <f t="shared" si="1"/>
        <v>468486038</v>
      </c>
    </row>
    <row r="55" spans="1:17">
      <c r="A55" s="1" t="s">
        <v>16</v>
      </c>
      <c r="C55" s="6">
        <v>0</v>
      </c>
      <c r="D55" s="6"/>
      <c r="E55" s="6">
        <v>0</v>
      </c>
      <c r="F55" s="6"/>
      <c r="G55" s="6">
        <v>0</v>
      </c>
      <c r="H55" s="6"/>
      <c r="I55" s="6">
        <f t="shared" si="0"/>
        <v>0</v>
      </c>
      <c r="J55" s="6"/>
      <c r="K55" s="6">
        <v>649480</v>
      </c>
      <c r="L55" s="6"/>
      <c r="M55" s="6">
        <v>5751024118</v>
      </c>
      <c r="N55" s="6"/>
      <c r="O55" s="6">
        <v>5430395189</v>
      </c>
      <c r="P55" s="6"/>
      <c r="Q55" s="6">
        <f t="shared" si="1"/>
        <v>320628929</v>
      </c>
    </row>
    <row r="56" spans="1:17">
      <c r="A56" s="1" t="s">
        <v>17</v>
      </c>
      <c r="C56" s="6">
        <v>0</v>
      </c>
      <c r="D56" s="6"/>
      <c r="E56" s="6">
        <v>0</v>
      </c>
      <c r="F56" s="6"/>
      <c r="G56" s="6">
        <v>0</v>
      </c>
      <c r="H56" s="6"/>
      <c r="I56" s="6">
        <f t="shared" si="0"/>
        <v>0</v>
      </c>
      <c r="J56" s="6"/>
      <c r="K56" s="6">
        <v>2357576</v>
      </c>
      <c r="L56" s="6"/>
      <c r="M56" s="6">
        <v>4947331860</v>
      </c>
      <c r="N56" s="6"/>
      <c r="O56" s="6">
        <v>4534462985</v>
      </c>
      <c r="P56" s="6"/>
      <c r="Q56" s="6">
        <f t="shared" si="1"/>
        <v>412868875</v>
      </c>
    </row>
    <row r="57" spans="1:17">
      <c r="A57" s="1" t="s">
        <v>69</v>
      </c>
      <c r="C57" s="6">
        <v>0</v>
      </c>
      <c r="D57" s="6"/>
      <c r="E57" s="6">
        <v>0</v>
      </c>
      <c r="F57" s="6"/>
      <c r="G57" s="6">
        <v>0</v>
      </c>
      <c r="H57" s="6"/>
      <c r="I57" s="6">
        <f t="shared" si="0"/>
        <v>0</v>
      </c>
      <c r="J57" s="6"/>
      <c r="K57" s="6">
        <v>168697</v>
      </c>
      <c r="L57" s="6"/>
      <c r="M57" s="6">
        <v>2771820559</v>
      </c>
      <c r="N57" s="6"/>
      <c r="O57" s="6">
        <v>2553350211</v>
      </c>
      <c r="P57" s="6"/>
      <c r="Q57" s="6">
        <f t="shared" si="1"/>
        <v>218470348</v>
      </c>
    </row>
    <row r="58" spans="1:17">
      <c r="A58" s="1" t="s">
        <v>50</v>
      </c>
      <c r="C58" s="6">
        <v>0</v>
      </c>
      <c r="D58" s="6"/>
      <c r="E58" s="6">
        <v>0</v>
      </c>
      <c r="F58" s="6"/>
      <c r="G58" s="6">
        <v>0</v>
      </c>
      <c r="H58" s="6"/>
      <c r="I58" s="6">
        <f t="shared" si="0"/>
        <v>0</v>
      </c>
      <c r="J58" s="6"/>
      <c r="K58" s="6">
        <v>389769</v>
      </c>
      <c r="L58" s="6"/>
      <c r="M58" s="6">
        <v>3781973168</v>
      </c>
      <c r="N58" s="6"/>
      <c r="O58" s="6">
        <v>3152734328</v>
      </c>
      <c r="P58" s="6"/>
      <c r="Q58" s="6">
        <f t="shared" si="1"/>
        <v>629238840</v>
      </c>
    </row>
    <row r="59" spans="1:17">
      <c r="A59" s="1" t="s">
        <v>63</v>
      </c>
      <c r="C59" s="6">
        <v>0</v>
      </c>
      <c r="D59" s="6"/>
      <c r="E59" s="6">
        <v>0</v>
      </c>
      <c r="F59" s="6"/>
      <c r="G59" s="6">
        <v>0</v>
      </c>
      <c r="H59" s="6"/>
      <c r="I59" s="6">
        <f t="shared" si="0"/>
        <v>0</v>
      </c>
      <c r="J59" s="6"/>
      <c r="K59" s="6">
        <v>499805</v>
      </c>
      <c r="L59" s="6"/>
      <c r="M59" s="6">
        <v>4075603161</v>
      </c>
      <c r="N59" s="6"/>
      <c r="O59" s="6">
        <v>3401801436</v>
      </c>
      <c r="P59" s="6"/>
      <c r="Q59" s="6">
        <f t="shared" si="1"/>
        <v>673801725</v>
      </c>
    </row>
    <row r="60" spans="1:17">
      <c r="A60" s="1" t="s">
        <v>58</v>
      </c>
      <c r="C60" s="6">
        <v>0</v>
      </c>
      <c r="D60" s="6"/>
      <c r="E60" s="6">
        <v>0</v>
      </c>
      <c r="F60" s="6"/>
      <c r="G60" s="6">
        <v>0</v>
      </c>
      <c r="H60" s="6"/>
      <c r="I60" s="6">
        <f t="shared" si="0"/>
        <v>0</v>
      </c>
      <c r="J60" s="6"/>
      <c r="K60" s="6">
        <v>321880</v>
      </c>
      <c r="L60" s="6"/>
      <c r="M60" s="6">
        <v>5356270766</v>
      </c>
      <c r="N60" s="6"/>
      <c r="O60" s="6">
        <v>4568217515</v>
      </c>
      <c r="P60" s="6"/>
      <c r="Q60" s="6">
        <f t="shared" si="1"/>
        <v>788053251</v>
      </c>
    </row>
    <row r="61" spans="1:17">
      <c r="A61" s="1" t="s">
        <v>98</v>
      </c>
      <c r="C61" s="6">
        <v>0</v>
      </c>
      <c r="D61" s="6"/>
      <c r="E61" s="6">
        <v>0</v>
      </c>
      <c r="F61" s="6"/>
      <c r="G61" s="6">
        <v>0</v>
      </c>
      <c r="H61" s="6"/>
      <c r="I61" s="6">
        <f t="shared" si="0"/>
        <v>0</v>
      </c>
      <c r="J61" s="6"/>
      <c r="K61" s="6">
        <v>2458500</v>
      </c>
      <c r="L61" s="6"/>
      <c r="M61" s="6">
        <v>2428444576123</v>
      </c>
      <c r="N61" s="6"/>
      <c r="O61" s="6">
        <v>2421637139576</v>
      </c>
      <c r="P61" s="6"/>
      <c r="Q61" s="6">
        <f t="shared" si="1"/>
        <v>6807436547</v>
      </c>
    </row>
    <row r="62" spans="1:17" ht="24.75" thickBot="1">
      <c r="C62" s="4"/>
      <c r="D62" s="4"/>
      <c r="E62" s="7">
        <f>SUM(E8:E61)</f>
        <v>224894235312</v>
      </c>
      <c r="F62" s="6"/>
      <c r="G62" s="7">
        <f>SUM(G8:G61)</f>
        <v>245775943237</v>
      </c>
      <c r="H62" s="6"/>
      <c r="I62" s="7">
        <f>SUM(I8:I61)</f>
        <v>-20881707925</v>
      </c>
      <c r="J62" s="6"/>
      <c r="K62" s="6"/>
      <c r="L62" s="6"/>
      <c r="M62" s="7">
        <f>SUM(M8:M61)</f>
        <v>3086570084437</v>
      </c>
      <c r="N62" s="6"/>
      <c r="O62" s="7">
        <f>SUM(O8:O61)</f>
        <v>3072372801499</v>
      </c>
      <c r="P62" s="6"/>
      <c r="Q62" s="7">
        <f>SUM(Q8:Q61)</f>
        <v>14197282938</v>
      </c>
    </row>
    <row r="63" spans="1:17" ht="24.75" thickTop="1">
      <c r="C63" s="4"/>
      <c r="D63" s="4"/>
      <c r="E63" s="4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V69"/>
  <sheetViews>
    <sheetView rightToLeft="1" workbookViewId="0">
      <selection activeCell="S5" sqref="S5"/>
    </sheetView>
  </sheetViews>
  <sheetFormatPr defaultRowHeight="24"/>
  <cols>
    <col min="1" max="1" width="30.570312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0.42578125" style="1" bestFit="1" customWidth="1"/>
    <col min="10" max="10" width="1" style="1" customWidth="1"/>
    <col min="11" max="11" width="24.7109375" style="1" bestFit="1" customWidth="1"/>
    <col min="12" max="12" width="1" style="1" customWidth="1"/>
    <col min="13" max="13" width="21.140625" style="1" bestFit="1" customWidth="1"/>
    <col min="14" max="14" width="1" style="1" customWidth="1"/>
    <col min="15" max="15" width="22.42578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24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2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2" ht="24.75">
      <c r="A3" s="21" t="s">
        <v>89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2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6" spans="1:22" ht="24.75">
      <c r="A6" s="19" t="s">
        <v>3</v>
      </c>
      <c r="C6" s="20" t="s">
        <v>91</v>
      </c>
      <c r="D6" s="20" t="s">
        <v>91</v>
      </c>
      <c r="E6" s="20" t="s">
        <v>91</v>
      </c>
      <c r="F6" s="20" t="s">
        <v>91</v>
      </c>
      <c r="G6" s="20" t="s">
        <v>91</v>
      </c>
      <c r="H6" s="20" t="s">
        <v>91</v>
      </c>
      <c r="I6" s="20" t="s">
        <v>91</v>
      </c>
      <c r="J6" s="20" t="s">
        <v>91</v>
      </c>
      <c r="K6" s="20" t="s">
        <v>91</v>
      </c>
      <c r="M6" s="20" t="s">
        <v>92</v>
      </c>
      <c r="N6" s="20" t="s">
        <v>92</v>
      </c>
      <c r="O6" s="20" t="s">
        <v>92</v>
      </c>
      <c r="P6" s="20" t="s">
        <v>92</v>
      </c>
      <c r="Q6" s="20" t="s">
        <v>92</v>
      </c>
      <c r="R6" s="20" t="s">
        <v>92</v>
      </c>
      <c r="S6" s="20" t="s">
        <v>92</v>
      </c>
      <c r="T6" s="20" t="s">
        <v>92</v>
      </c>
      <c r="U6" s="20" t="s">
        <v>92</v>
      </c>
    </row>
    <row r="7" spans="1:22" ht="24.75">
      <c r="A7" s="20" t="s">
        <v>3</v>
      </c>
      <c r="C7" s="20" t="s">
        <v>137</v>
      </c>
      <c r="E7" s="20" t="s">
        <v>138</v>
      </c>
      <c r="G7" s="20" t="s">
        <v>139</v>
      </c>
      <c r="I7" s="20" t="s">
        <v>79</v>
      </c>
      <c r="K7" s="20" t="s">
        <v>140</v>
      </c>
      <c r="M7" s="20" t="s">
        <v>137</v>
      </c>
      <c r="O7" s="20" t="s">
        <v>138</v>
      </c>
      <c r="Q7" s="20" t="s">
        <v>139</v>
      </c>
      <c r="S7" s="20" t="s">
        <v>79</v>
      </c>
      <c r="U7" s="20" t="s">
        <v>140</v>
      </c>
    </row>
    <row r="8" spans="1:22">
      <c r="A8" s="1" t="s">
        <v>37</v>
      </c>
      <c r="C8" s="6">
        <v>0</v>
      </c>
      <c r="D8" s="6"/>
      <c r="E8" s="6">
        <v>-2670103379</v>
      </c>
      <c r="F8" s="6"/>
      <c r="G8" s="6">
        <v>-4299301392</v>
      </c>
      <c r="H8" s="6"/>
      <c r="I8" s="6">
        <f>C8+E8+G8</f>
        <v>-6969404771</v>
      </c>
      <c r="J8" s="6"/>
      <c r="K8" s="8">
        <f>I8/$I$67</f>
        <v>4.349574108996021E-2</v>
      </c>
      <c r="L8" s="6"/>
      <c r="M8" s="6">
        <v>3136351732</v>
      </c>
      <c r="N8" s="6"/>
      <c r="O8" s="6">
        <v>-6781260238</v>
      </c>
      <c r="P8" s="6"/>
      <c r="Q8" s="6">
        <v>-4487996149</v>
      </c>
      <c r="R8" s="6"/>
      <c r="S8" s="6">
        <f>M8+O8+Q8</f>
        <v>-8132904655</v>
      </c>
      <c r="T8" s="6"/>
      <c r="U8" s="8">
        <f>S8/$S$67</f>
        <v>-0.82500073373228078</v>
      </c>
      <c r="V8" s="6"/>
    </row>
    <row r="9" spans="1:22">
      <c r="A9" s="1" t="s">
        <v>39</v>
      </c>
      <c r="C9" s="6">
        <v>0</v>
      </c>
      <c r="D9" s="6"/>
      <c r="E9" s="6">
        <v>0</v>
      </c>
      <c r="F9" s="6"/>
      <c r="G9" s="6">
        <v>0</v>
      </c>
      <c r="H9" s="6"/>
      <c r="I9" s="6">
        <f t="shared" ref="I9:I65" si="0">C9+E9+G9</f>
        <v>0</v>
      </c>
      <c r="J9" s="6"/>
      <c r="K9" s="8">
        <f t="shared" ref="K9:K66" si="1">I9/$I$67</f>
        <v>0</v>
      </c>
      <c r="L9" s="6"/>
      <c r="M9" s="6">
        <v>0</v>
      </c>
      <c r="N9" s="6"/>
      <c r="O9" s="6">
        <v>0</v>
      </c>
      <c r="P9" s="6"/>
      <c r="Q9" s="6">
        <v>0</v>
      </c>
      <c r="R9" s="6"/>
      <c r="S9" s="6">
        <f t="shared" ref="S9:S66" si="2">M9+O9+Q9</f>
        <v>0</v>
      </c>
      <c r="T9" s="6"/>
      <c r="U9" s="8">
        <f t="shared" ref="U9:U66" si="3">S9/$S$67</f>
        <v>0</v>
      </c>
      <c r="V9" s="6"/>
    </row>
    <row r="10" spans="1:22">
      <c r="A10" s="1" t="s">
        <v>38</v>
      </c>
      <c r="C10" s="6">
        <v>0</v>
      </c>
      <c r="D10" s="6"/>
      <c r="E10" s="6">
        <v>-18528809405</v>
      </c>
      <c r="F10" s="6"/>
      <c r="G10" s="6">
        <v>-1045360458</v>
      </c>
      <c r="H10" s="6"/>
      <c r="I10" s="6">
        <f t="shared" si="0"/>
        <v>-19574169863</v>
      </c>
      <c r="J10" s="6"/>
      <c r="K10" s="8">
        <f t="shared" si="1"/>
        <v>0.1221615119779861</v>
      </c>
      <c r="L10" s="6"/>
      <c r="M10" s="6">
        <v>4079406105</v>
      </c>
      <c r="N10" s="6"/>
      <c r="O10" s="6">
        <v>-19295910188</v>
      </c>
      <c r="P10" s="6"/>
      <c r="Q10" s="6">
        <v>-1648261780</v>
      </c>
      <c r="R10" s="6"/>
      <c r="S10" s="6">
        <f t="shared" si="2"/>
        <v>-16864765863</v>
      </c>
      <c r="T10" s="6"/>
      <c r="U10" s="8">
        <f t="shared" si="3"/>
        <v>-1.7107595381244662</v>
      </c>
      <c r="V10" s="6"/>
    </row>
    <row r="11" spans="1:22">
      <c r="A11" s="1" t="s">
        <v>21</v>
      </c>
      <c r="C11" s="6">
        <v>0</v>
      </c>
      <c r="D11" s="6"/>
      <c r="E11" s="6">
        <v>-14784046409</v>
      </c>
      <c r="F11" s="6"/>
      <c r="G11" s="6">
        <v>2697289012</v>
      </c>
      <c r="H11" s="6"/>
      <c r="I11" s="6">
        <f t="shared" si="0"/>
        <v>-12086757397</v>
      </c>
      <c r="J11" s="6"/>
      <c r="K11" s="8">
        <f t="shared" si="1"/>
        <v>7.5432908208263025E-2</v>
      </c>
      <c r="L11" s="6"/>
      <c r="M11" s="6">
        <v>13764439000</v>
      </c>
      <c r="N11" s="6"/>
      <c r="O11" s="6">
        <v>10153239527</v>
      </c>
      <c r="P11" s="6"/>
      <c r="Q11" s="6">
        <v>3870343955</v>
      </c>
      <c r="R11" s="6"/>
      <c r="S11" s="6">
        <f t="shared" si="2"/>
        <v>27788022482</v>
      </c>
      <c r="T11" s="6"/>
      <c r="U11" s="8">
        <f t="shared" si="3"/>
        <v>2.8188131927164606</v>
      </c>
      <c r="V11" s="6"/>
    </row>
    <row r="12" spans="1:22">
      <c r="A12" s="1" t="s">
        <v>54</v>
      </c>
      <c r="C12" s="6">
        <v>0</v>
      </c>
      <c r="D12" s="6"/>
      <c r="E12" s="6">
        <v>-3810035576</v>
      </c>
      <c r="F12" s="6"/>
      <c r="G12" s="6">
        <v>-16304031693</v>
      </c>
      <c r="H12" s="6"/>
      <c r="I12" s="6">
        <f t="shared" si="0"/>
        <v>-20114067269</v>
      </c>
      <c r="J12" s="6"/>
      <c r="K12" s="8">
        <f t="shared" si="1"/>
        <v>0.1255309873576099</v>
      </c>
      <c r="L12" s="6"/>
      <c r="M12" s="6">
        <v>9607540140</v>
      </c>
      <c r="N12" s="6"/>
      <c r="O12" s="6">
        <v>-32987806367</v>
      </c>
      <c r="P12" s="6"/>
      <c r="Q12" s="6">
        <v>-13453050854</v>
      </c>
      <c r="R12" s="6"/>
      <c r="S12" s="6">
        <f t="shared" si="2"/>
        <v>-36833317081</v>
      </c>
      <c r="T12" s="6"/>
      <c r="U12" s="8">
        <f t="shared" si="3"/>
        <v>-3.7363666373411766</v>
      </c>
      <c r="V12" s="6"/>
    </row>
    <row r="13" spans="1:22">
      <c r="A13" s="1" t="s">
        <v>57</v>
      </c>
      <c r="C13" s="6">
        <v>47953972369</v>
      </c>
      <c r="D13" s="6"/>
      <c r="E13" s="6">
        <v>-36988666983</v>
      </c>
      <c r="F13" s="6"/>
      <c r="G13" s="6">
        <v>-3023389352</v>
      </c>
      <c r="H13" s="6"/>
      <c r="I13" s="6">
        <f t="shared" si="0"/>
        <v>7941916034</v>
      </c>
      <c r="J13" s="6"/>
      <c r="K13" s="8">
        <f t="shared" si="1"/>
        <v>-4.9565140054780105E-2</v>
      </c>
      <c r="L13" s="6"/>
      <c r="M13" s="6">
        <v>47953972369</v>
      </c>
      <c r="N13" s="6"/>
      <c r="O13" s="6">
        <v>-40615463915</v>
      </c>
      <c r="P13" s="6"/>
      <c r="Q13" s="6">
        <v>-479202424</v>
      </c>
      <c r="R13" s="6"/>
      <c r="S13" s="6">
        <f t="shared" si="2"/>
        <v>6859306030</v>
      </c>
      <c r="T13" s="6"/>
      <c r="U13" s="8">
        <f t="shared" si="3"/>
        <v>0.69580706373647483</v>
      </c>
      <c r="V13" s="6"/>
    </row>
    <row r="14" spans="1:22">
      <c r="A14" s="1" t="s">
        <v>40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0"/>
        <v>0</v>
      </c>
      <c r="J14" s="6"/>
      <c r="K14" s="8">
        <f t="shared" si="1"/>
        <v>0</v>
      </c>
      <c r="L14" s="6"/>
      <c r="M14" s="6">
        <v>0</v>
      </c>
      <c r="N14" s="6"/>
      <c r="O14" s="6">
        <v>0</v>
      </c>
      <c r="P14" s="6"/>
      <c r="Q14" s="6">
        <v>0</v>
      </c>
      <c r="R14" s="6"/>
      <c r="S14" s="6">
        <f t="shared" si="2"/>
        <v>0</v>
      </c>
      <c r="T14" s="6"/>
      <c r="U14" s="8">
        <f t="shared" si="3"/>
        <v>0</v>
      </c>
      <c r="V14" s="6"/>
    </row>
    <row r="15" spans="1:22">
      <c r="A15" s="1" t="s">
        <v>33</v>
      </c>
      <c r="C15" s="6">
        <v>0</v>
      </c>
      <c r="D15" s="6"/>
      <c r="E15" s="6">
        <v>-1862999259</v>
      </c>
      <c r="F15" s="6"/>
      <c r="G15" s="6">
        <v>-730318766</v>
      </c>
      <c r="H15" s="6"/>
      <c r="I15" s="6">
        <f t="shared" si="0"/>
        <v>-2593318025</v>
      </c>
      <c r="J15" s="6"/>
      <c r="K15" s="8">
        <f t="shared" si="1"/>
        <v>1.6184780922566817E-2</v>
      </c>
      <c r="L15" s="6"/>
      <c r="M15" s="6">
        <v>3071888021</v>
      </c>
      <c r="N15" s="6"/>
      <c r="O15" s="6">
        <v>-1786554743</v>
      </c>
      <c r="P15" s="6"/>
      <c r="Q15" s="6">
        <v>-462247385</v>
      </c>
      <c r="R15" s="6"/>
      <c r="S15" s="6">
        <f t="shared" si="2"/>
        <v>823085893</v>
      </c>
      <c r="T15" s="6"/>
      <c r="U15" s="8">
        <f t="shared" si="3"/>
        <v>8.349372019653778E-2</v>
      </c>
      <c r="V15" s="6"/>
    </row>
    <row r="16" spans="1:22">
      <c r="A16" s="1" t="s">
        <v>25</v>
      </c>
      <c r="C16" s="6">
        <v>0</v>
      </c>
      <c r="D16" s="6"/>
      <c r="E16" s="6">
        <v>-3197012232</v>
      </c>
      <c r="F16" s="6"/>
      <c r="G16" s="6">
        <v>1823404724</v>
      </c>
      <c r="H16" s="6"/>
      <c r="I16" s="6">
        <f t="shared" si="0"/>
        <v>-1373607508</v>
      </c>
      <c r="J16" s="6"/>
      <c r="K16" s="8">
        <f t="shared" si="1"/>
        <v>8.5726225539086934E-3</v>
      </c>
      <c r="L16" s="6"/>
      <c r="M16" s="6">
        <v>4369140000</v>
      </c>
      <c r="N16" s="6"/>
      <c r="O16" s="6">
        <v>6138502212</v>
      </c>
      <c r="P16" s="6"/>
      <c r="Q16" s="6">
        <v>2147690069</v>
      </c>
      <c r="R16" s="6"/>
      <c r="S16" s="6">
        <f t="shared" si="2"/>
        <v>12655332281</v>
      </c>
      <c r="T16" s="6"/>
      <c r="U16" s="8">
        <f t="shared" si="3"/>
        <v>1.2837551723949012</v>
      </c>
      <c r="V16" s="6"/>
    </row>
    <row r="17" spans="1:22">
      <c r="A17" s="1" t="s">
        <v>65</v>
      </c>
      <c r="C17" s="6">
        <v>0</v>
      </c>
      <c r="D17" s="6"/>
      <c r="E17" s="6">
        <v>-22915649358</v>
      </c>
      <c r="F17" s="6"/>
      <c r="G17" s="6">
        <v>0</v>
      </c>
      <c r="H17" s="6"/>
      <c r="I17" s="6">
        <f t="shared" si="0"/>
        <v>-22915649358</v>
      </c>
      <c r="J17" s="6"/>
      <c r="K17" s="8">
        <f t="shared" si="1"/>
        <v>0.14301553491789307</v>
      </c>
      <c r="L17" s="6"/>
      <c r="M17" s="6">
        <v>15272489010</v>
      </c>
      <c r="N17" s="6"/>
      <c r="O17" s="6">
        <v>-43452186481</v>
      </c>
      <c r="P17" s="6"/>
      <c r="Q17" s="6">
        <v>-356072291</v>
      </c>
      <c r="R17" s="6"/>
      <c r="S17" s="6">
        <f t="shared" si="2"/>
        <v>-28535769762</v>
      </c>
      <c r="T17" s="6"/>
      <c r="U17" s="8">
        <f t="shared" si="3"/>
        <v>-2.8946645743341044</v>
      </c>
      <c r="V17" s="6"/>
    </row>
    <row r="18" spans="1:22">
      <c r="A18" s="1" t="s">
        <v>64</v>
      </c>
      <c r="C18" s="6">
        <v>0</v>
      </c>
      <c r="D18" s="6"/>
      <c r="E18" s="6">
        <v>-32576310605</v>
      </c>
      <c r="F18" s="6"/>
      <c r="G18" s="6">
        <v>0</v>
      </c>
      <c r="H18" s="6"/>
      <c r="I18" s="6">
        <f t="shared" si="0"/>
        <v>-32576310605</v>
      </c>
      <c r="J18" s="6"/>
      <c r="K18" s="8">
        <f t="shared" si="1"/>
        <v>0.20330728638937953</v>
      </c>
      <c r="L18" s="6"/>
      <c r="M18" s="6">
        <v>14394269293</v>
      </c>
      <c r="N18" s="6"/>
      <c r="O18" s="6">
        <v>-34973133898</v>
      </c>
      <c r="P18" s="6"/>
      <c r="Q18" s="6">
        <v>-411639009</v>
      </c>
      <c r="R18" s="6"/>
      <c r="S18" s="6">
        <f t="shared" si="2"/>
        <v>-20990503614</v>
      </c>
      <c r="T18" s="6"/>
      <c r="U18" s="8">
        <f t="shared" si="3"/>
        <v>-2.1292738102264268</v>
      </c>
      <c r="V18" s="6"/>
    </row>
    <row r="19" spans="1:22">
      <c r="A19" s="1" t="s">
        <v>53</v>
      </c>
      <c r="C19" s="6">
        <v>0</v>
      </c>
      <c r="D19" s="6"/>
      <c r="E19" s="6">
        <v>-2130529729</v>
      </c>
      <c r="F19" s="6"/>
      <c r="G19" s="6">
        <v>0</v>
      </c>
      <c r="H19" s="6"/>
      <c r="I19" s="6">
        <f t="shared" si="0"/>
        <v>-2130529729</v>
      </c>
      <c r="J19" s="6"/>
      <c r="K19" s="8">
        <f t="shared" si="1"/>
        <v>1.3296540023424491E-2</v>
      </c>
      <c r="L19" s="6"/>
      <c r="M19" s="6">
        <v>3426771600</v>
      </c>
      <c r="N19" s="6"/>
      <c r="O19" s="6">
        <v>-7790553224</v>
      </c>
      <c r="P19" s="6"/>
      <c r="Q19" s="6">
        <v>-60949493</v>
      </c>
      <c r="R19" s="6"/>
      <c r="S19" s="6">
        <f t="shared" si="2"/>
        <v>-4424731117</v>
      </c>
      <c r="T19" s="6"/>
      <c r="U19" s="8">
        <f t="shared" si="3"/>
        <v>-0.44884411817724112</v>
      </c>
      <c r="V19" s="6"/>
    </row>
    <row r="20" spans="1:22">
      <c r="A20" s="1" t="s">
        <v>134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0"/>
        <v>0</v>
      </c>
      <c r="J20" s="6"/>
      <c r="K20" s="8">
        <f t="shared" si="1"/>
        <v>0</v>
      </c>
      <c r="L20" s="6"/>
      <c r="M20" s="6">
        <v>0</v>
      </c>
      <c r="N20" s="6"/>
      <c r="O20" s="6">
        <v>0</v>
      </c>
      <c r="P20" s="6"/>
      <c r="Q20" s="6">
        <v>3837618</v>
      </c>
      <c r="R20" s="6"/>
      <c r="S20" s="6">
        <f t="shared" si="2"/>
        <v>3837618</v>
      </c>
      <c r="T20" s="6"/>
      <c r="U20" s="8">
        <f t="shared" si="3"/>
        <v>3.8928744404224274E-4</v>
      </c>
      <c r="V20" s="6"/>
    </row>
    <row r="21" spans="1:22">
      <c r="A21" s="1" t="s">
        <v>45</v>
      </c>
      <c r="C21" s="6">
        <v>8061187761</v>
      </c>
      <c r="D21" s="6"/>
      <c r="E21" s="6">
        <v>-7676102559</v>
      </c>
      <c r="F21" s="6"/>
      <c r="G21" s="6">
        <v>0</v>
      </c>
      <c r="H21" s="6"/>
      <c r="I21" s="6">
        <f t="shared" si="0"/>
        <v>385085202</v>
      </c>
      <c r="J21" s="6"/>
      <c r="K21" s="8">
        <f t="shared" si="1"/>
        <v>-2.4032993912855671E-3</v>
      </c>
      <c r="L21" s="6"/>
      <c r="M21" s="6">
        <v>8061187761</v>
      </c>
      <c r="N21" s="6"/>
      <c r="O21" s="6">
        <v>-515808509</v>
      </c>
      <c r="P21" s="6"/>
      <c r="Q21" s="6">
        <v>325550745</v>
      </c>
      <c r="R21" s="6"/>
      <c r="S21" s="6">
        <f t="shared" si="2"/>
        <v>7870929997</v>
      </c>
      <c r="T21" s="6"/>
      <c r="U21" s="8">
        <f t="shared" si="3"/>
        <v>0.79842606032376007</v>
      </c>
      <c r="V21" s="6"/>
    </row>
    <row r="22" spans="1:22">
      <c r="A22" s="1" t="s">
        <v>24</v>
      </c>
      <c r="C22" s="6">
        <v>3218440112</v>
      </c>
      <c r="D22" s="6"/>
      <c r="E22" s="6">
        <v>-9021370103</v>
      </c>
      <c r="F22" s="6"/>
      <c r="G22" s="6">
        <v>0</v>
      </c>
      <c r="H22" s="6"/>
      <c r="I22" s="6">
        <f t="shared" si="0"/>
        <v>-5802929991</v>
      </c>
      <c r="J22" s="6"/>
      <c r="K22" s="8">
        <f t="shared" si="1"/>
        <v>3.6215824556777076E-2</v>
      </c>
      <c r="L22" s="6"/>
      <c r="M22" s="6">
        <v>3218440112</v>
      </c>
      <c r="N22" s="6"/>
      <c r="O22" s="6">
        <v>-7122946770</v>
      </c>
      <c r="P22" s="6"/>
      <c r="Q22" s="6">
        <v>607598778</v>
      </c>
      <c r="R22" s="6"/>
      <c r="S22" s="6">
        <f t="shared" si="2"/>
        <v>-3296907880</v>
      </c>
      <c r="T22" s="6"/>
      <c r="U22" s="8">
        <f t="shared" si="3"/>
        <v>-0.33443788356421333</v>
      </c>
      <c r="V22" s="6"/>
    </row>
    <row r="23" spans="1:22">
      <c r="A23" s="1" t="s">
        <v>135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8">
        <f t="shared" si="1"/>
        <v>0</v>
      </c>
      <c r="L23" s="6"/>
      <c r="M23" s="6">
        <v>0</v>
      </c>
      <c r="N23" s="6"/>
      <c r="O23" s="6">
        <v>0</v>
      </c>
      <c r="P23" s="6"/>
      <c r="Q23" s="6">
        <v>0</v>
      </c>
      <c r="R23" s="6"/>
      <c r="S23" s="6">
        <f t="shared" si="2"/>
        <v>0</v>
      </c>
      <c r="T23" s="6"/>
      <c r="U23" s="8">
        <f t="shared" si="3"/>
        <v>0</v>
      </c>
      <c r="V23" s="6"/>
    </row>
    <row r="24" spans="1:22">
      <c r="A24" s="1" t="s">
        <v>23</v>
      </c>
      <c r="C24" s="6">
        <v>0</v>
      </c>
      <c r="D24" s="6"/>
      <c r="E24" s="6">
        <v>-5474683216</v>
      </c>
      <c r="F24" s="6"/>
      <c r="G24" s="6">
        <v>0</v>
      </c>
      <c r="H24" s="6"/>
      <c r="I24" s="6">
        <f t="shared" si="0"/>
        <v>-5474683216</v>
      </c>
      <c r="J24" s="6"/>
      <c r="K24" s="8">
        <f t="shared" si="1"/>
        <v>3.4167251226896303E-2</v>
      </c>
      <c r="L24" s="6"/>
      <c r="M24" s="6">
        <v>5484683448</v>
      </c>
      <c r="N24" s="6"/>
      <c r="O24" s="6">
        <v>6371888680</v>
      </c>
      <c r="P24" s="6"/>
      <c r="Q24" s="6">
        <v>471332626</v>
      </c>
      <c r="R24" s="6"/>
      <c r="S24" s="6">
        <f t="shared" si="2"/>
        <v>12327904754</v>
      </c>
      <c r="T24" s="6"/>
      <c r="U24" s="8">
        <f t="shared" si="3"/>
        <v>1.25054096892418</v>
      </c>
      <c r="V24" s="6"/>
    </row>
    <row r="25" spans="1:22">
      <c r="A25" s="1" t="s">
        <v>22</v>
      </c>
      <c r="C25" s="6">
        <v>0</v>
      </c>
      <c r="D25" s="6"/>
      <c r="E25" s="6">
        <v>-13532831319</v>
      </c>
      <c r="F25" s="6"/>
      <c r="G25" s="6">
        <v>0</v>
      </c>
      <c r="H25" s="6"/>
      <c r="I25" s="6">
        <f t="shared" si="0"/>
        <v>-13532831319</v>
      </c>
      <c r="J25" s="6"/>
      <c r="K25" s="8">
        <f t="shared" si="1"/>
        <v>8.4457790386146703E-2</v>
      </c>
      <c r="L25" s="6"/>
      <c r="M25" s="6">
        <v>16465820708</v>
      </c>
      <c r="N25" s="6"/>
      <c r="O25" s="6">
        <v>-7842306543</v>
      </c>
      <c r="P25" s="6"/>
      <c r="Q25" s="6">
        <v>1230157270</v>
      </c>
      <c r="R25" s="6"/>
      <c r="S25" s="6">
        <f t="shared" si="2"/>
        <v>9853671435</v>
      </c>
      <c r="T25" s="6"/>
      <c r="U25" s="8">
        <f t="shared" si="3"/>
        <v>0.9995550800947901</v>
      </c>
      <c r="V25" s="6"/>
    </row>
    <row r="26" spans="1:22">
      <c r="A26" s="1" t="s">
        <v>66</v>
      </c>
      <c r="C26" s="6">
        <v>0</v>
      </c>
      <c r="D26" s="6"/>
      <c r="E26" s="6">
        <v>-3221014727</v>
      </c>
      <c r="F26" s="6"/>
      <c r="G26" s="6">
        <v>0</v>
      </c>
      <c r="H26" s="6"/>
      <c r="I26" s="6">
        <f t="shared" si="0"/>
        <v>-3221014727</v>
      </c>
      <c r="J26" s="6"/>
      <c r="K26" s="8">
        <f t="shared" si="1"/>
        <v>2.0102207751730088E-2</v>
      </c>
      <c r="L26" s="6"/>
      <c r="M26" s="6">
        <v>28352576700</v>
      </c>
      <c r="N26" s="6"/>
      <c r="O26" s="6">
        <v>-78641291552</v>
      </c>
      <c r="P26" s="6"/>
      <c r="Q26" s="6">
        <v>945717240</v>
      </c>
      <c r="R26" s="6"/>
      <c r="S26" s="6">
        <f t="shared" si="2"/>
        <v>-49342997612</v>
      </c>
      <c r="T26" s="6"/>
      <c r="U26" s="8">
        <f t="shared" si="3"/>
        <v>-5.0053469161750774</v>
      </c>
      <c r="V26" s="6"/>
    </row>
    <row r="27" spans="1:22">
      <c r="A27" s="1" t="s">
        <v>68</v>
      </c>
      <c r="C27" s="6">
        <v>0</v>
      </c>
      <c r="D27" s="6"/>
      <c r="E27" s="6">
        <v>5219369527</v>
      </c>
      <c r="F27" s="6"/>
      <c r="G27" s="6">
        <v>0</v>
      </c>
      <c r="H27" s="6"/>
      <c r="I27" s="6">
        <f t="shared" si="0"/>
        <v>5219369527</v>
      </c>
      <c r="J27" s="6"/>
      <c r="K27" s="8">
        <f t="shared" si="1"/>
        <v>-3.2573849999911288E-2</v>
      </c>
      <c r="L27" s="6"/>
      <c r="M27" s="6">
        <v>5950924412</v>
      </c>
      <c r="N27" s="6"/>
      <c r="O27" s="6">
        <v>-6445171015</v>
      </c>
      <c r="P27" s="6"/>
      <c r="Q27" s="6">
        <v>565310540</v>
      </c>
      <c r="R27" s="6"/>
      <c r="S27" s="6">
        <f t="shared" si="2"/>
        <v>71063937</v>
      </c>
      <c r="T27" s="6"/>
      <c r="U27" s="8">
        <f t="shared" si="3"/>
        <v>7.2087160312227436E-3</v>
      </c>
      <c r="V27" s="6"/>
    </row>
    <row r="28" spans="1:22">
      <c r="A28" s="1" t="s">
        <v>55</v>
      </c>
      <c r="C28" s="6">
        <v>0</v>
      </c>
      <c r="D28" s="6"/>
      <c r="E28" s="6">
        <v>-1087134749</v>
      </c>
      <c r="F28" s="6"/>
      <c r="G28" s="6">
        <v>0</v>
      </c>
      <c r="H28" s="6"/>
      <c r="I28" s="6">
        <f t="shared" si="0"/>
        <v>-1087134749</v>
      </c>
      <c r="J28" s="6"/>
      <c r="K28" s="8">
        <f t="shared" si="1"/>
        <v>6.7847589752801979E-3</v>
      </c>
      <c r="L28" s="6"/>
      <c r="M28" s="6">
        <v>1220582500</v>
      </c>
      <c r="N28" s="6"/>
      <c r="O28" s="6">
        <v>-3424911875</v>
      </c>
      <c r="P28" s="6"/>
      <c r="Q28" s="6">
        <v>42357956</v>
      </c>
      <c r="R28" s="6"/>
      <c r="S28" s="6">
        <f t="shared" si="2"/>
        <v>-2161971419</v>
      </c>
      <c r="T28" s="6"/>
      <c r="U28" s="8">
        <f t="shared" si="3"/>
        <v>-0.2193100844833672</v>
      </c>
      <c r="V28" s="6"/>
    </row>
    <row r="29" spans="1:22">
      <c r="A29" s="1" t="s">
        <v>36</v>
      </c>
      <c r="C29" s="6">
        <v>0</v>
      </c>
      <c r="D29" s="6"/>
      <c r="E29" s="6">
        <v>-6634034915</v>
      </c>
      <c r="F29" s="6"/>
      <c r="G29" s="6">
        <v>0</v>
      </c>
      <c r="H29" s="6"/>
      <c r="I29" s="6">
        <f t="shared" si="0"/>
        <v>-6634034915</v>
      </c>
      <c r="J29" s="6"/>
      <c r="K29" s="8">
        <f t="shared" si="1"/>
        <v>4.1402712932569918E-2</v>
      </c>
      <c r="L29" s="6"/>
      <c r="M29" s="6">
        <v>1067988780</v>
      </c>
      <c r="N29" s="6"/>
      <c r="O29" s="6">
        <v>-9786806307</v>
      </c>
      <c r="P29" s="6"/>
      <c r="Q29" s="6">
        <v>6959904</v>
      </c>
      <c r="R29" s="6"/>
      <c r="S29" s="6">
        <f t="shared" si="2"/>
        <v>-8711857623</v>
      </c>
      <c r="T29" s="6"/>
      <c r="U29" s="8">
        <f t="shared" si="3"/>
        <v>-0.88372964347092353</v>
      </c>
      <c r="V29" s="6"/>
    </row>
    <row r="30" spans="1:22">
      <c r="A30" s="1" t="s">
        <v>60</v>
      </c>
      <c r="C30" s="6">
        <v>0</v>
      </c>
      <c r="D30" s="6"/>
      <c r="E30" s="6">
        <v>1644891812</v>
      </c>
      <c r="F30" s="6"/>
      <c r="G30" s="6">
        <v>0</v>
      </c>
      <c r="H30" s="6"/>
      <c r="I30" s="6">
        <f t="shared" si="0"/>
        <v>1644891812</v>
      </c>
      <c r="J30" s="6"/>
      <c r="K30" s="8">
        <f t="shared" si="1"/>
        <v>-1.0265695669370889E-2</v>
      </c>
      <c r="L30" s="6"/>
      <c r="M30" s="6">
        <v>90738657</v>
      </c>
      <c r="N30" s="6"/>
      <c r="O30" s="6">
        <v>-924975496</v>
      </c>
      <c r="P30" s="6"/>
      <c r="Q30" s="6">
        <v>366227854</v>
      </c>
      <c r="R30" s="6"/>
      <c r="S30" s="6">
        <f t="shared" si="2"/>
        <v>-468008985</v>
      </c>
      <c r="T30" s="6"/>
      <c r="U30" s="8">
        <f t="shared" si="3"/>
        <v>-4.7474767306035753E-2</v>
      </c>
      <c r="V30" s="6"/>
    </row>
    <row r="31" spans="1:22">
      <c r="A31" s="1" t="s">
        <v>42</v>
      </c>
      <c r="C31" s="6">
        <v>0</v>
      </c>
      <c r="D31" s="6"/>
      <c r="E31" s="6">
        <v>6644660637</v>
      </c>
      <c r="F31" s="6"/>
      <c r="G31" s="6">
        <v>0</v>
      </c>
      <c r="H31" s="6"/>
      <c r="I31" s="6">
        <f t="shared" si="0"/>
        <v>6644660637</v>
      </c>
      <c r="J31" s="6"/>
      <c r="K31" s="8">
        <f t="shared" si="1"/>
        <v>-4.1469027584709085E-2</v>
      </c>
      <c r="L31" s="6"/>
      <c r="M31" s="6">
        <v>0</v>
      </c>
      <c r="N31" s="6"/>
      <c r="O31" s="6">
        <v>4753780398</v>
      </c>
      <c r="P31" s="6"/>
      <c r="Q31" s="6">
        <v>444913529</v>
      </c>
      <c r="R31" s="6"/>
      <c r="S31" s="6">
        <f t="shared" si="2"/>
        <v>5198693927</v>
      </c>
      <c r="T31" s="6"/>
      <c r="U31" s="8">
        <f t="shared" si="3"/>
        <v>0.52735479956570974</v>
      </c>
      <c r="V31" s="6"/>
    </row>
    <row r="32" spans="1:22">
      <c r="A32" s="1" t="s">
        <v>15</v>
      </c>
      <c r="C32" s="6">
        <v>0</v>
      </c>
      <c r="D32" s="6"/>
      <c r="E32" s="6">
        <v>4952094357</v>
      </c>
      <c r="F32" s="6"/>
      <c r="G32" s="6">
        <v>0</v>
      </c>
      <c r="H32" s="6"/>
      <c r="I32" s="6">
        <f t="shared" si="0"/>
        <v>4952094357</v>
      </c>
      <c r="J32" s="6"/>
      <c r="K32" s="8">
        <f t="shared" si="1"/>
        <v>-3.0905797709065933E-2</v>
      </c>
      <c r="L32" s="6"/>
      <c r="M32" s="6">
        <v>0</v>
      </c>
      <c r="N32" s="6"/>
      <c r="O32" s="6">
        <v>-3244919004</v>
      </c>
      <c r="P32" s="6"/>
      <c r="Q32" s="6">
        <v>197653503</v>
      </c>
      <c r="R32" s="6"/>
      <c r="S32" s="6">
        <f t="shared" si="2"/>
        <v>-3047265501</v>
      </c>
      <c r="T32" s="6"/>
      <c r="U32" s="8">
        <f t="shared" si="3"/>
        <v>-0.30911419484753155</v>
      </c>
      <c r="V32" s="6"/>
    </row>
    <row r="33" spans="1:22">
      <c r="A33" s="1" t="s">
        <v>46</v>
      </c>
      <c r="C33" s="6">
        <v>0</v>
      </c>
      <c r="D33" s="6"/>
      <c r="E33" s="6">
        <v>3073759799</v>
      </c>
      <c r="F33" s="6"/>
      <c r="G33" s="6">
        <v>0</v>
      </c>
      <c r="H33" s="6"/>
      <c r="I33" s="6">
        <f t="shared" si="0"/>
        <v>3073759799</v>
      </c>
      <c r="J33" s="6"/>
      <c r="K33" s="8">
        <f t="shared" si="1"/>
        <v>-1.9183196382328779E-2</v>
      </c>
      <c r="L33" s="6"/>
      <c r="M33" s="6">
        <v>3304908479</v>
      </c>
      <c r="N33" s="6"/>
      <c r="O33" s="6">
        <v>4069616522</v>
      </c>
      <c r="P33" s="6"/>
      <c r="Q33" s="6">
        <v>398014727</v>
      </c>
      <c r="R33" s="6"/>
      <c r="S33" s="6">
        <f t="shared" si="2"/>
        <v>7772539728</v>
      </c>
      <c r="T33" s="6"/>
      <c r="U33" s="8">
        <f t="shared" si="3"/>
        <v>0.78844536491904837</v>
      </c>
      <c r="V33" s="6"/>
    </row>
    <row r="34" spans="1:22">
      <c r="A34" s="1" t="s">
        <v>47</v>
      </c>
      <c r="C34" s="6">
        <v>11300932944</v>
      </c>
      <c r="D34" s="6"/>
      <c r="E34" s="6">
        <v>-13010116180</v>
      </c>
      <c r="F34" s="6"/>
      <c r="G34" s="6">
        <v>0</v>
      </c>
      <c r="H34" s="6"/>
      <c r="I34" s="6">
        <f t="shared" si="0"/>
        <v>-1709183236</v>
      </c>
      <c r="J34" s="6"/>
      <c r="K34" s="8">
        <f t="shared" si="1"/>
        <v>1.0666935549173079E-2</v>
      </c>
      <c r="L34" s="6"/>
      <c r="M34" s="6">
        <v>11300932944</v>
      </c>
      <c r="N34" s="6"/>
      <c r="O34" s="6">
        <v>-3285085851</v>
      </c>
      <c r="P34" s="6"/>
      <c r="Q34" s="6">
        <v>1149551381</v>
      </c>
      <c r="R34" s="6"/>
      <c r="S34" s="6">
        <f t="shared" si="2"/>
        <v>9165398474</v>
      </c>
      <c r="T34" s="6"/>
      <c r="U34" s="8">
        <f t="shared" si="3"/>
        <v>0.92973676524660143</v>
      </c>
      <c r="V34" s="6"/>
    </row>
    <row r="35" spans="1:22">
      <c r="A35" s="1" t="s">
        <v>59</v>
      </c>
      <c r="C35" s="6">
        <v>0</v>
      </c>
      <c r="D35" s="6"/>
      <c r="E35" s="6">
        <v>-8293338950</v>
      </c>
      <c r="F35" s="6"/>
      <c r="G35" s="6">
        <v>0</v>
      </c>
      <c r="H35" s="6"/>
      <c r="I35" s="6">
        <f t="shared" si="0"/>
        <v>-8293338950</v>
      </c>
      <c r="J35" s="6"/>
      <c r="K35" s="8">
        <f t="shared" si="1"/>
        <v>5.1758354636177076E-2</v>
      </c>
      <c r="L35" s="6"/>
      <c r="M35" s="6">
        <v>7672561670</v>
      </c>
      <c r="N35" s="6"/>
      <c r="O35" s="6">
        <v>-11781303127</v>
      </c>
      <c r="P35" s="6"/>
      <c r="Q35" s="6">
        <v>826771411</v>
      </c>
      <c r="R35" s="6"/>
      <c r="S35" s="6">
        <f t="shared" si="2"/>
        <v>-3281970046</v>
      </c>
      <c r="T35" s="6"/>
      <c r="U35" s="8">
        <f t="shared" si="3"/>
        <v>-0.3329225917302196</v>
      </c>
      <c r="V35" s="6"/>
    </row>
    <row r="36" spans="1:22">
      <c r="A36" s="1" t="s">
        <v>48</v>
      </c>
      <c r="C36" s="6">
        <v>0</v>
      </c>
      <c r="D36" s="6"/>
      <c r="E36" s="6">
        <v>-712244299</v>
      </c>
      <c r="F36" s="6"/>
      <c r="G36" s="6">
        <v>0</v>
      </c>
      <c r="H36" s="6"/>
      <c r="I36" s="6">
        <f t="shared" si="0"/>
        <v>-712244299</v>
      </c>
      <c r="J36" s="6"/>
      <c r="K36" s="8">
        <f t="shared" si="1"/>
        <v>4.4450845717860527E-3</v>
      </c>
      <c r="L36" s="6"/>
      <c r="M36" s="6">
        <v>0</v>
      </c>
      <c r="N36" s="6"/>
      <c r="O36" s="6">
        <v>8492904553</v>
      </c>
      <c r="P36" s="6"/>
      <c r="Q36" s="6">
        <v>1109205603</v>
      </c>
      <c r="R36" s="6"/>
      <c r="S36" s="6">
        <f t="shared" si="2"/>
        <v>9602110156</v>
      </c>
      <c r="T36" s="6"/>
      <c r="U36" s="8">
        <f t="shared" si="3"/>
        <v>0.97403673842505967</v>
      </c>
      <c r="V36" s="6"/>
    </row>
    <row r="37" spans="1:22">
      <c r="A37" s="1" t="s">
        <v>43</v>
      </c>
      <c r="C37" s="6">
        <v>0</v>
      </c>
      <c r="D37" s="6"/>
      <c r="E37" s="6">
        <v>4596745688</v>
      </c>
      <c r="F37" s="6"/>
      <c r="G37" s="6">
        <v>0</v>
      </c>
      <c r="H37" s="6"/>
      <c r="I37" s="6">
        <f t="shared" si="0"/>
        <v>4596745688</v>
      </c>
      <c r="J37" s="6"/>
      <c r="K37" s="8">
        <f t="shared" si="1"/>
        <v>-2.868808268011544E-2</v>
      </c>
      <c r="L37" s="6"/>
      <c r="M37" s="6">
        <v>0</v>
      </c>
      <c r="N37" s="6"/>
      <c r="O37" s="6">
        <v>2960692978</v>
      </c>
      <c r="P37" s="6"/>
      <c r="Q37" s="6">
        <v>1223613656</v>
      </c>
      <c r="R37" s="6"/>
      <c r="S37" s="6">
        <f t="shared" si="2"/>
        <v>4184306634</v>
      </c>
      <c r="T37" s="6"/>
      <c r="U37" s="8">
        <f t="shared" si="3"/>
        <v>0.42445549156764956</v>
      </c>
      <c r="V37" s="6"/>
    </row>
    <row r="38" spans="1:22">
      <c r="A38" s="1" t="s">
        <v>52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si="0"/>
        <v>0</v>
      </c>
      <c r="J38" s="6"/>
      <c r="K38" s="8">
        <f t="shared" si="1"/>
        <v>0</v>
      </c>
      <c r="L38" s="6"/>
      <c r="M38" s="6">
        <v>9140815559</v>
      </c>
      <c r="N38" s="6"/>
      <c r="O38" s="6">
        <v>8547260142</v>
      </c>
      <c r="P38" s="6"/>
      <c r="Q38" s="6">
        <v>96844609</v>
      </c>
      <c r="R38" s="6"/>
      <c r="S38" s="6">
        <f t="shared" si="2"/>
        <v>17784920310</v>
      </c>
      <c r="T38" s="6"/>
      <c r="U38" s="8">
        <f t="shared" si="3"/>
        <v>1.8040998791372334</v>
      </c>
      <c r="V38" s="6"/>
    </row>
    <row r="39" spans="1:22">
      <c r="A39" s="1" t="s">
        <v>62</v>
      </c>
      <c r="C39" s="6">
        <v>0</v>
      </c>
      <c r="D39" s="6"/>
      <c r="E39" s="6">
        <v>-5418139555</v>
      </c>
      <c r="F39" s="6"/>
      <c r="G39" s="6">
        <v>0</v>
      </c>
      <c r="H39" s="6"/>
      <c r="I39" s="6">
        <f t="shared" si="0"/>
        <v>-5418139555</v>
      </c>
      <c r="J39" s="6"/>
      <c r="K39" s="8">
        <f t="shared" si="1"/>
        <v>3.3814364786813475E-2</v>
      </c>
      <c r="L39" s="6"/>
      <c r="M39" s="6">
        <v>12009731500</v>
      </c>
      <c r="N39" s="6"/>
      <c r="O39" s="6">
        <v>7575598012</v>
      </c>
      <c r="P39" s="6"/>
      <c r="Q39" s="6">
        <v>332056504</v>
      </c>
      <c r="R39" s="6"/>
      <c r="S39" s="6">
        <f t="shared" si="2"/>
        <v>19917386016</v>
      </c>
      <c r="T39" s="6"/>
      <c r="U39" s="8">
        <f t="shared" si="3"/>
        <v>2.0204169081371175</v>
      </c>
      <c r="V39" s="6"/>
    </row>
    <row r="40" spans="1:22">
      <c r="A40" s="1" t="s">
        <v>136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0"/>
        <v>0</v>
      </c>
      <c r="J40" s="6"/>
      <c r="K40" s="8">
        <f t="shared" si="1"/>
        <v>0</v>
      </c>
      <c r="L40" s="6"/>
      <c r="M40" s="6">
        <v>0</v>
      </c>
      <c r="N40" s="6"/>
      <c r="O40" s="6">
        <v>0</v>
      </c>
      <c r="P40" s="6"/>
      <c r="Q40" s="6">
        <v>33630888</v>
      </c>
      <c r="R40" s="6"/>
      <c r="S40" s="6">
        <f t="shared" si="2"/>
        <v>33630888</v>
      </c>
      <c r="T40" s="6"/>
      <c r="U40" s="8">
        <f t="shared" si="3"/>
        <v>3.4115126702008729E-3</v>
      </c>
      <c r="V40" s="6"/>
    </row>
    <row r="41" spans="1:22">
      <c r="A41" s="1" t="s">
        <v>31</v>
      </c>
      <c r="C41" s="6">
        <v>0</v>
      </c>
      <c r="D41" s="6"/>
      <c r="E41" s="6">
        <v>-8319382782</v>
      </c>
      <c r="F41" s="6"/>
      <c r="G41" s="6">
        <v>0</v>
      </c>
      <c r="H41" s="6"/>
      <c r="I41" s="6">
        <f t="shared" si="0"/>
        <v>-8319382782</v>
      </c>
      <c r="J41" s="6"/>
      <c r="K41" s="8">
        <f t="shared" si="1"/>
        <v>5.1920893017987822E-2</v>
      </c>
      <c r="L41" s="6"/>
      <c r="M41" s="6">
        <v>10565240000</v>
      </c>
      <c r="N41" s="6"/>
      <c r="O41" s="6">
        <v>-5618781250</v>
      </c>
      <c r="P41" s="6"/>
      <c r="Q41" s="6">
        <v>1998837766</v>
      </c>
      <c r="R41" s="6"/>
      <c r="S41" s="6">
        <f t="shared" si="2"/>
        <v>6945296516</v>
      </c>
      <c r="T41" s="6"/>
      <c r="U41" s="8">
        <f t="shared" si="3"/>
        <v>0.70452992685283777</v>
      </c>
      <c r="V41" s="6"/>
    </row>
    <row r="42" spans="1:22">
      <c r="A42" s="1" t="s">
        <v>28</v>
      </c>
      <c r="C42" s="6">
        <v>0</v>
      </c>
      <c r="D42" s="6"/>
      <c r="E42" s="6">
        <v>-4823143224</v>
      </c>
      <c r="F42" s="6"/>
      <c r="G42" s="6">
        <v>0</v>
      </c>
      <c r="H42" s="6"/>
      <c r="I42" s="6">
        <f t="shared" si="0"/>
        <v>-4823143224</v>
      </c>
      <c r="J42" s="6"/>
      <c r="K42" s="8">
        <f t="shared" si="1"/>
        <v>3.0101019499373827E-2</v>
      </c>
      <c r="L42" s="6"/>
      <c r="M42" s="6">
        <v>0</v>
      </c>
      <c r="N42" s="6"/>
      <c r="O42" s="6">
        <v>-6086828279</v>
      </c>
      <c r="P42" s="6"/>
      <c r="Q42" s="6">
        <v>903660410</v>
      </c>
      <c r="R42" s="6"/>
      <c r="S42" s="6">
        <f t="shared" si="2"/>
        <v>-5183167869</v>
      </c>
      <c r="T42" s="6"/>
      <c r="U42" s="8">
        <f t="shared" si="3"/>
        <v>-0.52577983836976172</v>
      </c>
      <c r="V42" s="6"/>
    </row>
    <row r="43" spans="1:22">
      <c r="A43" s="1" t="s">
        <v>29</v>
      </c>
      <c r="C43" s="6">
        <v>0</v>
      </c>
      <c r="D43" s="6"/>
      <c r="E43" s="6">
        <v>-1186393564</v>
      </c>
      <c r="F43" s="6"/>
      <c r="G43" s="6">
        <v>0</v>
      </c>
      <c r="H43" s="6"/>
      <c r="I43" s="6">
        <f t="shared" si="0"/>
        <v>-1186393564</v>
      </c>
      <c r="J43" s="6"/>
      <c r="K43" s="8">
        <f t="shared" si="1"/>
        <v>7.4042287664596229E-3</v>
      </c>
      <c r="L43" s="6"/>
      <c r="M43" s="6">
        <v>5382427800</v>
      </c>
      <c r="N43" s="6"/>
      <c r="O43" s="6">
        <v>-6706619816</v>
      </c>
      <c r="P43" s="6"/>
      <c r="Q43" s="6">
        <v>342545448</v>
      </c>
      <c r="R43" s="6"/>
      <c r="S43" s="6">
        <f t="shared" si="2"/>
        <v>-981646568</v>
      </c>
      <c r="T43" s="6"/>
      <c r="U43" s="8">
        <f t="shared" si="3"/>
        <v>-9.9578093340598167E-2</v>
      </c>
      <c r="V43" s="6"/>
    </row>
    <row r="44" spans="1:22">
      <c r="A44" s="1" t="s">
        <v>32</v>
      </c>
      <c r="C44" s="6">
        <v>0</v>
      </c>
      <c r="D44" s="6"/>
      <c r="E44" s="6">
        <v>-164134702</v>
      </c>
      <c r="F44" s="6"/>
      <c r="G44" s="6">
        <v>0</v>
      </c>
      <c r="H44" s="6"/>
      <c r="I44" s="6">
        <f t="shared" si="0"/>
        <v>-164134702</v>
      </c>
      <c r="J44" s="6"/>
      <c r="K44" s="8">
        <f t="shared" si="1"/>
        <v>1.0243572782249835E-3</v>
      </c>
      <c r="L44" s="6"/>
      <c r="M44" s="6">
        <v>2501775000</v>
      </c>
      <c r="N44" s="6"/>
      <c r="O44" s="6">
        <v>-5015941124</v>
      </c>
      <c r="P44" s="6"/>
      <c r="Q44" s="6">
        <v>75047917</v>
      </c>
      <c r="R44" s="6"/>
      <c r="S44" s="6">
        <f t="shared" si="2"/>
        <v>-2439118207</v>
      </c>
      <c r="T44" s="6"/>
      <c r="U44" s="8">
        <f t="shared" si="3"/>
        <v>-0.24742381668001556</v>
      </c>
      <c r="V44" s="6"/>
    </row>
    <row r="45" spans="1:22">
      <c r="A45" s="1" t="s">
        <v>41</v>
      </c>
      <c r="C45" s="6">
        <v>13025075542</v>
      </c>
      <c r="D45" s="6"/>
      <c r="E45" s="6">
        <v>-16339135608</v>
      </c>
      <c r="F45" s="6"/>
      <c r="G45" s="6">
        <v>0</v>
      </c>
      <c r="H45" s="6"/>
      <c r="I45" s="6">
        <f t="shared" si="0"/>
        <v>-3314060066</v>
      </c>
      <c r="J45" s="6"/>
      <c r="K45" s="8">
        <f t="shared" si="1"/>
        <v>2.0682899519212393E-2</v>
      </c>
      <c r="L45" s="6"/>
      <c r="M45" s="6">
        <v>13025075542</v>
      </c>
      <c r="N45" s="6"/>
      <c r="O45" s="6">
        <v>1379668085</v>
      </c>
      <c r="P45" s="6"/>
      <c r="Q45" s="6">
        <v>1420157901</v>
      </c>
      <c r="R45" s="6"/>
      <c r="S45" s="6">
        <f t="shared" si="2"/>
        <v>15824901528</v>
      </c>
      <c r="T45" s="6"/>
      <c r="U45" s="8">
        <f t="shared" si="3"/>
        <v>1.6052758424771048</v>
      </c>
      <c r="V45" s="6"/>
    </row>
    <row r="46" spans="1:22">
      <c r="A46" s="1" t="s">
        <v>30</v>
      </c>
      <c r="C46" s="6">
        <v>940850470</v>
      </c>
      <c r="D46" s="6"/>
      <c r="E46" s="6">
        <v>-9859028814</v>
      </c>
      <c r="F46" s="6"/>
      <c r="G46" s="6">
        <v>0</v>
      </c>
      <c r="H46" s="6"/>
      <c r="I46" s="6">
        <f t="shared" si="0"/>
        <v>-8918178344</v>
      </c>
      <c r="J46" s="6"/>
      <c r="K46" s="8">
        <f t="shared" si="1"/>
        <v>5.5657949134880876E-2</v>
      </c>
      <c r="L46" s="6"/>
      <c r="M46" s="6">
        <v>940850470</v>
      </c>
      <c r="N46" s="6"/>
      <c r="O46" s="6">
        <v>-9231035477</v>
      </c>
      <c r="P46" s="6"/>
      <c r="Q46" s="6">
        <v>215160217</v>
      </c>
      <c r="R46" s="6"/>
      <c r="S46" s="6">
        <f t="shared" si="2"/>
        <v>-8075024790</v>
      </c>
      <c r="T46" s="6"/>
      <c r="U46" s="8">
        <f t="shared" si="3"/>
        <v>-0.81912940815809387</v>
      </c>
      <c r="V46" s="6"/>
    </row>
    <row r="47" spans="1:22">
      <c r="A47" s="1" t="s">
        <v>51</v>
      </c>
      <c r="C47" s="6">
        <v>0</v>
      </c>
      <c r="D47" s="6"/>
      <c r="E47" s="6">
        <v>-18612125990</v>
      </c>
      <c r="F47" s="6"/>
      <c r="G47" s="6">
        <v>0</v>
      </c>
      <c r="H47" s="6"/>
      <c r="I47" s="6">
        <f t="shared" si="0"/>
        <v>-18612125990</v>
      </c>
      <c r="J47" s="6"/>
      <c r="K47" s="8">
        <f t="shared" si="1"/>
        <v>0.11615743952242882</v>
      </c>
      <c r="L47" s="6"/>
      <c r="M47" s="6">
        <v>0</v>
      </c>
      <c r="N47" s="6"/>
      <c r="O47" s="6">
        <v>5170770494</v>
      </c>
      <c r="P47" s="6"/>
      <c r="Q47" s="6">
        <v>809406092</v>
      </c>
      <c r="R47" s="6"/>
      <c r="S47" s="6">
        <f t="shared" si="2"/>
        <v>5980176586</v>
      </c>
      <c r="T47" s="6"/>
      <c r="U47" s="8">
        <f t="shared" si="3"/>
        <v>0.60662829340627578</v>
      </c>
      <c r="V47" s="6"/>
    </row>
    <row r="48" spans="1:22">
      <c r="A48" s="1" t="s">
        <v>34</v>
      </c>
      <c r="C48" s="6">
        <v>0</v>
      </c>
      <c r="D48" s="6"/>
      <c r="E48" s="6">
        <v>-5420496000</v>
      </c>
      <c r="F48" s="6"/>
      <c r="G48" s="6">
        <v>0</v>
      </c>
      <c r="H48" s="6"/>
      <c r="I48" s="6">
        <f t="shared" si="0"/>
        <v>-5420496000</v>
      </c>
      <c r="J48" s="6"/>
      <c r="K48" s="8">
        <f t="shared" si="1"/>
        <v>3.3829071253862031E-2</v>
      </c>
      <c r="L48" s="6"/>
      <c r="M48" s="6">
        <v>6065631000</v>
      </c>
      <c r="N48" s="6"/>
      <c r="O48" s="6">
        <v>-4073737998</v>
      </c>
      <c r="P48" s="6"/>
      <c r="Q48" s="6">
        <v>642413862</v>
      </c>
      <c r="R48" s="6"/>
      <c r="S48" s="6">
        <f t="shared" si="2"/>
        <v>2634306864</v>
      </c>
      <c r="T48" s="6"/>
      <c r="U48" s="8">
        <f t="shared" si="3"/>
        <v>0.26722372729893801</v>
      </c>
      <c r="V48" s="6"/>
    </row>
    <row r="49" spans="1:22">
      <c r="A49" s="1" t="s">
        <v>27</v>
      </c>
      <c r="C49" s="6">
        <v>0</v>
      </c>
      <c r="D49" s="6"/>
      <c r="E49" s="6">
        <v>3729294283</v>
      </c>
      <c r="F49" s="6"/>
      <c r="G49" s="6">
        <v>0</v>
      </c>
      <c r="H49" s="6"/>
      <c r="I49" s="6">
        <f t="shared" si="0"/>
        <v>3729294283</v>
      </c>
      <c r="J49" s="6"/>
      <c r="K49" s="8">
        <f t="shared" si="1"/>
        <v>-2.3274357554405961E-2</v>
      </c>
      <c r="L49" s="6"/>
      <c r="M49" s="6">
        <v>0</v>
      </c>
      <c r="N49" s="6"/>
      <c r="O49" s="6">
        <v>8177622208</v>
      </c>
      <c r="P49" s="6"/>
      <c r="Q49" s="6">
        <v>1604205395</v>
      </c>
      <c r="R49" s="6"/>
      <c r="S49" s="6">
        <f t="shared" si="2"/>
        <v>9781827603</v>
      </c>
      <c r="T49" s="6"/>
      <c r="U49" s="8">
        <f t="shared" si="3"/>
        <v>0.9922672516216382</v>
      </c>
      <c r="V49" s="6"/>
    </row>
    <row r="50" spans="1:22">
      <c r="A50" s="1" t="s">
        <v>61</v>
      </c>
      <c r="C50" s="6">
        <v>0</v>
      </c>
      <c r="D50" s="6"/>
      <c r="E50" s="6">
        <v>2152728199</v>
      </c>
      <c r="F50" s="6"/>
      <c r="G50" s="6">
        <v>0</v>
      </c>
      <c r="H50" s="6"/>
      <c r="I50" s="6">
        <f t="shared" si="0"/>
        <v>2152728199</v>
      </c>
      <c r="J50" s="6"/>
      <c r="K50" s="8">
        <f t="shared" si="1"/>
        <v>-1.3435079674289783E-2</v>
      </c>
      <c r="L50" s="6"/>
      <c r="M50" s="6">
        <v>0</v>
      </c>
      <c r="N50" s="6"/>
      <c r="O50" s="6">
        <v>10694906096</v>
      </c>
      <c r="P50" s="6"/>
      <c r="Q50" s="6">
        <v>102352049</v>
      </c>
      <c r="R50" s="6"/>
      <c r="S50" s="6">
        <f t="shared" si="2"/>
        <v>10797258145</v>
      </c>
      <c r="T50" s="6"/>
      <c r="U50" s="8">
        <f t="shared" si="3"/>
        <v>1.0952723866552996</v>
      </c>
      <c r="V50" s="6"/>
    </row>
    <row r="51" spans="1:22">
      <c r="A51" s="1" t="s">
        <v>49</v>
      </c>
      <c r="C51" s="6">
        <v>0</v>
      </c>
      <c r="D51" s="6"/>
      <c r="E51" s="6">
        <v>895597300</v>
      </c>
      <c r="F51" s="6"/>
      <c r="G51" s="6">
        <v>0</v>
      </c>
      <c r="H51" s="6"/>
      <c r="I51" s="6">
        <f t="shared" si="0"/>
        <v>895597300</v>
      </c>
      <c r="J51" s="6"/>
      <c r="K51" s="8">
        <f t="shared" si="1"/>
        <v>-5.5893823879708511E-3</v>
      </c>
      <c r="L51" s="6"/>
      <c r="M51" s="6">
        <v>8141732642</v>
      </c>
      <c r="N51" s="6"/>
      <c r="O51" s="6">
        <v>-3516384441</v>
      </c>
      <c r="P51" s="6"/>
      <c r="Q51" s="6">
        <v>464238592</v>
      </c>
      <c r="R51" s="6"/>
      <c r="S51" s="6">
        <f t="shared" si="2"/>
        <v>5089586793</v>
      </c>
      <c r="T51" s="6"/>
      <c r="U51" s="8">
        <f t="shared" si="3"/>
        <v>0.51628698684395513</v>
      </c>
      <c r="V51" s="6"/>
    </row>
    <row r="52" spans="1:22">
      <c r="A52" s="1" t="s">
        <v>18</v>
      </c>
      <c r="C52" s="6">
        <v>0</v>
      </c>
      <c r="D52" s="6"/>
      <c r="E52" s="6">
        <v>2656330720</v>
      </c>
      <c r="F52" s="6"/>
      <c r="G52" s="6">
        <v>0</v>
      </c>
      <c r="H52" s="6"/>
      <c r="I52" s="6">
        <f t="shared" si="0"/>
        <v>2656330720</v>
      </c>
      <c r="J52" s="6"/>
      <c r="K52" s="8">
        <f t="shared" si="1"/>
        <v>-1.6578040312307696E-2</v>
      </c>
      <c r="L52" s="6"/>
      <c r="M52" s="6">
        <v>37379224</v>
      </c>
      <c r="N52" s="6"/>
      <c r="O52" s="6">
        <v>-5112672835</v>
      </c>
      <c r="P52" s="6"/>
      <c r="Q52" s="6">
        <v>314218549</v>
      </c>
      <c r="R52" s="6"/>
      <c r="S52" s="6">
        <f t="shared" si="2"/>
        <v>-4761075062</v>
      </c>
      <c r="T52" s="6"/>
      <c r="U52" s="8">
        <f t="shared" si="3"/>
        <v>-0.4829628018680448</v>
      </c>
      <c r="V52" s="6"/>
    </row>
    <row r="53" spans="1:22">
      <c r="A53" s="1" t="s">
        <v>19</v>
      </c>
      <c r="C53" s="6">
        <v>0</v>
      </c>
      <c r="D53" s="6"/>
      <c r="E53" s="6">
        <v>17272631007</v>
      </c>
      <c r="F53" s="6"/>
      <c r="G53" s="6">
        <v>0</v>
      </c>
      <c r="H53" s="6"/>
      <c r="I53" s="6">
        <f t="shared" si="0"/>
        <v>17272631007</v>
      </c>
      <c r="J53" s="6"/>
      <c r="K53" s="8">
        <f t="shared" si="1"/>
        <v>-0.10779771169971708</v>
      </c>
      <c r="L53" s="6"/>
      <c r="M53" s="6">
        <v>2478154800</v>
      </c>
      <c r="N53" s="6"/>
      <c r="O53" s="6">
        <v>6153443754</v>
      </c>
      <c r="P53" s="6"/>
      <c r="Q53" s="6">
        <v>-49866794</v>
      </c>
      <c r="R53" s="6"/>
      <c r="S53" s="6">
        <f t="shared" si="2"/>
        <v>8581731760</v>
      </c>
      <c r="T53" s="6"/>
      <c r="U53" s="8">
        <f t="shared" si="3"/>
        <v>0.87052969375965439</v>
      </c>
      <c r="V53" s="6"/>
    </row>
    <row r="54" spans="1:22">
      <c r="A54" s="1" t="s">
        <v>20</v>
      </c>
      <c r="C54" s="6">
        <v>0</v>
      </c>
      <c r="D54" s="6"/>
      <c r="E54" s="6">
        <v>1235514264</v>
      </c>
      <c r="F54" s="6"/>
      <c r="G54" s="6">
        <v>0</v>
      </c>
      <c r="H54" s="6"/>
      <c r="I54" s="6">
        <f t="shared" si="0"/>
        <v>1235514264</v>
      </c>
      <c r="J54" s="6"/>
      <c r="K54" s="8">
        <f t="shared" si="1"/>
        <v>-7.7107888414674414E-3</v>
      </c>
      <c r="L54" s="6"/>
      <c r="M54" s="6">
        <v>0</v>
      </c>
      <c r="N54" s="6"/>
      <c r="O54" s="6">
        <v>679936090</v>
      </c>
      <c r="P54" s="6"/>
      <c r="Q54" s="6">
        <v>468486038</v>
      </c>
      <c r="R54" s="6"/>
      <c r="S54" s="6">
        <f t="shared" si="2"/>
        <v>1148422128</v>
      </c>
      <c r="T54" s="6"/>
      <c r="U54" s="8">
        <f t="shared" si="3"/>
        <v>0.11649578329335368</v>
      </c>
      <c r="V54" s="6"/>
    </row>
    <row r="55" spans="1:22">
      <c r="A55" s="1" t="s">
        <v>16</v>
      </c>
      <c r="C55" s="6">
        <v>0</v>
      </c>
      <c r="D55" s="6"/>
      <c r="E55" s="6">
        <v>-842642506</v>
      </c>
      <c r="F55" s="6"/>
      <c r="G55" s="6">
        <v>0</v>
      </c>
      <c r="H55" s="6"/>
      <c r="I55" s="6">
        <f t="shared" si="0"/>
        <v>-842642506</v>
      </c>
      <c r="J55" s="6"/>
      <c r="K55" s="8">
        <f t="shared" si="1"/>
        <v>5.2588939050977734E-3</v>
      </c>
      <c r="L55" s="6"/>
      <c r="M55" s="6">
        <v>800531637</v>
      </c>
      <c r="N55" s="6"/>
      <c r="O55" s="6">
        <v>1466270766</v>
      </c>
      <c r="P55" s="6"/>
      <c r="Q55" s="6">
        <v>320628929</v>
      </c>
      <c r="R55" s="6"/>
      <c r="S55" s="6">
        <f t="shared" si="2"/>
        <v>2587431332</v>
      </c>
      <c r="T55" s="6"/>
      <c r="U55" s="8">
        <f t="shared" si="3"/>
        <v>0.26246867975632165</v>
      </c>
      <c r="V55" s="6"/>
    </row>
    <row r="56" spans="1:22">
      <c r="A56" s="1" t="s">
        <v>17</v>
      </c>
      <c r="C56" s="6">
        <v>0</v>
      </c>
      <c r="D56" s="6"/>
      <c r="E56" s="6">
        <v>4256756242</v>
      </c>
      <c r="F56" s="6"/>
      <c r="G56" s="6">
        <v>0</v>
      </c>
      <c r="H56" s="6"/>
      <c r="I56" s="6">
        <f t="shared" si="0"/>
        <v>4256756242</v>
      </c>
      <c r="J56" s="6"/>
      <c r="K56" s="8">
        <f t="shared" si="1"/>
        <v>-2.6566223869723352E-2</v>
      </c>
      <c r="L56" s="6"/>
      <c r="M56" s="6">
        <v>512842580</v>
      </c>
      <c r="N56" s="6"/>
      <c r="O56" s="6">
        <v>-6114196138</v>
      </c>
      <c r="P56" s="6"/>
      <c r="Q56" s="6">
        <v>412868875</v>
      </c>
      <c r="R56" s="6"/>
      <c r="S56" s="6">
        <f t="shared" si="2"/>
        <v>-5188484683</v>
      </c>
      <c r="T56" s="6"/>
      <c r="U56" s="8">
        <f t="shared" si="3"/>
        <v>-0.52631917525334626</v>
      </c>
      <c r="V56" s="6"/>
    </row>
    <row r="57" spans="1:22">
      <c r="A57" s="1" t="s">
        <v>69</v>
      </c>
      <c r="C57" s="6">
        <v>0</v>
      </c>
      <c r="D57" s="6"/>
      <c r="E57" s="6">
        <v>640004331</v>
      </c>
      <c r="F57" s="6"/>
      <c r="G57" s="6">
        <v>0</v>
      </c>
      <c r="H57" s="6"/>
      <c r="I57" s="6">
        <f t="shared" si="0"/>
        <v>640004331</v>
      </c>
      <c r="J57" s="6"/>
      <c r="K57" s="8">
        <f t="shared" si="1"/>
        <v>-3.9942381870919745E-3</v>
      </c>
      <c r="L57" s="6"/>
      <c r="M57" s="6">
        <v>0</v>
      </c>
      <c r="N57" s="6"/>
      <c r="O57" s="6">
        <v>14287978700</v>
      </c>
      <c r="P57" s="6"/>
      <c r="Q57" s="6">
        <v>218470348</v>
      </c>
      <c r="R57" s="6"/>
      <c r="S57" s="6">
        <f t="shared" si="2"/>
        <v>14506449048</v>
      </c>
      <c r="T57" s="6"/>
      <c r="U57" s="8">
        <f t="shared" si="3"/>
        <v>1.4715322035765273</v>
      </c>
      <c r="V57" s="6"/>
    </row>
    <row r="58" spans="1:22">
      <c r="A58" s="1" t="s">
        <v>50</v>
      </c>
      <c r="C58" s="6">
        <v>0</v>
      </c>
      <c r="D58" s="6"/>
      <c r="E58" s="6">
        <v>-505689258</v>
      </c>
      <c r="F58" s="6"/>
      <c r="G58" s="6">
        <v>0</v>
      </c>
      <c r="H58" s="6"/>
      <c r="I58" s="6">
        <f t="shared" si="0"/>
        <v>-505689258</v>
      </c>
      <c r="J58" s="6"/>
      <c r="K58" s="8">
        <f t="shared" si="1"/>
        <v>3.1559838695932288E-3</v>
      </c>
      <c r="L58" s="6"/>
      <c r="M58" s="6">
        <v>2449184360</v>
      </c>
      <c r="N58" s="6"/>
      <c r="O58" s="6">
        <v>-2305695120</v>
      </c>
      <c r="P58" s="6"/>
      <c r="Q58" s="6">
        <v>629238840</v>
      </c>
      <c r="R58" s="6"/>
      <c r="S58" s="6">
        <f t="shared" si="2"/>
        <v>772728080</v>
      </c>
      <c r="T58" s="6"/>
      <c r="U58" s="8">
        <f t="shared" si="3"/>
        <v>7.8385430546466503E-2</v>
      </c>
      <c r="V58" s="6"/>
    </row>
    <row r="59" spans="1:22">
      <c r="A59" s="1" t="s">
        <v>63</v>
      </c>
      <c r="C59" s="6">
        <v>0</v>
      </c>
      <c r="D59" s="6"/>
      <c r="E59" s="6">
        <v>2210139538</v>
      </c>
      <c r="F59" s="6"/>
      <c r="G59" s="6">
        <v>0</v>
      </c>
      <c r="H59" s="6"/>
      <c r="I59" s="6">
        <f t="shared" si="0"/>
        <v>2210139538</v>
      </c>
      <c r="J59" s="6"/>
      <c r="K59" s="8">
        <f t="shared" si="1"/>
        <v>-1.3793381253667506E-2</v>
      </c>
      <c r="L59" s="6"/>
      <c r="M59" s="6">
        <v>395584109</v>
      </c>
      <c r="N59" s="6"/>
      <c r="O59" s="6">
        <v>-91847496</v>
      </c>
      <c r="P59" s="6"/>
      <c r="Q59" s="6">
        <v>673801725</v>
      </c>
      <c r="R59" s="6"/>
      <c r="S59" s="6">
        <f t="shared" si="2"/>
        <v>977538338</v>
      </c>
      <c r="T59" s="6"/>
      <c r="U59" s="8">
        <f t="shared" si="3"/>
        <v>9.9161355052358513E-2</v>
      </c>
      <c r="V59" s="6"/>
    </row>
    <row r="60" spans="1:22">
      <c r="A60" s="1" t="s">
        <v>58</v>
      </c>
      <c r="C60" s="6">
        <v>0</v>
      </c>
      <c r="D60" s="6"/>
      <c r="E60" s="6">
        <v>-626412714</v>
      </c>
      <c r="F60" s="6"/>
      <c r="G60" s="6">
        <v>0</v>
      </c>
      <c r="H60" s="6"/>
      <c r="I60" s="6">
        <f t="shared" si="0"/>
        <v>-626412714</v>
      </c>
      <c r="J60" s="6"/>
      <c r="K60" s="8">
        <f t="shared" si="1"/>
        <v>3.9094135179199643E-3</v>
      </c>
      <c r="L60" s="6"/>
      <c r="M60" s="6">
        <v>0</v>
      </c>
      <c r="N60" s="6"/>
      <c r="O60" s="6">
        <v>2236816771</v>
      </c>
      <c r="P60" s="6"/>
      <c r="Q60" s="6">
        <v>788053251</v>
      </c>
      <c r="R60" s="6"/>
      <c r="S60" s="6">
        <f t="shared" si="2"/>
        <v>3024870022</v>
      </c>
      <c r="T60" s="6"/>
      <c r="U60" s="8">
        <f t="shared" si="3"/>
        <v>0.30684240052667633</v>
      </c>
      <c r="V60" s="6"/>
    </row>
    <row r="61" spans="1:22">
      <c r="A61" s="1" t="s">
        <v>35</v>
      </c>
      <c r="C61" s="6">
        <v>0</v>
      </c>
      <c r="D61" s="6"/>
      <c r="E61" s="6">
        <v>954288000</v>
      </c>
      <c r="F61" s="6"/>
      <c r="G61" s="6">
        <v>0</v>
      </c>
      <c r="H61" s="6"/>
      <c r="I61" s="6">
        <f t="shared" si="0"/>
        <v>954288000</v>
      </c>
      <c r="J61" s="6"/>
      <c r="K61" s="8">
        <f t="shared" si="1"/>
        <v>-5.9556684016934033E-3</v>
      </c>
      <c r="L61" s="6"/>
      <c r="M61" s="6">
        <v>921828022</v>
      </c>
      <c r="N61" s="6"/>
      <c r="O61" s="6">
        <v>574507704</v>
      </c>
      <c r="P61" s="6"/>
      <c r="Q61" s="6">
        <v>0</v>
      </c>
      <c r="R61" s="6"/>
      <c r="S61" s="6">
        <f t="shared" si="2"/>
        <v>1496335726</v>
      </c>
      <c r="T61" s="6"/>
      <c r="U61" s="8">
        <f t="shared" si="3"/>
        <v>0.15178809099906079</v>
      </c>
      <c r="V61" s="6"/>
    </row>
    <row r="62" spans="1:22">
      <c r="A62" s="1" t="s">
        <v>67</v>
      </c>
      <c r="C62" s="6">
        <v>0</v>
      </c>
      <c r="D62" s="6"/>
      <c r="E62" s="6">
        <v>-2348227176</v>
      </c>
      <c r="F62" s="6"/>
      <c r="G62" s="6">
        <v>0</v>
      </c>
      <c r="H62" s="6"/>
      <c r="I62" s="6">
        <f t="shared" si="0"/>
        <v>-2348227176</v>
      </c>
      <c r="J62" s="6"/>
      <c r="K62" s="8">
        <f t="shared" si="1"/>
        <v>1.46551799793154E-2</v>
      </c>
      <c r="L62" s="6"/>
      <c r="M62" s="6">
        <v>3286419391</v>
      </c>
      <c r="N62" s="6"/>
      <c r="O62" s="6">
        <v>-6974949844</v>
      </c>
      <c r="P62" s="6"/>
      <c r="Q62" s="6">
        <v>0</v>
      </c>
      <c r="R62" s="6"/>
      <c r="S62" s="6">
        <f t="shared" si="2"/>
        <v>-3688530453</v>
      </c>
      <c r="T62" s="6"/>
      <c r="U62" s="8">
        <f t="shared" si="3"/>
        <v>-0.37416402370437751</v>
      </c>
      <c r="V62" s="6"/>
    </row>
    <row r="63" spans="1:22">
      <c r="A63" s="1" t="s">
        <v>26</v>
      </c>
      <c r="C63" s="6">
        <v>0</v>
      </c>
      <c r="D63" s="6"/>
      <c r="E63" s="6">
        <v>-3706812450</v>
      </c>
      <c r="F63" s="6"/>
      <c r="G63" s="6">
        <v>0</v>
      </c>
      <c r="H63" s="6"/>
      <c r="I63" s="6">
        <f t="shared" si="0"/>
        <v>-3706812450</v>
      </c>
      <c r="J63" s="6"/>
      <c r="K63" s="8">
        <f t="shared" si="1"/>
        <v>2.3134049447827813E-2</v>
      </c>
      <c r="L63" s="6"/>
      <c r="M63" s="6">
        <v>8910000000</v>
      </c>
      <c r="N63" s="6"/>
      <c r="O63" s="6">
        <v>-17061133355</v>
      </c>
      <c r="P63" s="6"/>
      <c r="Q63" s="6">
        <v>0</v>
      </c>
      <c r="R63" s="6"/>
      <c r="S63" s="6">
        <f t="shared" si="2"/>
        <v>-8151133355</v>
      </c>
      <c r="T63" s="6"/>
      <c r="U63" s="8">
        <f t="shared" si="3"/>
        <v>-0.82684985056235949</v>
      </c>
      <c r="V63" s="6"/>
    </row>
    <row r="64" spans="1:22">
      <c r="A64" s="1" t="s">
        <v>44</v>
      </c>
      <c r="C64" s="6">
        <v>0</v>
      </c>
      <c r="D64" s="6"/>
      <c r="E64" s="6">
        <v>-35898534</v>
      </c>
      <c r="F64" s="6"/>
      <c r="G64" s="6">
        <v>0</v>
      </c>
      <c r="H64" s="6"/>
      <c r="I64" s="6">
        <f t="shared" si="0"/>
        <v>-35898534</v>
      </c>
      <c r="J64" s="6"/>
      <c r="K64" s="8">
        <f t="shared" si="1"/>
        <v>2.2404113287698924E-4</v>
      </c>
      <c r="L64" s="6"/>
      <c r="M64" s="6">
        <v>4283315863</v>
      </c>
      <c r="N64" s="6"/>
      <c r="O64" s="6">
        <v>-12213490579</v>
      </c>
      <c r="P64" s="6"/>
      <c r="Q64" s="6">
        <v>0</v>
      </c>
      <c r="R64" s="6"/>
      <c r="S64" s="6">
        <f t="shared" si="2"/>
        <v>-7930174716</v>
      </c>
      <c r="T64" s="6"/>
      <c r="U64" s="8">
        <f t="shared" si="3"/>
        <v>-0.80443583650067785</v>
      </c>
      <c r="V64" s="6"/>
    </row>
    <row r="65" spans="1:22">
      <c r="A65" s="1" t="s">
        <v>56</v>
      </c>
      <c r="C65" s="6">
        <v>0</v>
      </c>
      <c r="D65" s="6"/>
      <c r="E65" s="6">
        <v>0</v>
      </c>
      <c r="F65" s="6"/>
      <c r="G65" s="6">
        <v>0</v>
      </c>
      <c r="H65" s="6"/>
      <c r="I65" s="6">
        <f t="shared" si="0"/>
        <v>0</v>
      </c>
      <c r="J65" s="6"/>
      <c r="K65" s="8">
        <f t="shared" si="1"/>
        <v>0</v>
      </c>
      <c r="L65" s="6"/>
      <c r="M65" s="6">
        <v>0</v>
      </c>
      <c r="N65" s="6"/>
      <c r="O65" s="6">
        <v>-60867247</v>
      </c>
      <c r="P65" s="6"/>
      <c r="Q65" s="6">
        <v>0</v>
      </c>
      <c r="R65" s="6"/>
      <c r="S65" s="6">
        <f>M65+O65+Q65</f>
        <v>-60867247</v>
      </c>
      <c r="T65" s="6"/>
      <c r="U65" s="8">
        <f t="shared" si="3"/>
        <v>-6.1743651948989887E-3</v>
      </c>
      <c r="V65" s="6"/>
    </row>
    <row r="66" spans="1:22">
      <c r="A66" s="1" t="s">
        <v>70</v>
      </c>
      <c r="C66" s="6">
        <v>0</v>
      </c>
      <c r="D66" s="6"/>
      <c r="E66" s="6">
        <v>349250560</v>
      </c>
      <c r="F66" s="6"/>
      <c r="G66" s="6">
        <v>0</v>
      </c>
      <c r="H66" s="6"/>
      <c r="I66" s="6">
        <f>C66+E66+G66</f>
        <v>349250560</v>
      </c>
      <c r="J66" s="6"/>
      <c r="K66" s="8">
        <f t="shared" si="1"/>
        <v>-2.1796570055011969E-3</v>
      </c>
      <c r="L66" s="6"/>
      <c r="M66" s="6">
        <v>0</v>
      </c>
      <c r="N66" s="6"/>
      <c r="O66" s="6">
        <v>349250560</v>
      </c>
      <c r="P66" s="6"/>
      <c r="Q66" s="6">
        <v>0</v>
      </c>
      <c r="R66" s="6"/>
      <c r="S66" s="6">
        <f t="shared" si="2"/>
        <v>349250560</v>
      </c>
      <c r="T66" s="6"/>
      <c r="U66" s="8">
        <f t="shared" si="3"/>
        <v>3.5427928947780095E-2</v>
      </c>
      <c r="V66" s="6"/>
    </row>
    <row r="67" spans="1:22" ht="24.75" thickBot="1">
      <c r="C67" s="7">
        <f>SUM(C8:C66)</f>
        <v>84500459198</v>
      </c>
      <c r="D67" s="6"/>
      <c r="E67" s="7">
        <f>SUM(E8:E66)</f>
        <v>-223850640565</v>
      </c>
      <c r="F67" s="6"/>
      <c r="G67" s="7">
        <f>SUM(G8:G66)</f>
        <v>-20881707925</v>
      </c>
      <c r="H67" s="6"/>
      <c r="I67" s="7">
        <f>SUM(I8:I66)</f>
        <v>-160231889292</v>
      </c>
      <c r="J67" s="6"/>
      <c r="K67" s="9">
        <f>SUM(K8:K66)</f>
        <v>1</v>
      </c>
      <c r="L67" s="6"/>
      <c r="M67" s="7">
        <f>SUM(M8:M66)</f>
        <v>303116132940</v>
      </c>
      <c r="N67" s="6"/>
      <c r="O67" s="7">
        <f>SUM(O8:O66)</f>
        <v>-300647921850</v>
      </c>
      <c r="P67" s="6"/>
      <c r="Q67" s="7">
        <f>SUM(Q8:Q66)</f>
        <v>7389846391</v>
      </c>
      <c r="R67" s="6"/>
      <c r="S67" s="7">
        <f>SUM(S8:S66)</f>
        <v>9858057481</v>
      </c>
      <c r="T67" s="6"/>
      <c r="U67" s="9">
        <f>SUM(U8:U66)</f>
        <v>1.0000000000000036</v>
      </c>
      <c r="V67" s="6"/>
    </row>
    <row r="68" spans="1:22" ht="24.75" thickTop="1">
      <c r="C68" s="15"/>
      <c r="E68" s="15"/>
      <c r="G68" s="15"/>
      <c r="M68" s="15"/>
      <c r="O68" s="15"/>
      <c r="Q68" s="15"/>
    </row>
    <row r="69" spans="1:22">
      <c r="Q69" s="15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0"/>
  <sheetViews>
    <sheetView rightToLeft="1" workbookViewId="0">
      <selection activeCell="Q10" sqref="Q10"/>
    </sheetView>
  </sheetViews>
  <sheetFormatPr defaultRowHeight="24"/>
  <cols>
    <col min="1" max="1" width="40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12.140625" style="1" customWidth="1"/>
    <col min="10" max="10" width="1" style="1" customWidth="1"/>
    <col min="11" max="11" width="20.57031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7.5703125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4.75">
      <c r="A3" s="21" t="s">
        <v>89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4.75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4.75">
      <c r="A6" s="19" t="s">
        <v>93</v>
      </c>
      <c r="C6" s="20" t="s">
        <v>91</v>
      </c>
      <c r="D6" s="20" t="s">
        <v>91</v>
      </c>
      <c r="E6" s="20" t="s">
        <v>91</v>
      </c>
      <c r="F6" s="20" t="s">
        <v>91</v>
      </c>
      <c r="G6" s="20" t="s">
        <v>91</v>
      </c>
      <c r="H6" s="20" t="s">
        <v>91</v>
      </c>
      <c r="I6" s="20" t="s">
        <v>91</v>
      </c>
      <c r="K6" s="20" t="s">
        <v>92</v>
      </c>
      <c r="L6" s="20" t="s">
        <v>92</v>
      </c>
      <c r="M6" s="20" t="s">
        <v>92</v>
      </c>
      <c r="N6" s="20" t="s">
        <v>92</v>
      </c>
      <c r="O6" s="20" t="s">
        <v>92</v>
      </c>
      <c r="P6" s="20" t="s">
        <v>92</v>
      </c>
      <c r="Q6" s="20" t="s">
        <v>92</v>
      </c>
    </row>
    <row r="7" spans="1:17" ht="24.75">
      <c r="A7" s="20" t="s">
        <v>93</v>
      </c>
      <c r="C7" s="20" t="s">
        <v>141</v>
      </c>
      <c r="E7" s="20" t="s">
        <v>138</v>
      </c>
      <c r="G7" s="20" t="s">
        <v>139</v>
      </c>
      <c r="I7" s="20" t="s">
        <v>142</v>
      </c>
      <c r="K7" s="20" t="s">
        <v>141</v>
      </c>
      <c r="M7" s="20" t="s">
        <v>138</v>
      </c>
      <c r="O7" s="20" t="s">
        <v>139</v>
      </c>
      <c r="Q7" s="20" t="s">
        <v>142</v>
      </c>
    </row>
    <row r="8" spans="1:17">
      <c r="A8" s="1" t="s">
        <v>98</v>
      </c>
      <c r="C8" s="5">
        <v>0</v>
      </c>
      <c r="D8" s="4"/>
      <c r="E8" s="5">
        <v>0</v>
      </c>
      <c r="F8" s="4"/>
      <c r="G8" s="5">
        <v>0</v>
      </c>
      <c r="H8" s="4"/>
      <c r="I8" s="5">
        <v>0</v>
      </c>
      <c r="J8" s="4"/>
      <c r="K8" s="5">
        <v>19086551816</v>
      </c>
      <c r="L8" s="4"/>
      <c r="M8" s="5">
        <v>0</v>
      </c>
      <c r="N8" s="4"/>
      <c r="O8" s="5">
        <v>6807436547</v>
      </c>
      <c r="P8" s="4"/>
      <c r="Q8" s="5">
        <f>K8+M8+O8</f>
        <v>25893988363</v>
      </c>
    </row>
    <row r="9" spans="1:17" ht="24.75" thickBot="1">
      <c r="C9" s="10">
        <f>SUM(C8)</f>
        <v>0</v>
      </c>
      <c r="D9" s="4"/>
      <c r="E9" s="10">
        <f>SUM(E8)</f>
        <v>0</v>
      </c>
      <c r="F9" s="4"/>
      <c r="G9" s="10">
        <f>SUM(G8)</f>
        <v>0</v>
      </c>
      <c r="H9" s="4"/>
      <c r="I9" s="10">
        <f>SUM(I8)</f>
        <v>0</v>
      </c>
      <c r="J9" s="4"/>
      <c r="K9" s="10">
        <f>SUM(K8)</f>
        <v>19086551816</v>
      </c>
      <c r="L9" s="4"/>
      <c r="M9" s="10">
        <f>SUM(M8)</f>
        <v>0</v>
      </c>
      <c r="N9" s="4"/>
      <c r="O9" s="10">
        <f>SUM(O8)</f>
        <v>6807436547</v>
      </c>
      <c r="P9" s="4"/>
      <c r="Q9" s="10">
        <f>SUM(Q8)</f>
        <v>25893988363</v>
      </c>
    </row>
    <row r="10" spans="1:17" ht="24.75" thickTop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5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2022-08-29T08:00:04Z</dcterms:created>
  <dcterms:modified xsi:type="dcterms:W3CDTF">2022-08-31T11:24:59Z</dcterms:modified>
</cp:coreProperties>
</file>