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 تیر ماه\"/>
    </mc:Choice>
  </mc:AlternateContent>
  <xr:revisionPtr revIDLastSave="0" documentId="13_ncr:1_{B8ED8F8B-FA9F-4D50-B77F-3259729B07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6" i="11" l="1"/>
  <c r="C7" i="15" s="1"/>
  <c r="I65" i="11"/>
  <c r="C9" i="15"/>
  <c r="C8" i="15"/>
  <c r="E10" i="14"/>
  <c r="C10" i="14"/>
  <c r="K10" i="13"/>
  <c r="K9" i="13"/>
  <c r="K8" i="13"/>
  <c r="E10" i="13"/>
  <c r="G9" i="13" s="1"/>
  <c r="I10" i="13"/>
  <c r="K9" i="12"/>
  <c r="M9" i="12"/>
  <c r="O9" i="12"/>
  <c r="Q9" i="12"/>
  <c r="Q8" i="12"/>
  <c r="C9" i="12"/>
  <c r="I9" i="12"/>
  <c r="G9" i="12"/>
  <c r="E9" i="12"/>
  <c r="Q66" i="11"/>
  <c r="O66" i="11"/>
  <c r="M66" i="11"/>
  <c r="I64" i="11"/>
  <c r="S65" i="11"/>
  <c r="S63" i="11"/>
  <c r="S62" i="11"/>
  <c r="S60" i="11"/>
  <c r="S8" i="11"/>
  <c r="I8" i="11"/>
  <c r="C66" i="11"/>
  <c r="E66" i="11"/>
  <c r="G6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66" i="11" s="1"/>
  <c r="S52" i="11"/>
  <c r="S53" i="11"/>
  <c r="S54" i="11"/>
  <c r="S55" i="11"/>
  <c r="S56" i="11"/>
  <c r="S57" i="11"/>
  <c r="S58" i="11"/>
  <c r="S59" i="11"/>
  <c r="S61" i="11"/>
  <c r="S6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O60" i="10"/>
  <c r="M60" i="10"/>
  <c r="G60" i="10"/>
  <c r="E6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8" i="10"/>
  <c r="I60" i="10" s="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3" i="9" s="1"/>
  <c r="Q61" i="9"/>
  <c r="Q62" i="9"/>
  <c r="Q8" i="9"/>
  <c r="E63" i="9"/>
  <c r="G6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3" i="9" s="1"/>
  <c r="I61" i="9"/>
  <c r="I62" i="9"/>
  <c r="I8" i="9"/>
  <c r="M63" i="9"/>
  <c r="O63" i="9"/>
  <c r="O43" i="8"/>
  <c r="Q43" i="8"/>
  <c r="S4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43" i="8" s="1"/>
  <c r="M33" i="8"/>
  <c r="M34" i="8"/>
  <c r="M35" i="8"/>
  <c r="M36" i="8"/>
  <c r="M37" i="8"/>
  <c r="M38" i="8"/>
  <c r="M39" i="8"/>
  <c r="M40" i="8"/>
  <c r="M41" i="8"/>
  <c r="M42" i="8"/>
  <c r="M8" i="8"/>
  <c r="K43" i="8"/>
  <c r="I43" i="8"/>
  <c r="S11" i="7"/>
  <c r="Q11" i="7"/>
  <c r="O11" i="7"/>
  <c r="M11" i="7"/>
  <c r="K11" i="7"/>
  <c r="I11" i="7"/>
  <c r="Q10" i="6"/>
  <c r="O10" i="6"/>
  <c r="M10" i="6"/>
  <c r="K10" i="6"/>
  <c r="Y65" i="1"/>
  <c r="W65" i="1"/>
  <c r="U65" i="1"/>
  <c r="O65" i="1"/>
  <c r="K65" i="1"/>
  <c r="E65" i="1"/>
  <c r="G65" i="1"/>
  <c r="S10" i="6" l="1"/>
  <c r="G10" i="15"/>
  <c r="C10" i="15"/>
  <c r="G8" i="13"/>
  <c r="G10" i="13" s="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5" i="11"/>
  <c r="K8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4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U10" i="11"/>
  <c r="U9" i="11"/>
  <c r="U17" i="11"/>
  <c r="U25" i="11"/>
  <c r="U29" i="11"/>
  <c r="U33" i="11"/>
  <c r="U37" i="11"/>
  <c r="U41" i="11"/>
  <c r="U45" i="11"/>
  <c r="U49" i="11"/>
  <c r="U53" i="11"/>
  <c r="U57" i="11"/>
  <c r="U62" i="11"/>
  <c r="U64" i="11"/>
  <c r="U12" i="11"/>
  <c r="U20" i="11"/>
  <c r="U26" i="11"/>
  <c r="U30" i="11"/>
  <c r="U34" i="11"/>
  <c r="U38" i="11"/>
  <c r="U42" i="11"/>
  <c r="U46" i="11"/>
  <c r="U50" i="11"/>
  <c r="U54" i="11"/>
  <c r="U59" i="11"/>
  <c r="U63" i="11"/>
  <c r="U13" i="11"/>
  <c r="U21" i="11"/>
  <c r="U27" i="11"/>
  <c r="U31" i="11"/>
  <c r="U35" i="11"/>
  <c r="U39" i="11"/>
  <c r="U43" i="11"/>
  <c r="U47" i="11"/>
  <c r="U55" i="11"/>
  <c r="U60" i="11"/>
  <c r="U65" i="11"/>
  <c r="U16" i="11"/>
  <c r="U24" i="11"/>
  <c r="U28" i="11"/>
  <c r="U32" i="11"/>
  <c r="U36" i="11"/>
  <c r="U40" i="11"/>
  <c r="U44" i="11"/>
  <c r="U48" i="11"/>
  <c r="U52" i="11"/>
  <c r="U56" i="11"/>
  <c r="U61" i="11"/>
  <c r="U8" i="11"/>
  <c r="U51" i="11"/>
  <c r="U58" i="11"/>
  <c r="U23" i="11"/>
  <c r="U19" i="11"/>
  <c r="U15" i="11"/>
  <c r="U11" i="11"/>
  <c r="U22" i="11"/>
  <c r="U18" i="11"/>
  <c r="U14" i="11"/>
  <c r="Q60" i="10"/>
  <c r="E8" i="15" l="1"/>
  <c r="E9" i="15"/>
  <c r="E7" i="15"/>
  <c r="E10" i="15" s="1"/>
  <c r="K66" i="11"/>
  <c r="U66" i="11"/>
</calcChain>
</file>

<file path=xl/sharedStrings.xml><?xml version="1.0" encoding="utf-8"?>
<sst xmlns="http://schemas.openxmlformats.org/spreadsheetml/2006/main" count="606" uniqueCount="152">
  <si>
    <t>صندوق سرمایه‌گذاری شاخصی آرام مفید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</si>
  <si>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</si>
  <si>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</si>
  <si>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</si>
  <si>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</si>
  <si>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</si>
  <si>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</si>
  <si>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</si>
  <si>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</si>
  <si>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</si>
  <si>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</si>
  <si>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</si>
  <si>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</si>
  <si>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</si>
  <si>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</si>
  <si>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</si>
  <si>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 پاسارگاد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</si>
  <si>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</si>
  <si>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</si>
  <si>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</si>
  <si>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</si>
  <si>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</si>
  <si>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</si>
  <si>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</si>
  <si>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</si>
  <si>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</si>
  <si>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</si>
  <si>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</si>
  <si>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</si>
  <si>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</si>
  <si>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</si>
  <si>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</si>
  <si>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</si>
  <si>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</si>
  <si>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</si>
  <si>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توسعه معادن وص.معدنی خاورمیانه</t>
  </si>
  <si>
    <t>توسعه معدنی و صنعتی صبانور</t>
  </si>
  <si>
    <t>توسعه‌معادن‌وفلزات‌</t>
  </si>
  <si>
    <t>ح . توسعه‌معادن‌وفلزات‌</t>
  </si>
  <si>
    <t>ح. پالایش نفت تبریز</t>
  </si>
  <si>
    <t>ح.توسعه م وص.معدنی خاورمیانه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</si>
  <si>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</si>
  <si>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</si>
  <si>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</si>
  <si>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</si>
  <si>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</si>
  <si>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</si>
  <si>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</si>
  <si>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</si>
  <si>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</si>
  <si>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</si>
  <si>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</si>
  <si>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</si>
  <si>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</si>
  <si>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</si>
  <si>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</si>
  <si>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</si>
  <si>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</si>
  <si>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</si>
  <si>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</si>
  <si>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</si>
  <si>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</si>
  <si>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</si>
  <si>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</si>
  <si>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</si>
  <si>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</si>
  <si>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</si>
  <si>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کالسیمین‌</t>
  </si>
  <si>
    <t>کشتیرانی جمهوری اسلامی ایران</t>
  </si>
  <si>
    <t>تراکتورسازی‌ایران‌</t>
  </si>
  <si>
    <t>فولاد شاهرود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</si>
  <si>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</si>
  <si>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</si>
  <si>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</si>
  <si>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</si>
  <si>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</si>
  <si>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</si>
  <si>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</si>
  <si>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</si>
  <si>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</si>
  <si>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</si>
  <si>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</si>
  <si>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</si>
  <si>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</si>
  <si>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</si>
  <si>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</si>
  <si>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</si>
  <si>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</si>
  <si>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</si>
  <si>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</si>
  <si>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</si>
  <si>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</si>
  <si>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</si>
  <si>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</si>
  <si>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</si>
  <si>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</si>
  <si>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</si>
  <si>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</si>
  <si>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0104</t>
  </si>
  <si>
    <t/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</si>
  <si>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</si>
  <si>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</si>
  <si>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</si>
  <si>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</si>
  <si>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</si>
  <si>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</si>
  <si>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</si>
  <si>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1401/04/25</t>
  </si>
  <si>
    <t>1401/04/29</t>
  </si>
  <si>
    <t>1401/04/22</t>
  </si>
  <si>
    <t>1401/04/28</t>
  </si>
  <si>
    <t>1401/02/29</t>
  </si>
  <si>
    <t>1401/04/26</t>
  </si>
  <si>
    <t>1401/04/16</t>
  </si>
  <si>
    <t>1401/03/30</t>
  </si>
  <si>
    <t>1401/04/18</t>
  </si>
  <si>
    <t>1401/04/30</t>
  </si>
  <si>
    <t>1401/04/08</t>
  </si>
  <si>
    <t>1401/04/20</t>
  </si>
  <si>
    <t>1401/03/22</t>
  </si>
  <si>
    <t>1401/03/17</t>
  </si>
  <si>
    <t>1401/02/25</t>
  </si>
  <si>
    <t>1401/04/15</t>
  </si>
  <si>
    <t>1401/01/31</t>
  </si>
  <si>
    <t>1401/04/11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</si>
  <si>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</si>
  <si>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</si>
  <si>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</si>
  <si>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</si>
  <si>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</si>
  <si>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گروه صنعتی پاکشو</t>
  </si>
  <si>
    <t>پویا زرکان آق دره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</si>
  <si>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</si>
  <si>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</si>
  <si>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</si>
  <si>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</si>
  <si>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</si>
  <si>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</si>
  <si>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</si>
  <si>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</si>
  <si>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</si>
  <si>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</si>
  <si>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</si>
  <si>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</si>
  <si>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</si>
  <si>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</si>
  <si>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</si>
  <si>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1401/04/01</t>
  </si>
  <si>
    <t>-</t>
  </si>
  <si>
    <t xml:space="preserve"> سایر درآمدها تنزیل سود بانک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</si>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</sst>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7" fontId="2" fillId="0" borderId="2" xfId="0" applyNumberFormat="1" applyFont="1" applyBorder="1"/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0</xdr:rowOff>
        </xdr:from>
        <xdr:to>
          <xdr:col>14</xdr:col>
          <xdr:colOff>400050</xdr:colOff>
          <xdr:row>36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88E3-1BD3-49BA-B5C1-393F7AA48410}">
  <dimension ref="A1"/>
  <sheetViews>
    <sheetView rightToLeft="1" workbookViewId="0">
      <selection activeCell="R14" sqref="R14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9525</xdr:colOff>
                <xdr:row>1</xdr:row>
                <xdr:rowOff>0</xdr:rowOff>
              </from>
              <to>
                <xdr:col>14</xdr:col>
                <xdr:colOff>400050</xdr:colOff>
                <xdr:row>36</xdr:row>
                <xdr:rowOff>171450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1" sqref="E11:I13"/>
    </sheetView>
  </sheetViews>
  <sheetFormatPr defaultRowHeight="24"/>
  <cols>
    <col min="1" max="1" width="26.8554687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>
      <c r="A6" s="23" t="s">
        <v>138</v>
      </c>
      <c r="B6" s="23" t="s">
        <v>138</v>
      </c>
      <c r="C6" s="23" t="s">
        <v>138</v>
      </c>
      <c r="E6" s="23" t="s">
        <v>91</v>
      </c>
      <c r="F6" s="23" t="s">
        <v>91</v>
      </c>
      <c r="G6" s="23" t="s">
        <v>91</v>
      </c>
      <c r="I6" s="23" t="s">
        <v>92</v>
      </c>
      <c r="J6" s="23" t="s">
        <v>92</v>
      </c>
      <c r="K6" s="23" t="s">
        <v>92</v>
      </c>
    </row>
    <row r="7" spans="1:11" ht="24.75">
      <c r="A7" s="23" t="s">
        <v>139</v>
      </c>
      <c r="C7" s="23" t="s">
        <v>76</v>
      </c>
      <c r="E7" s="23" t="s">
        <v>140</v>
      </c>
      <c r="G7" s="23" t="s">
        <v>141</v>
      </c>
      <c r="I7" s="23" t="s">
        <v>140</v>
      </c>
      <c r="K7" s="23" t="s">
        <v>141</v>
      </c>
    </row>
    <row r="8" spans="1:11">
      <c r="A8" s="1" t="s">
        <v>82</v>
      </c>
      <c r="C8" s="4" t="s">
        <v>83</v>
      </c>
      <c r="D8" s="4"/>
      <c r="E8" s="10">
        <v>391321860</v>
      </c>
      <c r="F8" s="4"/>
      <c r="G8" s="8">
        <f>E8/$E$10</f>
        <v>1</v>
      </c>
      <c r="H8" s="4"/>
      <c r="I8" s="10">
        <v>965544402</v>
      </c>
      <c r="J8" s="4"/>
      <c r="K8" s="8">
        <f>I8/$I$10</f>
        <v>0.99974114573507333</v>
      </c>
    </row>
    <row r="9" spans="1:11">
      <c r="A9" s="1" t="s">
        <v>86</v>
      </c>
      <c r="C9" s="4" t="s">
        <v>87</v>
      </c>
      <c r="D9" s="4"/>
      <c r="E9" s="10">
        <v>0</v>
      </c>
      <c r="F9" s="4"/>
      <c r="G9" s="8">
        <f>E9/$E$10</f>
        <v>0</v>
      </c>
      <c r="H9" s="4"/>
      <c r="I9" s="10">
        <v>250000</v>
      </c>
      <c r="J9" s="4"/>
      <c r="K9" s="8">
        <f>I9/$I$10</f>
        <v>2.5885426492666707E-4</v>
      </c>
    </row>
    <row r="10" spans="1:11" ht="24.75" thickBot="1">
      <c r="C10" s="4"/>
      <c r="D10" s="4"/>
      <c r="E10" s="11">
        <f>SUM(E8:E9)</f>
        <v>391321860</v>
      </c>
      <c r="F10" s="4"/>
      <c r="G10" s="12">
        <f>SUM(G8:G9)</f>
        <v>1</v>
      </c>
      <c r="H10" s="4"/>
      <c r="I10" s="11">
        <f>SUM(I8:I9)</f>
        <v>965794402</v>
      </c>
      <c r="J10" s="4"/>
      <c r="K10" s="9">
        <f>SUM(K8:K9)</f>
        <v>1</v>
      </c>
    </row>
    <row r="11" spans="1:11" ht="24.75" thickTop="1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K24" sqref="K24"/>
    </sheetView>
  </sheetViews>
  <sheetFormatPr defaultRowHeight="24"/>
  <cols>
    <col min="1" max="1" width="26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89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5" spans="1:5" ht="24.75">
      <c r="C5" s="22" t="s">
        <v>91</v>
      </c>
      <c r="E5" s="20" t="s">
        <v>150</v>
      </c>
    </row>
    <row r="6" spans="1:5" ht="24.75">
      <c r="A6" s="22" t="s">
        <v>142</v>
      </c>
      <c r="C6" s="23"/>
      <c r="E6" s="19" t="s">
        <v>151</v>
      </c>
    </row>
    <row r="7" spans="1:5" ht="24.75">
      <c r="A7" s="23" t="s">
        <v>142</v>
      </c>
      <c r="C7" s="23" t="s">
        <v>79</v>
      </c>
      <c r="E7" s="23" t="s">
        <v>79</v>
      </c>
    </row>
    <row r="8" spans="1:5">
      <c r="A8" s="1" t="s">
        <v>149</v>
      </c>
      <c r="C8" s="10">
        <v>0</v>
      </c>
      <c r="D8" s="4"/>
      <c r="E8" s="10">
        <v>13561912438</v>
      </c>
    </row>
    <row r="9" spans="1:5">
      <c r="A9" s="1" t="s">
        <v>143</v>
      </c>
      <c r="C9" s="10">
        <v>0</v>
      </c>
      <c r="D9" s="4"/>
      <c r="E9" s="10">
        <v>2378258988</v>
      </c>
    </row>
    <row r="10" spans="1:5" ht="25.5" thickBot="1">
      <c r="A10" s="2" t="s">
        <v>99</v>
      </c>
      <c r="C10" s="11">
        <f>SUM(C8:C9)</f>
        <v>0</v>
      </c>
      <c r="D10" s="4"/>
      <c r="E10" s="11">
        <f>SUM(E8:E9)</f>
        <v>15940171426</v>
      </c>
    </row>
    <row r="11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G9" sqref="G7:G9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6384" width="9.140625" style="1"/>
  </cols>
  <sheetData>
    <row r="2" spans="1:10" ht="24.75">
      <c r="A2" s="21" t="s">
        <v>0</v>
      </c>
      <c r="B2" s="21"/>
      <c r="C2" s="21"/>
      <c r="D2" s="21"/>
      <c r="E2" s="21"/>
      <c r="F2" s="21"/>
      <c r="G2" s="21"/>
    </row>
    <row r="3" spans="1:10" ht="24.75">
      <c r="A3" s="21" t="s">
        <v>89</v>
      </c>
      <c r="B3" s="21"/>
      <c r="C3" s="21"/>
      <c r="D3" s="21"/>
      <c r="E3" s="21"/>
      <c r="F3" s="21"/>
      <c r="G3" s="21"/>
    </row>
    <row r="4" spans="1:10" ht="24.75">
      <c r="A4" s="21" t="s">
        <v>2</v>
      </c>
      <c r="B4" s="21"/>
      <c r="C4" s="21"/>
      <c r="D4" s="21"/>
      <c r="E4" s="21"/>
      <c r="F4" s="21"/>
      <c r="G4" s="21"/>
    </row>
    <row r="6" spans="1:10" ht="24.75">
      <c r="A6" s="23" t="s">
        <v>93</v>
      </c>
      <c r="C6" s="23" t="s">
        <v>79</v>
      </c>
      <c r="E6" s="23" t="s">
        <v>135</v>
      </c>
      <c r="G6" s="23" t="s">
        <v>13</v>
      </c>
    </row>
    <row r="7" spans="1:10">
      <c r="A7" s="1" t="s">
        <v>144</v>
      </c>
      <c r="C7" s="6">
        <f>'سرمایه‌گذاری در سهام'!I66</f>
        <v>-229684223596</v>
      </c>
      <c r="D7" s="5"/>
      <c r="E7" s="8">
        <f>C7/$C$10</f>
        <v>1.0017066462024653</v>
      </c>
      <c r="F7" s="5"/>
      <c r="G7" s="8">
        <v>-5.6431735577671185E-2</v>
      </c>
      <c r="J7" s="3"/>
    </row>
    <row r="8" spans="1:10">
      <c r="A8" s="1" t="s">
        <v>145</v>
      </c>
      <c r="C8" s="6">
        <f>'سرمایه‌گذاری در اوراق بهادار'!G9</f>
        <v>0</v>
      </c>
      <c r="D8" s="5"/>
      <c r="E8" s="8">
        <f t="shared" ref="E8:E9" si="0">C8/$C$10</f>
        <v>0</v>
      </c>
      <c r="F8" s="5"/>
      <c r="G8" s="8">
        <v>0</v>
      </c>
      <c r="J8" s="3"/>
    </row>
    <row r="9" spans="1:10">
      <c r="A9" s="1" t="s">
        <v>146</v>
      </c>
      <c r="C9" s="6">
        <f>'درآمد سپرده بانکی'!E10</f>
        <v>391321860</v>
      </c>
      <c r="D9" s="5"/>
      <c r="E9" s="8">
        <f t="shared" si="0"/>
        <v>-1.706646202465328E-3</v>
      </c>
      <c r="F9" s="5"/>
      <c r="G9" s="8">
        <v>9.6144921856387538E-5</v>
      </c>
      <c r="J9" s="3"/>
    </row>
    <row r="10" spans="1:10" ht="24.75" thickBot="1">
      <c r="C10" s="16">
        <f>SUM(C7:C9)</f>
        <v>-229292901736</v>
      </c>
      <c r="D10" s="5"/>
      <c r="E10" s="9">
        <f>SUM(E7:E9)</f>
        <v>1</v>
      </c>
      <c r="F10" s="5"/>
      <c r="G10" s="9">
        <f>SUM(G7:G9)</f>
        <v>-5.6335590655814796E-2</v>
      </c>
    </row>
    <row r="11" spans="1:10" ht="24.75" thickTop="1">
      <c r="C11" s="5"/>
      <c r="D11" s="5"/>
      <c r="E11" s="6"/>
      <c r="F11" s="5"/>
      <c r="G11" s="6"/>
    </row>
    <row r="12" spans="1:10">
      <c r="C12" s="5"/>
      <c r="D12" s="5"/>
      <c r="E12" s="5"/>
      <c r="F12" s="5"/>
      <c r="G12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7"/>
  <sheetViews>
    <sheetView rightToLeft="1" tabSelected="1" workbookViewId="0">
      <selection activeCell="U70" sqref="U67:Y70"/>
    </sheetView>
  </sheetViews>
  <sheetFormatPr defaultRowHeight="24"/>
  <cols>
    <col min="1" max="1" width="30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9.85546875" style="1" bestFit="1" customWidth="1"/>
    <col min="14" max="14" width="1" style="1" customWidth="1"/>
    <col min="15" max="15" width="13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>
      <c r="A6" s="22" t="s">
        <v>3</v>
      </c>
      <c r="C6" s="23" t="s">
        <v>147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>
      <c r="A7" s="22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ht="24.7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>
      <c r="A9" s="1" t="s">
        <v>15</v>
      </c>
      <c r="C9" s="6">
        <v>26928301</v>
      </c>
      <c r="D9" s="6"/>
      <c r="E9" s="6">
        <v>61599328192</v>
      </c>
      <c r="F9" s="6"/>
      <c r="G9" s="6">
        <v>54740718710.507202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26928301</v>
      </c>
      <c r="R9" s="6"/>
      <c r="S9" s="6">
        <v>1995</v>
      </c>
      <c r="T9" s="6"/>
      <c r="U9" s="6">
        <v>61599328192</v>
      </c>
      <c r="V9" s="6"/>
      <c r="W9" s="6">
        <v>53402314830.054703</v>
      </c>
      <c r="X9" s="6"/>
      <c r="Y9" s="8">
        <v>1.3120558576221157E-2</v>
      </c>
    </row>
    <row r="10" spans="1:25">
      <c r="A10" s="1" t="s">
        <v>16</v>
      </c>
      <c r="C10" s="6">
        <v>7064052</v>
      </c>
      <c r="D10" s="6"/>
      <c r="E10" s="6">
        <v>59063549310</v>
      </c>
      <c r="F10" s="6"/>
      <c r="G10" s="6">
        <v>63198188015.400002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7064052</v>
      </c>
      <c r="R10" s="6"/>
      <c r="S10" s="6">
        <v>8740</v>
      </c>
      <c r="T10" s="6"/>
      <c r="U10" s="6">
        <v>59063549310</v>
      </c>
      <c r="V10" s="6"/>
      <c r="W10" s="6">
        <v>61372462583.844002</v>
      </c>
      <c r="X10" s="6"/>
      <c r="Y10" s="8">
        <v>1.5078765646411243E-2</v>
      </c>
    </row>
    <row r="11" spans="1:25">
      <c r="A11" s="1" t="s">
        <v>17</v>
      </c>
      <c r="C11" s="6">
        <v>25642129</v>
      </c>
      <c r="D11" s="6"/>
      <c r="E11" s="6">
        <v>49318997512</v>
      </c>
      <c r="F11" s="6"/>
      <c r="G11" s="6">
        <v>45116518248.436501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25642129</v>
      </c>
      <c r="R11" s="6"/>
      <c r="S11" s="6">
        <v>1528</v>
      </c>
      <c r="T11" s="6"/>
      <c r="U11" s="6">
        <v>49318997512</v>
      </c>
      <c r="V11" s="6"/>
      <c r="W11" s="6">
        <v>38948045131.983597</v>
      </c>
      <c r="X11" s="6"/>
      <c r="Y11" s="8">
        <v>9.5692501197699974E-3</v>
      </c>
    </row>
    <row r="12" spans="1:25">
      <c r="A12" s="1" t="s">
        <v>18</v>
      </c>
      <c r="C12" s="6">
        <v>21377844</v>
      </c>
      <c r="D12" s="6"/>
      <c r="E12" s="6">
        <v>41175018806</v>
      </c>
      <c r="F12" s="6"/>
      <c r="G12" s="6">
        <v>37528640532.601196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21377844</v>
      </c>
      <c r="R12" s="6"/>
      <c r="S12" s="6">
        <v>1572</v>
      </c>
      <c r="T12" s="6"/>
      <c r="U12" s="6">
        <v>41175018806</v>
      </c>
      <c r="V12" s="6"/>
      <c r="W12" s="6">
        <v>33406015241.930401</v>
      </c>
      <c r="X12" s="6"/>
      <c r="Y12" s="8">
        <v>8.2076138679517911E-3</v>
      </c>
    </row>
    <row r="13" spans="1:25">
      <c r="A13" s="1" t="s">
        <v>19</v>
      </c>
      <c r="C13" s="6">
        <v>31364654</v>
      </c>
      <c r="D13" s="6"/>
      <c r="E13" s="6">
        <v>91090845254</v>
      </c>
      <c r="F13" s="6"/>
      <c r="G13" s="6">
        <v>96059523705.104706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31364654</v>
      </c>
      <c r="R13" s="6"/>
      <c r="S13" s="6">
        <v>2565</v>
      </c>
      <c r="T13" s="6"/>
      <c r="U13" s="6">
        <v>91090845254</v>
      </c>
      <c r="V13" s="6"/>
      <c r="W13" s="6">
        <v>79971658001.815506</v>
      </c>
      <c r="X13" s="6"/>
      <c r="Y13" s="8">
        <v>1.9648452067845892E-2</v>
      </c>
    </row>
    <row r="14" spans="1:25">
      <c r="A14" s="1" t="s">
        <v>20</v>
      </c>
      <c r="C14" s="6">
        <v>12185388</v>
      </c>
      <c r="D14" s="6"/>
      <c r="E14" s="6">
        <v>21559320662</v>
      </c>
      <c r="F14" s="6"/>
      <c r="G14" s="6">
        <v>20943178063.680599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12185388</v>
      </c>
      <c r="R14" s="6"/>
      <c r="S14" s="6">
        <v>1734</v>
      </c>
      <c r="T14" s="6"/>
      <c r="U14" s="6">
        <v>21559320662</v>
      </c>
      <c r="V14" s="6"/>
      <c r="W14" s="6">
        <v>21003742488.3876</v>
      </c>
      <c r="X14" s="6"/>
      <c r="Y14" s="8">
        <v>5.1604660681049417E-3</v>
      </c>
    </row>
    <row r="15" spans="1:25">
      <c r="A15" s="1" t="s">
        <v>21</v>
      </c>
      <c r="C15" s="6">
        <v>21176060</v>
      </c>
      <c r="D15" s="6"/>
      <c r="E15" s="6">
        <v>110204114947</v>
      </c>
      <c r="F15" s="6"/>
      <c r="G15" s="6">
        <v>144192927734.54999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21176060</v>
      </c>
      <c r="R15" s="6"/>
      <c r="S15" s="6">
        <v>6420</v>
      </c>
      <c r="T15" s="6"/>
      <c r="U15" s="6">
        <v>110204114947</v>
      </c>
      <c r="V15" s="6"/>
      <c r="W15" s="6">
        <v>135141400884.06</v>
      </c>
      <c r="X15" s="6"/>
      <c r="Y15" s="8">
        <v>3.3203254802991813E-2</v>
      </c>
    </row>
    <row r="16" spans="1:25">
      <c r="A16" s="1" t="s">
        <v>22</v>
      </c>
      <c r="C16" s="6">
        <v>12723209</v>
      </c>
      <c r="D16" s="6"/>
      <c r="E16" s="6">
        <v>97386648361</v>
      </c>
      <c r="F16" s="6"/>
      <c r="G16" s="6">
        <v>115724679044.01801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12723209</v>
      </c>
      <c r="R16" s="6"/>
      <c r="S16" s="6">
        <v>8150</v>
      </c>
      <c r="T16" s="6"/>
      <c r="U16" s="6">
        <v>97386648361</v>
      </c>
      <c r="V16" s="6"/>
      <c r="W16" s="6">
        <v>103077173137.56799</v>
      </c>
      <c r="X16" s="6"/>
      <c r="Y16" s="8">
        <v>2.5325308319061969E-2</v>
      </c>
    </row>
    <row r="17" spans="1:25">
      <c r="A17" s="1" t="s">
        <v>23</v>
      </c>
      <c r="C17" s="6">
        <v>2467497</v>
      </c>
      <c r="D17" s="6"/>
      <c r="E17" s="6">
        <v>31629714929</v>
      </c>
      <c r="F17" s="6"/>
      <c r="G17" s="6">
        <v>52809115408.060501</v>
      </c>
      <c r="H17" s="6"/>
      <c r="I17" s="6">
        <v>493499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2960996</v>
      </c>
      <c r="R17" s="6"/>
      <c r="S17" s="6">
        <v>16920</v>
      </c>
      <c r="T17" s="6"/>
      <c r="U17" s="6">
        <v>37955385111</v>
      </c>
      <c r="V17" s="6"/>
      <c r="W17" s="6">
        <v>49801957008.695999</v>
      </c>
      <c r="X17" s="6"/>
      <c r="Y17" s="8">
        <v>1.2235976965090191E-2</v>
      </c>
    </row>
    <row r="18" spans="1:25">
      <c r="A18" s="1" t="s">
        <v>24</v>
      </c>
      <c r="C18" s="6">
        <v>16005941</v>
      </c>
      <c r="D18" s="6"/>
      <c r="E18" s="6">
        <v>84178494239</v>
      </c>
      <c r="F18" s="6"/>
      <c r="G18" s="6">
        <v>86395131685.201508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16005941</v>
      </c>
      <c r="R18" s="6"/>
      <c r="S18" s="6">
        <v>5410</v>
      </c>
      <c r="T18" s="6"/>
      <c r="U18" s="6">
        <v>84178494239</v>
      </c>
      <c r="V18" s="6"/>
      <c r="W18" s="6">
        <v>86076917572.180496</v>
      </c>
      <c r="X18" s="6"/>
      <c r="Y18" s="8">
        <v>2.1148469736947496E-2</v>
      </c>
    </row>
    <row r="19" spans="1:25">
      <c r="A19" s="1" t="s">
        <v>25</v>
      </c>
      <c r="C19" s="6">
        <v>335766</v>
      </c>
      <c r="D19" s="6"/>
      <c r="E19" s="6">
        <v>23991538177</v>
      </c>
      <c r="F19" s="6"/>
      <c r="G19" s="6">
        <v>32302085650.793999</v>
      </c>
      <c r="H19" s="6"/>
      <c r="I19" s="6">
        <v>101148</v>
      </c>
      <c r="J19" s="6"/>
      <c r="K19" s="6">
        <v>9670069186</v>
      </c>
      <c r="L19" s="6"/>
      <c r="M19" s="6">
        <v>0</v>
      </c>
      <c r="N19" s="6"/>
      <c r="O19" s="6">
        <v>0</v>
      </c>
      <c r="P19" s="6"/>
      <c r="Q19" s="6">
        <v>436914</v>
      </c>
      <c r="R19" s="6"/>
      <c r="S19" s="6">
        <v>99000</v>
      </c>
      <c r="T19" s="6"/>
      <c r="U19" s="6">
        <v>33661607363</v>
      </c>
      <c r="V19" s="6"/>
      <c r="W19" s="6">
        <v>42997121808.300003</v>
      </c>
      <c r="X19" s="6"/>
      <c r="Y19" s="8">
        <v>1.056407867505429E-2</v>
      </c>
    </row>
    <row r="20" spans="1:25">
      <c r="A20" s="1" t="s">
        <v>26</v>
      </c>
      <c r="C20" s="6">
        <v>33000000</v>
      </c>
      <c r="D20" s="6"/>
      <c r="E20" s="6">
        <v>92870368505</v>
      </c>
      <c r="F20" s="6"/>
      <c r="G20" s="6">
        <v>98082913500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33000000</v>
      </c>
      <c r="R20" s="6"/>
      <c r="S20" s="6">
        <v>2424</v>
      </c>
      <c r="T20" s="6"/>
      <c r="U20" s="6">
        <v>92870368505</v>
      </c>
      <c r="V20" s="6"/>
      <c r="W20" s="6">
        <v>79516047600</v>
      </c>
      <c r="X20" s="6"/>
      <c r="Y20" s="8">
        <v>1.9536511920981853E-2</v>
      </c>
    </row>
    <row r="21" spans="1:25">
      <c r="A21" s="1" t="s">
        <v>27</v>
      </c>
      <c r="C21" s="6">
        <v>638030</v>
      </c>
      <c r="D21" s="6"/>
      <c r="E21" s="6">
        <v>101538469274</v>
      </c>
      <c r="F21" s="6"/>
      <c r="G21" s="6">
        <v>104553428989.27499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638030</v>
      </c>
      <c r="R21" s="6"/>
      <c r="S21" s="6">
        <v>167110</v>
      </c>
      <c r="T21" s="6"/>
      <c r="U21" s="6">
        <v>101538469274</v>
      </c>
      <c r="V21" s="6"/>
      <c r="W21" s="6">
        <v>105986797199.86501</v>
      </c>
      <c r="X21" s="6"/>
      <c r="Y21" s="8">
        <v>2.6040181692353743E-2</v>
      </c>
    </row>
    <row r="22" spans="1:25">
      <c r="A22" s="1" t="s">
        <v>28</v>
      </c>
      <c r="C22" s="6">
        <v>1448362</v>
      </c>
      <c r="D22" s="6"/>
      <c r="E22" s="6">
        <v>61732943391</v>
      </c>
      <c r="F22" s="6"/>
      <c r="G22" s="6">
        <v>66084260895.989998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1448362</v>
      </c>
      <c r="R22" s="6"/>
      <c r="S22" s="6">
        <v>42000</v>
      </c>
      <c r="T22" s="6"/>
      <c r="U22" s="6">
        <v>61732943391</v>
      </c>
      <c r="V22" s="6"/>
      <c r="W22" s="6">
        <v>60469258336.199997</v>
      </c>
      <c r="X22" s="6"/>
      <c r="Y22" s="8">
        <v>1.4856854961917179E-2</v>
      </c>
    </row>
    <row r="23" spans="1:25">
      <c r="A23" s="1" t="s">
        <v>29</v>
      </c>
      <c r="C23" s="6">
        <v>780062</v>
      </c>
      <c r="D23" s="6"/>
      <c r="E23" s="6">
        <v>32915837148</v>
      </c>
      <c r="F23" s="6"/>
      <c r="G23" s="6">
        <v>35591806967.489998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780062</v>
      </c>
      <c r="R23" s="6"/>
      <c r="S23" s="6">
        <v>35330</v>
      </c>
      <c r="T23" s="6"/>
      <c r="U23" s="6">
        <v>32915837148</v>
      </c>
      <c r="V23" s="6"/>
      <c r="W23" s="6">
        <v>27395610896.763</v>
      </c>
      <c r="X23" s="6"/>
      <c r="Y23" s="8">
        <v>6.7309014346330605E-3</v>
      </c>
    </row>
    <row r="24" spans="1:25">
      <c r="A24" s="1" t="s">
        <v>30</v>
      </c>
      <c r="C24" s="6">
        <v>1922101</v>
      </c>
      <c r="D24" s="6"/>
      <c r="E24" s="6">
        <v>21650354721</v>
      </c>
      <c r="F24" s="6"/>
      <c r="G24" s="6">
        <v>22698694248.714001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1922101</v>
      </c>
      <c r="R24" s="6"/>
      <c r="S24" s="6">
        <v>11660</v>
      </c>
      <c r="T24" s="6"/>
      <c r="U24" s="6">
        <v>21650354721</v>
      </c>
      <c r="V24" s="6"/>
      <c r="W24" s="6">
        <v>22278348058.923</v>
      </c>
      <c r="X24" s="6"/>
      <c r="Y24" s="8">
        <v>5.4736273440347928E-3</v>
      </c>
    </row>
    <row r="25" spans="1:25">
      <c r="A25" s="1" t="s">
        <v>31</v>
      </c>
      <c r="C25" s="6">
        <v>754660</v>
      </c>
      <c r="D25" s="6"/>
      <c r="E25" s="6">
        <v>73426627032</v>
      </c>
      <c r="F25" s="6"/>
      <c r="G25" s="6">
        <v>89330216568.839996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754660</v>
      </c>
      <c r="R25" s="6"/>
      <c r="S25" s="6">
        <v>101480</v>
      </c>
      <c r="T25" s="6"/>
      <c r="U25" s="6">
        <v>73426627032</v>
      </c>
      <c r="V25" s="6"/>
      <c r="W25" s="6">
        <v>76127228564.039993</v>
      </c>
      <c r="X25" s="6"/>
      <c r="Y25" s="8">
        <v>1.8703903843840922E-2</v>
      </c>
    </row>
    <row r="26" spans="1:25">
      <c r="A26" s="1" t="s">
        <v>32</v>
      </c>
      <c r="C26" s="6">
        <v>500355</v>
      </c>
      <c r="D26" s="6"/>
      <c r="E26" s="6">
        <v>24189858697</v>
      </c>
      <c r="F26" s="6"/>
      <c r="G26" s="6">
        <v>22033840427.325001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500355</v>
      </c>
      <c r="R26" s="6"/>
      <c r="S26" s="6">
        <v>38880</v>
      </c>
      <c r="T26" s="6"/>
      <c r="U26" s="6">
        <v>24189858697</v>
      </c>
      <c r="V26" s="6"/>
      <c r="W26" s="6">
        <v>19338052275.720001</v>
      </c>
      <c r="X26" s="6"/>
      <c r="Y26" s="8">
        <v>4.751218153015619E-3</v>
      </c>
    </row>
    <row r="27" spans="1:25">
      <c r="A27" s="1" t="s">
        <v>33</v>
      </c>
      <c r="C27" s="6">
        <v>929702</v>
      </c>
      <c r="D27" s="6"/>
      <c r="E27" s="6">
        <v>62739408946</v>
      </c>
      <c r="F27" s="6"/>
      <c r="G27" s="6">
        <v>70504950134.798996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929702</v>
      </c>
      <c r="R27" s="6"/>
      <c r="S27" s="6">
        <v>67970</v>
      </c>
      <c r="T27" s="6"/>
      <c r="U27" s="6">
        <v>62739408946</v>
      </c>
      <c r="V27" s="6"/>
      <c r="W27" s="6">
        <v>62815853462.607002</v>
      </c>
      <c r="X27" s="6"/>
      <c r="Y27" s="8">
        <v>1.5433396239363273E-2</v>
      </c>
    </row>
    <row r="28" spans="1:25">
      <c r="A28" s="1" t="s">
        <v>34</v>
      </c>
      <c r="C28" s="6">
        <v>245076</v>
      </c>
      <c r="D28" s="6"/>
      <c r="E28" s="6">
        <v>31967975847</v>
      </c>
      <c r="F28" s="6"/>
      <c r="G28" s="6">
        <v>34800802415.730003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245076</v>
      </c>
      <c r="R28" s="6"/>
      <c r="S28" s="6">
        <v>136750</v>
      </c>
      <c r="T28" s="6"/>
      <c r="U28" s="6">
        <v>31967975847</v>
      </c>
      <c r="V28" s="6"/>
      <c r="W28" s="6">
        <v>33314733849.150002</v>
      </c>
      <c r="X28" s="6"/>
      <c r="Y28" s="8">
        <v>8.1851866966820511E-3</v>
      </c>
    </row>
    <row r="29" spans="1:25">
      <c r="A29" s="1" t="s">
        <v>35</v>
      </c>
      <c r="C29" s="6">
        <v>1776342</v>
      </c>
      <c r="D29" s="6"/>
      <c r="E29" s="6">
        <v>35395782082</v>
      </c>
      <c r="F29" s="6"/>
      <c r="G29" s="6">
        <v>35421401667.905998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1776342</v>
      </c>
      <c r="R29" s="6"/>
      <c r="S29" s="6">
        <v>18260</v>
      </c>
      <c r="T29" s="6"/>
      <c r="U29" s="6">
        <v>35395782082</v>
      </c>
      <c r="V29" s="6"/>
      <c r="W29" s="6">
        <v>32243010690.726002</v>
      </c>
      <c r="X29" s="6"/>
      <c r="Y29" s="8">
        <v>7.9218721470722831E-3</v>
      </c>
    </row>
    <row r="30" spans="1:25">
      <c r="A30" s="1" t="s">
        <v>36</v>
      </c>
      <c r="C30" s="6">
        <v>1942915</v>
      </c>
      <c r="D30" s="6"/>
      <c r="E30" s="6">
        <v>39918472176</v>
      </c>
      <c r="F30" s="6"/>
      <c r="G30" s="6">
        <v>34378112872.349998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1942915</v>
      </c>
      <c r="R30" s="6"/>
      <c r="S30" s="6">
        <v>18540</v>
      </c>
      <c r="T30" s="6"/>
      <c r="U30" s="6">
        <v>39918472176</v>
      </c>
      <c r="V30" s="6"/>
      <c r="W30" s="6">
        <v>35807315317.605003</v>
      </c>
      <c r="X30" s="6"/>
      <c r="Y30" s="8">
        <v>8.7975957517378699E-3</v>
      </c>
    </row>
    <row r="31" spans="1:25">
      <c r="A31" s="1" t="s">
        <v>37</v>
      </c>
      <c r="C31" s="6">
        <v>17701376</v>
      </c>
      <c r="D31" s="6"/>
      <c r="E31" s="6">
        <v>100184799175</v>
      </c>
      <c r="F31" s="6"/>
      <c r="G31" s="6">
        <v>105224395820.54401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17701376</v>
      </c>
      <c r="R31" s="6"/>
      <c r="S31" s="6">
        <v>5650</v>
      </c>
      <c r="T31" s="6"/>
      <c r="U31" s="6">
        <v>100184799175</v>
      </c>
      <c r="V31" s="6"/>
      <c r="W31" s="6">
        <v>99417698392.320007</v>
      </c>
      <c r="X31" s="6"/>
      <c r="Y31" s="8">
        <v>2.4426202111662028E-2</v>
      </c>
    </row>
    <row r="32" spans="1:25">
      <c r="A32" s="1" t="s">
        <v>38</v>
      </c>
      <c r="C32" s="6">
        <v>8909876</v>
      </c>
      <c r="D32" s="6"/>
      <c r="E32" s="6">
        <v>41502202408</v>
      </c>
      <c r="F32" s="6"/>
      <c r="G32" s="6">
        <v>33567507881.262001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8909876</v>
      </c>
      <c r="R32" s="6"/>
      <c r="S32" s="6">
        <v>3725</v>
      </c>
      <c r="T32" s="6"/>
      <c r="U32" s="6">
        <v>41502202408</v>
      </c>
      <c r="V32" s="6"/>
      <c r="W32" s="6">
        <v>32991811835.805</v>
      </c>
      <c r="X32" s="6"/>
      <c r="Y32" s="8">
        <v>8.1058471173936289E-3</v>
      </c>
    </row>
    <row r="33" spans="1:25">
      <c r="A33" s="1" t="s">
        <v>39</v>
      </c>
      <c r="C33" s="6">
        <v>493499</v>
      </c>
      <c r="D33" s="6"/>
      <c r="E33" s="6">
        <v>5832171182</v>
      </c>
      <c r="F33" s="6"/>
      <c r="G33" s="6">
        <v>7098441993.3465004</v>
      </c>
      <c r="H33" s="6"/>
      <c r="I33" s="6">
        <v>0</v>
      </c>
      <c r="J33" s="6"/>
      <c r="K33" s="6">
        <v>0</v>
      </c>
      <c r="L33" s="6"/>
      <c r="M33" s="6">
        <v>-493499</v>
      </c>
      <c r="N33" s="6"/>
      <c r="O33" s="6">
        <v>0</v>
      </c>
      <c r="P33" s="6"/>
      <c r="Q33" s="6">
        <v>0</v>
      </c>
      <c r="R33" s="6"/>
      <c r="S33" s="6">
        <v>0</v>
      </c>
      <c r="T33" s="6"/>
      <c r="U33" s="6">
        <v>0</v>
      </c>
      <c r="V33" s="6"/>
      <c r="W33" s="6">
        <v>0</v>
      </c>
      <c r="X33" s="6"/>
      <c r="Y33" s="8">
        <v>0</v>
      </c>
    </row>
    <row r="34" spans="1:25">
      <c r="A34" s="1" t="s">
        <v>40</v>
      </c>
      <c r="C34" s="6">
        <v>2368455</v>
      </c>
      <c r="D34" s="6"/>
      <c r="E34" s="6">
        <v>44825379330</v>
      </c>
      <c r="F34" s="6"/>
      <c r="G34" s="6">
        <v>41578045153.964996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2368455</v>
      </c>
      <c r="R34" s="6"/>
      <c r="S34" s="6">
        <v>16900</v>
      </c>
      <c r="T34" s="6"/>
      <c r="U34" s="6">
        <v>44825379330</v>
      </c>
      <c r="V34" s="6"/>
      <c r="W34" s="6">
        <v>39788729507.474998</v>
      </c>
      <c r="X34" s="6"/>
      <c r="Y34" s="8">
        <v>9.7758001284700136E-3</v>
      </c>
    </row>
    <row r="35" spans="1:25">
      <c r="A35" s="1" t="s">
        <v>41</v>
      </c>
      <c r="C35" s="6">
        <v>7054039</v>
      </c>
      <c r="D35" s="6"/>
      <c r="E35" s="6">
        <v>93702948371</v>
      </c>
      <c r="F35" s="6"/>
      <c r="G35" s="6">
        <v>117732612786.88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7054039</v>
      </c>
      <c r="R35" s="6"/>
      <c r="S35" s="6">
        <v>15890</v>
      </c>
      <c r="T35" s="6"/>
      <c r="U35" s="6">
        <v>93702948371</v>
      </c>
      <c r="V35" s="6"/>
      <c r="W35" s="6">
        <v>111421752065.72501</v>
      </c>
      <c r="X35" s="6"/>
      <c r="Y35" s="8">
        <v>2.7375510393058331E-2</v>
      </c>
    </row>
    <row r="36" spans="1:25">
      <c r="A36" s="1" t="s">
        <v>42</v>
      </c>
      <c r="C36" s="6">
        <v>18723902</v>
      </c>
      <c r="D36" s="6"/>
      <c r="E36" s="6">
        <v>34462746109</v>
      </c>
      <c r="F36" s="6"/>
      <c r="G36" s="6">
        <v>34656465286.132202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18723902</v>
      </c>
      <c r="R36" s="6"/>
      <c r="S36" s="6">
        <v>1750</v>
      </c>
      <c r="T36" s="6"/>
      <c r="U36" s="6">
        <v>34462746109</v>
      </c>
      <c r="V36" s="6"/>
      <c r="W36" s="6">
        <v>32571865870.424999</v>
      </c>
      <c r="X36" s="6"/>
      <c r="Y36" s="8">
        <v>8.0026694619839221E-3</v>
      </c>
    </row>
    <row r="37" spans="1:25">
      <c r="A37" s="1" t="s">
        <v>43</v>
      </c>
      <c r="C37" s="6">
        <v>140129092</v>
      </c>
      <c r="D37" s="6"/>
      <c r="E37" s="6">
        <v>130205636672</v>
      </c>
      <c r="F37" s="6"/>
      <c r="G37" s="6">
        <v>133027034326.983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140129092</v>
      </c>
      <c r="R37" s="6"/>
      <c r="S37" s="6">
        <v>923</v>
      </c>
      <c r="T37" s="6"/>
      <c r="U37" s="6">
        <v>130205636672</v>
      </c>
      <c r="V37" s="6"/>
      <c r="W37" s="6">
        <v>128569583962.10001</v>
      </c>
      <c r="X37" s="6"/>
      <c r="Y37" s="8">
        <v>3.1588607401447907E-2</v>
      </c>
    </row>
    <row r="38" spans="1:25">
      <c r="A38" s="1" t="s">
        <v>44</v>
      </c>
      <c r="C38" s="6">
        <v>3611341</v>
      </c>
      <c r="D38" s="6"/>
      <c r="E38" s="6">
        <v>43624708889</v>
      </c>
      <c r="F38" s="6"/>
      <c r="G38" s="6">
        <v>41247416956.864502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3611341</v>
      </c>
      <c r="R38" s="6"/>
      <c r="S38" s="6">
        <v>8760</v>
      </c>
      <c r="T38" s="6"/>
      <c r="U38" s="6">
        <v>43624708889</v>
      </c>
      <c r="V38" s="6"/>
      <c r="W38" s="6">
        <v>31447116844.397999</v>
      </c>
      <c r="X38" s="6"/>
      <c r="Y38" s="8">
        <v>7.726326844131156E-3</v>
      </c>
    </row>
    <row r="39" spans="1:25">
      <c r="A39" s="1" t="s">
        <v>45</v>
      </c>
      <c r="C39" s="6">
        <v>6714825</v>
      </c>
      <c r="D39" s="6"/>
      <c r="E39" s="6">
        <v>59655172580</v>
      </c>
      <c r="F39" s="6"/>
      <c r="G39" s="6">
        <v>73223343550.012497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6714825</v>
      </c>
      <c r="R39" s="6"/>
      <c r="S39" s="6">
        <v>10010</v>
      </c>
      <c r="T39" s="6"/>
      <c r="U39" s="6">
        <v>59655172580</v>
      </c>
      <c r="V39" s="6"/>
      <c r="W39" s="6">
        <v>66815466630.412498</v>
      </c>
      <c r="X39" s="6"/>
      <c r="Y39" s="8">
        <v>1.641607197200555E-2</v>
      </c>
    </row>
    <row r="40" spans="1:25">
      <c r="A40" s="1" t="s">
        <v>46</v>
      </c>
      <c r="C40" s="6">
        <v>2620473</v>
      </c>
      <c r="D40" s="6"/>
      <c r="E40" s="6">
        <v>21458219097</v>
      </c>
      <c r="F40" s="6"/>
      <c r="G40" s="6">
        <v>26413495222.491001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2620473</v>
      </c>
      <c r="R40" s="6"/>
      <c r="S40" s="6">
        <v>8620</v>
      </c>
      <c r="T40" s="6"/>
      <c r="U40" s="6">
        <v>21458219097</v>
      </c>
      <c r="V40" s="6"/>
      <c r="W40" s="6">
        <v>22454075820.303001</v>
      </c>
      <c r="X40" s="6"/>
      <c r="Y40" s="8">
        <v>5.5168023710723268E-3</v>
      </c>
    </row>
    <row r="41" spans="1:25">
      <c r="A41" s="1" t="s">
        <v>47</v>
      </c>
      <c r="C41" s="6">
        <v>5386004</v>
      </c>
      <c r="D41" s="6"/>
      <c r="E41" s="6">
        <v>63570644782</v>
      </c>
      <c r="F41" s="6"/>
      <c r="G41" s="6">
        <v>73884610411.559998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5386004</v>
      </c>
      <c r="R41" s="6"/>
      <c r="S41" s="6">
        <v>13690</v>
      </c>
      <c r="T41" s="6"/>
      <c r="U41" s="6">
        <v>63570644782</v>
      </c>
      <c r="V41" s="6"/>
      <c r="W41" s="6">
        <v>73295675111.177994</v>
      </c>
      <c r="X41" s="6"/>
      <c r="Y41" s="8">
        <v>1.8008211848873912E-2</v>
      </c>
    </row>
    <row r="42" spans="1:25">
      <c r="A42" s="1" t="s">
        <v>48</v>
      </c>
      <c r="C42" s="6">
        <v>8956344</v>
      </c>
      <c r="D42" s="6"/>
      <c r="E42" s="6">
        <v>115971786916</v>
      </c>
      <c r="F42" s="6"/>
      <c r="G42" s="6">
        <v>129895554259.188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8956344</v>
      </c>
      <c r="R42" s="6"/>
      <c r="S42" s="6">
        <v>14060</v>
      </c>
      <c r="T42" s="6"/>
      <c r="U42" s="6">
        <v>115971786916</v>
      </c>
      <c r="V42" s="6"/>
      <c r="W42" s="6">
        <v>125176935769.992</v>
      </c>
      <c r="X42" s="6"/>
      <c r="Y42" s="8">
        <v>3.0755058528618675E-2</v>
      </c>
    </row>
    <row r="43" spans="1:25">
      <c r="A43" s="1" t="s">
        <v>49</v>
      </c>
      <c r="C43" s="6">
        <v>3603832</v>
      </c>
      <c r="D43" s="6"/>
      <c r="E43" s="6">
        <v>64417000835</v>
      </c>
      <c r="F43" s="6"/>
      <c r="G43" s="6">
        <v>68746048740.324005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3603832</v>
      </c>
      <c r="R43" s="6"/>
      <c r="S43" s="6">
        <v>16750</v>
      </c>
      <c r="T43" s="6"/>
      <c r="U43" s="6">
        <v>64417000835</v>
      </c>
      <c r="V43" s="6"/>
      <c r="W43" s="6">
        <v>60005019093.300003</v>
      </c>
      <c r="X43" s="6"/>
      <c r="Y43" s="8">
        <v>1.4742794771844259E-2</v>
      </c>
    </row>
    <row r="44" spans="1:25">
      <c r="A44" s="1" t="s">
        <v>50</v>
      </c>
      <c r="C44" s="6">
        <v>4239301</v>
      </c>
      <c r="D44" s="6"/>
      <c r="E44" s="6">
        <v>34290540758</v>
      </c>
      <c r="F44" s="6"/>
      <c r="G44" s="6">
        <v>35946078166.696503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4239301</v>
      </c>
      <c r="R44" s="6"/>
      <c r="S44" s="6">
        <v>7710</v>
      </c>
      <c r="T44" s="6"/>
      <c r="U44" s="6">
        <v>34290540758</v>
      </c>
      <c r="V44" s="6"/>
      <c r="W44" s="6">
        <v>32490534896.275501</v>
      </c>
      <c r="X44" s="6"/>
      <c r="Y44" s="8">
        <v>7.982687035870269E-3</v>
      </c>
    </row>
    <row r="45" spans="1:25">
      <c r="A45" s="1" t="s">
        <v>51</v>
      </c>
      <c r="C45" s="6">
        <v>39837300</v>
      </c>
      <c r="D45" s="6"/>
      <c r="E45" s="6">
        <v>299355290925</v>
      </c>
      <c r="F45" s="6"/>
      <c r="G45" s="6">
        <v>339770299997.70001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39837300</v>
      </c>
      <c r="R45" s="6"/>
      <c r="S45" s="6">
        <v>8160</v>
      </c>
      <c r="T45" s="6"/>
      <c r="U45" s="6">
        <v>299355290925</v>
      </c>
      <c r="V45" s="6"/>
      <c r="W45" s="6">
        <v>323138187410.40002</v>
      </c>
      <c r="X45" s="6"/>
      <c r="Y45" s="8">
        <v>7.9392691676840196E-2</v>
      </c>
    </row>
    <row r="46" spans="1:25">
      <c r="A46" s="1" t="s">
        <v>52</v>
      </c>
      <c r="C46" s="6">
        <v>1803584</v>
      </c>
      <c r="D46" s="6"/>
      <c r="E46" s="6">
        <v>19915585770</v>
      </c>
      <c r="F46" s="6"/>
      <c r="G46" s="6">
        <v>37004479216.127998</v>
      </c>
      <c r="H46" s="6"/>
      <c r="I46" s="6">
        <v>600000</v>
      </c>
      <c r="J46" s="6"/>
      <c r="K46" s="6">
        <v>13206243943</v>
      </c>
      <c r="L46" s="6"/>
      <c r="M46" s="6">
        <v>0</v>
      </c>
      <c r="N46" s="6"/>
      <c r="O46" s="6">
        <v>0</v>
      </c>
      <c r="P46" s="6"/>
      <c r="Q46" s="6">
        <v>2403584</v>
      </c>
      <c r="R46" s="6"/>
      <c r="S46" s="6">
        <v>17440</v>
      </c>
      <c r="T46" s="6"/>
      <c r="U46" s="6">
        <v>33121829713</v>
      </c>
      <c r="V46" s="6"/>
      <c r="W46" s="6">
        <v>41669089855.487999</v>
      </c>
      <c r="X46" s="6"/>
      <c r="Y46" s="8">
        <v>1.0237790927352447E-2</v>
      </c>
    </row>
    <row r="47" spans="1:25">
      <c r="A47" s="1" t="s">
        <v>53</v>
      </c>
      <c r="C47" s="6">
        <v>1966314</v>
      </c>
      <c r="D47" s="6"/>
      <c r="E47" s="6">
        <v>44068197077</v>
      </c>
      <c r="F47" s="6"/>
      <c r="G47" s="6">
        <v>37391774078.420998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1966314</v>
      </c>
      <c r="R47" s="6"/>
      <c r="S47" s="6">
        <v>19650</v>
      </c>
      <c r="T47" s="6"/>
      <c r="U47" s="6">
        <v>44068197077</v>
      </c>
      <c r="V47" s="6"/>
      <c r="W47" s="6">
        <v>38408173582.904999</v>
      </c>
      <c r="X47" s="6"/>
      <c r="Y47" s="8">
        <v>9.4366076246672481E-3</v>
      </c>
    </row>
    <row r="48" spans="1:25">
      <c r="A48" s="1" t="s">
        <v>54</v>
      </c>
      <c r="C48" s="6">
        <v>29113758</v>
      </c>
      <c r="D48" s="6"/>
      <c r="E48" s="6">
        <v>162014808723</v>
      </c>
      <c r="F48" s="6"/>
      <c r="G48" s="6">
        <v>168144485922.819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29113758</v>
      </c>
      <c r="R48" s="6"/>
      <c r="S48" s="6">
        <v>4590</v>
      </c>
      <c r="T48" s="6"/>
      <c r="U48" s="6">
        <v>162014808723</v>
      </c>
      <c r="V48" s="6"/>
      <c r="W48" s="6">
        <v>132837037932.14101</v>
      </c>
      <c r="X48" s="6"/>
      <c r="Y48" s="8">
        <v>3.2637089662253177E-2</v>
      </c>
    </row>
    <row r="49" spans="1:25">
      <c r="A49" s="1" t="s">
        <v>55</v>
      </c>
      <c r="C49" s="6">
        <v>976466</v>
      </c>
      <c r="D49" s="6"/>
      <c r="E49" s="6">
        <v>20896720367</v>
      </c>
      <c r="F49" s="6"/>
      <c r="G49" s="6">
        <v>20170232247.293999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976466</v>
      </c>
      <c r="R49" s="6"/>
      <c r="S49" s="6">
        <v>19120</v>
      </c>
      <c r="T49" s="6"/>
      <c r="U49" s="6">
        <v>20896720367</v>
      </c>
      <c r="V49" s="6"/>
      <c r="W49" s="6">
        <v>18558943241.976002</v>
      </c>
      <c r="X49" s="6"/>
      <c r="Y49" s="8">
        <v>4.5597967558901878E-3</v>
      </c>
    </row>
    <row r="50" spans="1:25">
      <c r="A50" s="1" t="s">
        <v>56</v>
      </c>
      <c r="C50" s="6">
        <v>28594633</v>
      </c>
      <c r="D50" s="6"/>
      <c r="E50" s="6">
        <v>316011996252</v>
      </c>
      <c r="F50" s="6"/>
      <c r="G50" s="6">
        <v>326313201838.302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28594633</v>
      </c>
      <c r="R50" s="6"/>
      <c r="S50" s="6">
        <v>10990</v>
      </c>
      <c r="T50" s="6"/>
      <c r="U50" s="6">
        <v>316011996252</v>
      </c>
      <c r="V50" s="6"/>
      <c r="W50" s="6">
        <v>312385199320.81299</v>
      </c>
      <c r="X50" s="6"/>
      <c r="Y50" s="8">
        <v>7.6750761068629311E-2</v>
      </c>
    </row>
    <row r="51" spans="1:25">
      <c r="A51" s="1" t="s">
        <v>57</v>
      </c>
      <c r="C51" s="6">
        <v>3500901</v>
      </c>
      <c r="D51" s="6"/>
      <c r="E51" s="6">
        <v>49685837163</v>
      </c>
      <c r="F51" s="6"/>
      <c r="G51" s="6">
        <v>61388446072.842003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3500901</v>
      </c>
      <c r="R51" s="6"/>
      <c r="S51" s="6">
        <v>15100</v>
      </c>
      <c r="T51" s="6"/>
      <c r="U51" s="6">
        <v>49685837163</v>
      </c>
      <c r="V51" s="6"/>
      <c r="W51" s="6">
        <v>52549066649.654999</v>
      </c>
      <c r="X51" s="6"/>
      <c r="Y51" s="8">
        <v>1.2910921732451085E-2</v>
      </c>
    </row>
    <row r="52" spans="1:25">
      <c r="A52" s="1" t="s">
        <v>58</v>
      </c>
      <c r="C52" s="6">
        <v>7449089</v>
      </c>
      <c r="D52" s="6"/>
      <c r="E52" s="6">
        <v>105007318656</v>
      </c>
      <c r="F52" s="6"/>
      <c r="G52" s="6">
        <v>103444593878.686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7449089</v>
      </c>
      <c r="R52" s="6"/>
      <c r="S52" s="6">
        <v>13710</v>
      </c>
      <c r="T52" s="6"/>
      <c r="U52" s="6">
        <v>105007318656</v>
      </c>
      <c r="V52" s="6"/>
      <c r="W52" s="6">
        <v>101519354479.369</v>
      </c>
      <c r="X52" s="6"/>
      <c r="Y52" s="8">
        <v>2.4942563656755182E-2</v>
      </c>
    </row>
    <row r="53" spans="1:25">
      <c r="A53" s="1" t="s">
        <v>59</v>
      </c>
      <c r="C53" s="6">
        <v>13237900</v>
      </c>
      <c r="D53" s="6"/>
      <c r="E53" s="6">
        <v>23953460863</v>
      </c>
      <c r="F53" s="6"/>
      <c r="G53" s="6">
        <v>23686442091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13237900</v>
      </c>
      <c r="R53" s="6"/>
      <c r="S53" s="6">
        <v>1625</v>
      </c>
      <c r="T53" s="6"/>
      <c r="U53" s="6">
        <v>23953460863</v>
      </c>
      <c r="V53" s="6"/>
      <c r="W53" s="6">
        <v>21383593554.375</v>
      </c>
      <c r="X53" s="6"/>
      <c r="Y53" s="8">
        <v>5.2537926996823964E-3</v>
      </c>
    </row>
    <row r="54" spans="1:25">
      <c r="A54" s="1" t="s">
        <v>60</v>
      </c>
      <c r="C54" s="6">
        <v>5414034</v>
      </c>
      <c r="D54" s="6"/>
      <c r="E54" s="6">
        <v>152643346009</v>
      </c>
      <c r="F54" s="6"/>
      <c r="G54" s="6">
        <v>164414616204.73499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5414034</v>
      </c>
      <c r="R54" s="6"/>
      <c r="S54" s="6">
        <v>29950</v>
      </c>
      <c r="T54" s="6"/>
      <c r="U54" s="6">
        <v>152643346009</v>
      </c>
      <c r="V54" s="6"/>
      <c r="W54" s="6">
        <v>161185523906.11499</v>
      </c>
      <c r="X54" s="6"/>
      <c r="Y54" s="8">
        <v>3.9602105541291024E-2</v>
      </c>
    </row>
    <row r="55" spans="1:25">
      <c r="A55" s="1" t="s">
        <v>61</v>
      </c>
      <c r="C55" s="6">
        <v>1847651</v>
      </c>
      <c r="D55" s="6"/>
      <c r="E55" s="6">
        <v>38506138074</v>
      </c>
      <c r="F55" s="6"/>
      <c r="G55" s="6">
        <v>58534273777.648499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1847651</v>
      </c>
      <c r="R55" s="6"/>
      <c r="S55" s="6">
        <v>28040</v>
      </c>
      <c r="T55" s="6"/>
      <c r="U55" s="6">
        <v>38506138074</v>
      </c>
      <c r="V55" s="6"/>
      <c r="W55" s="6">
        <v>51499875642.461998</v>
      </c>
      <c r="X55" s="6"/>
      <c r="Y55" s="8">
        <v>1.2653143167770348E-2</v>
      </c>
    </row>
    <row r="56" spans="1:25">
      <c r="A56" s="1" t="s">
        <v>62</v>
      </c>
      <c r="C56" s="6">
        <v>5436109</v>
      </c>
      <c r="D56" s="6"/>
      <c r="E56" s="6">
        <v>36999556651</v>
      </c>
      <c r="F56" s="6"/>
      <c r="G56" s="6">
        <v>36367332739.258499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5436109</v>
      </c>
      <c r="R56" s="6"/>
      <c r="S56" s="6">
        <v>6421</v>
      </c>
      <c r="T56" s="6"/>
      <c r="U56" s="6">
        <v>36999556651</v>
      </c>
      <c r="V56" s="6"/>
      <c r="W56" s="6">
        <v>34697569616.460403</v>
      </c>
      <c r="X56" s="6"/>
      <c r="Y56" s="8">
        <v>8.5249393411887392E-3</v>
      </c>
    </row>
    <row r="57" spans="1:25">
      <c r="A57" s="1" t="s">
        <v>63</v>
      </c>
      <c r="C57" s="6">
        <v>12048272</v>
      </c>
      <c r="D57" s="6"/>
      <c r="E57" s="6">
        <v>157134298671</v>
      </c>
      <c r="F57" s="6"/>
      <c r="G57" s="6">
        <v>166115230920.79199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12048272</v>
      </c>
      <c r="R57" s="6"/>
      <c r="S57" s="6">
        <v>12920</v>
      </c>
      <c r="T57" s="6"/>
      <c r="U57" s="6">
        <v>157134298671</v>
      </c>
      <c r="V57" s="6"/>
      <c r="W57" s="6">
        <v>154737475378.272</v>
      </c>
      <c r="X57" s="6"/>
      <c r="Y57" s="8">
        <v>3.8017867129882935E-2</v>
      </c>
    </row>
    <row r="58" spans="1:25">
      <c r="A58" s="1" t="s">
        <v>64</v>
      </c>
      <c r="C58" s="6">
        <v>9605339</v>
      </c>
      <c r="D58" s="6"/>
      <c r="E58" s="6">
        <v>155165977107</v>
      </c>
      <c r="F58" s="6"/>
      <c r="G58" s="6">
        <v>152484550110.211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9605339</v>
      </c>
      <c r="R58" s="6"/>
      <c r="S58" s="6">
        <v>14100</v>
      </c>
      <c r="T58" s="6"/>
      <c r="U58" s="6">
        <v>155165977107</v>
      </c>
      <c r="V58" s="6"/>
      <c r="W58" s="6">
        <v>134629439984.595</v>
      </c>
      <c r="X58" s="6"/>
      <c r="Y58" s="8">
        <v>3.3077469750573359E-2</v>
      </c>
    </row>
    <row r="59" spans="1:25">
      <c r="A59" s="1" t="s">
        <v>65</v>
      </c>
      <c r="C59" s="6">
        <v>40503681</v>
      </c>
      <c r="D59" s="6"/>
      <c r="E59" s="6">
        <v>293241397795</v>
      </c>
      <c r="F59" s="6"/>
      <c r="G59" s="6">
        <v>293514967074.784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40503681</v>
      </c>
      <c r="R59" s="6"/>
      <c r="S59" s="6">
        <v>5410</v>
      </c>
      <c r="T59" s="6"/>
      <c r="U59" s="6">
        <v>293241397795</v>
      </c>
      <c r="V59" s="6"/>
      <c r="W59" s="6">
        <v>217821120970.45099</v>
      </c>
      <c r="X59" s="6"/>
      <c r="Y59" s="8">
        <v>5.3517057938891395E-2</v>
      </c>
    </row>
    <row r="60" spans="1:25">
      <c r="A60" s="1" t="s">
        <v>66</v>
      </c>
      <c r="C60" s="6">
        <v>1699484</v>
      </c>
      <c r="D60" s="6"/>
      <c r="E60" s="6">
        <v>30828883476</v>
      </c>
      <c r="F60" s="6"/>
      <c r="G60" s="6">
        <v>30814146560.448002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1699484</v>
      </c>
      <c r="R60" s="6"/>
      <c r="S60" s="6">
        <v>15510</v>
      </c>
      <c r="T60" s="6"/>
      <c r="U60" s="6">
        <v>30828883476</v>
      </c>
      <c r="V60" s="6"/>
      <c r="W60" s="6">
        <v>26202160808.801998</v>
      </c>
      <c r="X60" s="6"/>
      <c r="Y60" s="8">
        <v>6.437679467819069E-3</v>
      </c>
    </row>
    <row r="61" spans="1:25">
      <c r="A61" s="1" t="s">
        <v>67</v>
      </c>
      <c r="C61" s="6">
        <v>3344338</v>
      </c>
      <c r="D61" s="6"/>
      <c r="E61" s="6">
        <v>66285076416</v>
      </c>
      <c r="F61" s="6"/>
      <c r="G61" s="6">
        <v>72306552358.574997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3344338</v>
      </c>
      <c r="R61" s="6"/>
      <c r="S61" s="6">
        <v>16430</v>
      </c>
      <c r="T61" s="6"/>
      <c r="U61" s="6">
        <v>66285076416</v>
      </c>
      <c r="V61" s="6"/>
      <c r="W61" s="6">
        <v>54620535873.626999</v>
      </c>
      <c r="X61" s="6"/>
      <c r="Y61" s="8">
        <v>1.3419866585842866E-2</v>
      </c>
    </row>
    <row r="62" spans="1:25">
      <c r="A62" s="1" t="s">
        <v>68</v>
      </c>
      <c r="C62" s="6">
        <v>1839529</v>
      </c>
      <c r="D62" s="6"/>
      <c r="E62" s="6">
        <v>27842592101</v>
      </c>
      <c r="F62" s="6"/>
      <c r="G62" s="6">
        <v>37485967950.224998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1839529</v>
      </c>
      <c r="R62" s="6"/>
      <c r="S62" s="6">
        <v>22690</v>
      </c>
      <c r="T62" s="6"/>
      <c r="U62" s="6">
        <v>27842592101</v>
      </c>
      <c r="V62" s="6"/>
      <c r="W62" s="6">
        <v>41490566477.5905</v>
      </c>
      <c r="X62" s="6"/>
      <c r="Y62" s="8">
        <v>1.0193929037762397E-2</v>
      </c>
    </row>
    <row r="63" spans="1:25">
      <c r="A63" s="1" t="s">
        <v>69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1500000</v>
      </c>
      <c r="J63" s="6"/>
      <c r="K63" s="6">
        <v>27860292546</v>
      </c>
      <c r="L63" s="6"/>
      <c r="M63" s="6">
        <v>0</v>
      </c>
      <c r="N63" s="6"/>
      <c r="O63" s="6">
        <v>0</v>
      </c>
      <c r="P63" s="6"/>
      <c r="Q63" s="6">
        <v>1500000</v>
      </c>
      <c r="R63" s="6"/>
      <c r="S63" s="6">
        <v>18430</v>
      </c>
      <c r="T63" s="6"/>
      <c r="U63" s="6">
        <v>27860292546</v>
      </c>
      <c r="V63" s="6"/>
      <c r="W63" s="6">
        <v>27480512250</v>
      </c>
      <c r="X63" s="6"/>
      <c r="Y63" s="8">
        <v>6.7517610768019721E-3</v>
      </c>
    </row>
    <row r="64" spans="1:25">
      <c r="A64" s="1" t="s">
        <v>70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1687500</v>
      </c>
      <c r="J64" s="6"/>
      <c r="K64" s="6">
        <v>6435212872</v>
      </c>
      <c r="L64" s="6"/>
      <c r="M64" s="6">
        <v>0</v>
      </c>
      <c r="N64" s="6"/>
      <c r="O64" s="6">
        <v>0</v>
      </c>
      <c r="P64" s="6"/>
      <c r="Q64" s="6">
        <v>1687500</v>
      </c>
      <c r="R64" s="6"/>
      <c r="S64" s="6">
        <v>3800</v>
      </c>
      <c r="T64" s="6"/>
      <c r="U64" s="6">
        <v>6435212872</v>
      </c>
      <c r="V64" s="6"/>
      <c r="W64" s="6">
        <v>6374345625</v>
      </c>
      <c r="X64" s="6"/>
      <c r="Y64" s="8">
        <v>1.5661301466808697E-3</v>
      </c>
    </row>
    <row r="65" spans="3:25" ht="24.75" thickBot="1">
      <c r="C65" s="6"/>
      <c r="D65" s="6"/>
      <c r="E65" s="7">
        <f>SUM(E9:E64)</f>
        <v>4102804107408</v>
      </c>
      <c r="F65" s="6"/>
      <c r="G65" s="7">
        <f>SUM(G9:G64)</f>
        <v>4414083779082.8906</v>
      </c>
      <c r="H65" s="6"/>
      <c r="I65" s="6"/>
      <c r="J65" s="6"/>
      <c r="K65" s="7">
        <f>SUM(K9:K64)</f>
        <v>57171818547</v>
      </c>
      <c r="L65" s="6"/>
      <c r="M65" s="6"/>
      <c r="N65" s="6"/>
      <c r="O65" s="7">
        <f>SUM(O9:O64)</f>
        <v>0</v>
      </c>
      <c r="P65" s="6"/>
      <c r="Q65" s="6"/>
      <c r="R65" s="6"/>
      <c r="S65" s="6"/>
      <c r="T65" s="6"/>
      <c r="U65" s="7">
        <f>SUM(U9:U64)</f>
        <v>4160469424955</v>
      </c>
      <c r="V65" s="6"/>
      <c r="W65" s="7">
        <f>SUM(W9:W64)</f>
        <v>4070125103300.625</v>
      </c>
      <c r="X65" s="6"/>
      <c r="Y65" s="9">
        <f>SUM(Y9:Y64)</f>
        <v>1.0000000000065417</v>
      </c>
    </row>
    <row r="66" spans="3:25" ht="24.75" thickTop="1"/>
    <row r="67" spans="3:25">
      <c r="Y67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2"/>
  <sheetViews>
    <sheetView rightToLeft="1" workbookViewId="0">
      <selection activeCell="S9" sqref="S8:S9"/>
    </sheetView>
  </sheetViews>
  <sheetFormatPr defaultRowHeight="2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3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3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23" ht="24.75">
      <c r="A6" s="22" t="s">
        <v>74</v>
      </c>
      <c r="C6" s="23" t="s">
        <v>75</v>
      </c>
      <c r="D6" s="23" t="s">
        <v>75</v>
      </c>
      <c r="E6" s="23" t="s">
        <v>75</v>
      </c>
      <c r="F6" s="23" t="s">
        <v>75</v>
      </c>
      <c r="G6" s="23" t="s">
        <v>75</v>
      </c>
      <c r="H6" s="23" t="s">
        <v>75</v>
      </c>
      <c r="I6" s="23" t="s">
        <v>75</v>
      </c>
      <c r="K6" s="23" t="s">
        <v>147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23" ht="24.75">
      <c r="A7" s="23" t="s">
        <v>74</v>
      </c>
      <c r="C7" s="23" t="s">
        <v>76</v>
      </c>
      <c r="E7" s="23" t="s">
        <v>77</v>
      </c>
      <c r="G7" s="23" t="s">
        <v>78</v>
      </c>
      <c r="I7" s="23" t="s">
        <v>72</v>
      </c>
      <c r="K7" s="23" t="s">
        <v>79</v>
      </c>
      <c r="M7" s="23" t="s">
        <v>80</v>
      </c>
      <c r="O7" s="23" t="s">
        <v>81</v>
      </c>
      <c r="Q7" s="23" t="s">
        <v>79</v>
      </c>
      <c r="S7" s="23" t="s">
        <v>73</v>
      </c>
    </row>
    <row r="8" spans="1:23">
      <c r="A8" s="1" t="s">
        <v>82</v>
      </c>
      <c r="C8" s="4" t="s">
        <v>83</v>
      </c>
      <c r="D8" s="4"/>
      <c r="E8" s="4" t="s">
        <v>84</v>
      </c>
      <c r="F8" s="4"/>
      <c r="G8" s="4" t="s">
        <v>85</v>
      </c>
      <c r="H8" s="4"/>
      <c r="I8" s="10">
        <v>8</v>
      </c>
      <c r="J8" s="4"/>
      <c r="K8" s="10">
        <v>114890265521</v>
      </c>
      <c r="L8" s="4"/>
      <c r="M8" s="10">
        <v>17015093460</v>
      </c>
      <c r="N8" s="4"/>
      <c r="O8" s="10">
        <v>100493524000</v>
      </c>
      <c r="P8" s="4"/>
      <c r="Q8" s="10">
        <v>31411834981</v>
      </c>
      <c r="R8" s="4"/>
      <c r="S8" s="8">
        <v>7.7176583480769142E-3</v>
      </c>
      <c r="T8" s="4"/>
      <c r="U8" s="4"/>
      <c r="V8" s="4"/>
      <c r="W8" s="4"/>
    </row>
    <row r="9" spans="1:23">
      <c r="A9" s="1" t="s">
        <v>86</v>
      </c>
      <c r="C9" s="4" t="s">
        <v>87</v>
      </c>
      <c r="D9" s="4"/>
      <c r="E9" s="4" t="s">
        <v>84</v>
      </c>
      <c r="F9" s="4"/>
      <c r="G9" s="4" t="s">
        <v>88</v>
      </c>
      <c r="H9" s="4"/>
      <c r="I9" s="10">
        <v>8</v>
      </c>
      <c r="J9" s="4"/>
      <c r="K9" s="10">
        <v>250000</v>
      </c>
      <c r="L9" s="4"/>
      <c r="M9" s="10">
        <v>0</v>
      </c>
      <c r="N9" s="4"/>
      <c r="O9" s="10">
        <v>0</v>
      </c>
      <c r="P9" s="4"/>
      <c r="Q9" s="10">
        <v>250000</v>
      </c>
      <c r="R9" s="4"/>
      <c r="S9" s="8">
        <v>6.1423173405382688E-8</v>
      </c>
      <c r="T9" s="4"/>
      <c r="U9" s="4"/>
      <c r="V9" s="4"/>
      <c r="W9" s="4"/>
    </row>
    <row r="10" spans="1:23" ht="24.75" thickBot="1">
      <c r="C10" s="4"/>
      <c r="D10" s="4"/>
      <c r="E10" s="4"/>
      <c r="F10" s="4"/>
      <c r="G10" s="4"/>
      <c r="H10" s="4"/>
      <c r="I10" s="4"/>
      <c r="J10" s="4"/>
      <c r="K10" s="11">
        <f>SUM(K8:K9)</f>
        <v>114890515521</v>
      </c>
      <c r="L10" s="4"/>
      <c r="M10" s="11">
        <f>SUM(M8:M9)</f>
        <v>17015093460</v>
      </c>
      <c r="N10" s="4"/>
      <c r="O10" s="11">
        <f>SUM(O8:O9)</f>
        <v>100493524000</v>
      </c>
      <c r="P10" s="4"/>
      <c r="Q10" s="11">
        <f>SUM(Q8:Q9)</f>
        <v>31412084981</v>
      </c>
      <c r="R10" s="4"/>
      <c r="S10" s="12">
        <f>SUM(S8:S9)</f>
        <v>7.7177197712503193E-3</v>
      </c>
      <c r="T10" s="4"/>
      <c r="U10" s="4"/>
      <c r="V10" s="4"/>
      <c r="W10" s="4"/>
    </row>
    <row r="11" spans="1:23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topLeftCell="A4" workbookViewId="0">
      <selection activeCell="G20" sqref="G20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3" t="s">
        <v>90</v>
      </c>
      <c r="B6" s="23" t="s">
        <v>90</v>
      </c>
      <c r="C6" s="23" t="s">
        <v>90</v>
      </c>
      <c r="D6" s="23" t="s">
        <v>90</v>
      </c>
      <c r="E6" s="23" t="s">
        <v>90</v>
      </c>
      <c r="F6" s="23" t="s">
        <v>90</v>
      </c>
      <c r="G6" s="23" t="s">
        <v>90</v>
      </c>
      <c r="I6" s="23" t="s">
        <v>91</v>
      </c>
      <c r="J6" s="23" t="s">
        <v>91</v>
      </c>
      <c r="K6" s="23" t="s">
        <v>91</v>
      </c>
      <c r="L6" s="23" t="s">
        <v>91</v>
      </c>
      <c r="M6" s="23" t="s">
        <v>91</v>
      </c>
      <c r="O6" s="23" t="s">
        <v>92</v>
      </c>
      <c r="P6" s="23" t="s">
        <v>92</v>
      </c>
      <c r="Q6" s="23" t="s">
        <v>92</v>
      </c>
      <c r="R6" s="23" t="s">
        <v>92</v>
      </c>
      <c r="S6" s="23" t="s">
        <v>92</v>
      </c>
    </row>
    <row r="7" spans="1:19" ht="24.75">
      <c r="A7" s="23" t="s">
        <v>93</v>
      </c>
      <c r="C7" s="23" t="s">
        <v>94</v>
      </c>
      <c r="E7" s="23" t="s">
        <v>71</v>
      </c>
      <c r="G7" s="23" t="s">
        <v>72</v>
      </c>
      <c r="I7" s="23" t="s">
        <v>95</v>
      </c>
      <c r="K7" s="23" t="s">
        <v>96</v>
      </c>
      <c r="M7" s="23" t="s">
        <v>97</v>
      </c>
      <c r="O7" s="23" t="s">
        <v>95</v>
      </c>
      <c r="Q7" s="23" t="s">
        <v>96</v>
      </c>
      <c r="S7" s="23" t="s">
        <v>97</v>
      </c>
    </row>
    <row r="8" spans="1:19">
      <c r="A8" s="1" t="s">
        <v>98</v>
      </c>
      <c r="C8" s="4" t="s">
        <v>148</v>
      </c>
      <c r="E8" s="4" t="s">
        <v>100</v>
      </c>
      <c r="G8" s="10">
        <v>15</v>
      </c>
      <c r="I8" s="10">
        <v>0</v>
      </c>
      <c r="J8" s="4"/>
      <c r="K8" s="10">
        <v>0</v>
      </c>
      <c r="L8" s="4"/>
      <c r="M8" s="10">
        <v>0</v>
      </c>
      <c r="N8" s="4"/>
      <c r="O8" s="10">
        <v>19086551816</v>
      </c>
      <c r="P8" s="4"/>
      <c r="Q8" s="10">
        <v>0</v>
      </c>
      <c r="R8" s="4"/>
      <c r="S8" s="10">
        <v>19086551816</v>
      </c>
    </row>
    <row r="9" spans="1:19">
      <c r="A9" s="1" t="s">
        <v>82</v>
      </c>
      <c r="C9" s="10">
        <v>2</v>
      </c>
      <c r="E9" s="4" t="s">
        <v>148</v>
      </c>
      <c r="G9" s="10">
        <v>8</v>
      </c>
      <c r="I9" s="10">
        <v>391321860</v>
      </c>
      <c r="J9" s="4"/>
      <c r="K9" s="10">
        <v>0</v>
      </c>
      <c r="L9" s="4"/>
      <c r="M9" s="10">
        <v>391321860</v>
      </c>
      <c r="N9" s="4"/>
      <c r="O9" s="10">
        <v>965544402</v>
      </c>
      <c r="P9" s="4"/>
      <c r="Q9" s="10">
        <v>0</v>
      </c>
      <c r="R9" s="4"/>
      <c r="S9" s="10">
        <v>965544402</v>
      </c>
    </row>
    <row r="10" spans="1:19">
      <c r="A10" s="1" t="s">
        <v>86</v>
      </c>
      <c r="C10" s="10">
        <v>30</v>
      </c>
      <c r="E10" s="4" t="s">
        <v>148</v>
      </c>
      <c r="G10" s="10">
        <v>8</v>
      </c>
      <c r="I10" s="10">
        <v>0</v>
      </c>
      <c r="J10" s="4"/>
      <c r="K10" s="10">
        <v>0</v>
      </c>
      <c r="L10" s="4"/>
      <c r="M10" s="10">
        <v>0</v>
      </c>
      <c r="N10" s="4"/>
      <c r="O10" s="10">
        <v>250000</v>
      </c>
      <c r="P10" s="4"/>
      <c r="Q10" s="10">
        <v>0</v>
      </c>
      <c r="R10" s="4"/>
      <c r="S10" s="10">
        <v>250000</v>
      </c>
    </row>
    <row r="11" spans="1:19" ht="24.75" thickBot="1">
      <c r="I11" s="11">
        <f>SUM(I8:I10)</f>
        <v>391321860</v>
      </c>
      <c r="J11" s="4"/>
      <c r="K11" s="11">
        <f>SUM(K8:K10)</f>
        <v>0</v>
      </c>
      <c r="L11" s="4"/>
      <c r="M11" s="11">
        <f>SUM(M8:M10)</f>
        <v>391321860</v>
      </c>
      <c r="N11" s="4"/>
      <c r="O11" s="11">
        <f>SUM(O8:O10)</f>
        <v>20052346218</v>
      </c>
      <c r="P11" s="4"/>
      <c r="Q11" s="11">
        <f>SUM(Q8:Q10)</f>
        <v>0</v>
      </c>
      <c r="R11" s="4"/>
      <c r="S11" s="11">
        <f>SUM(S8:S10)</f>
        <v>20052346218</v>
      </c>
    </row>
    <row r="12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5"/>
  <sheetViews>
    <sheetView rightToLeft="1" topLeftCell="A25" workbookViewId="0">
      <selection activeCell="E46" sqref="E46"/>
    </sheetView>
  </sheetViews>
  <sheetFormatPr defaultRowHeight="24"/>
  <cols>
    <col min="1" max="1" width="30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2" t="s">
        <v>3</v>
      </c>
      <c r="C6" s="23" t="s">
        <v>101</v>
      </c>
      <c r="D6" s="23" t="s">
        <v>101</v>
      </c>
      <c r="E6" s="23" t="s">
        <v>101</v>
      </c>
      <c r="F6" s="23" t="s">
        <v>101</v>
      </c>
      <c r="G6" s="23" t="s">
        <v>101</v>
      </c>
      <c r="I6" s="23" t="s">
        <v>91</v>
      </c>
      <c r="J6" s="23" t="s">
        <v>91</v>
      </c>
      <c r="K6" s="23" t="s">
        <v>91</v>
      </c>
      <c r="L6" s="23" t="s">
        <v>91</v>
      </c>
      <c r="M6" s="23" t="s">
        <v>91</v>
      </c>
      <c r="O6" s="23" t="s">
        <v>92</v>
      </c>
      <c r="P6" s="23" t="s">
        <v>92</v>
      </c>
      <c r="Q6" s="23" t="s">
        <v>92</v>
      </c>
      <c r="R6" s="23" t="s">
        <v>92</v>
      </c>
      <c r="S6" s="23" t="s">
        <v>92</v>
      </c>
    </row>
    <row r="7" spans="1:19" ht="24.75">
      <c r="A7" s="23" t="s">
        <v>3</v>
      </c>
      <c r="C7" s="23" t="s">
        <v>102</v>
      </c>
      <c r="E7" s="23" t="s">
        <v>103</v>
      </c>
      <c r="G7" s="23" t="s">
        <v>104</v>
      </c>
      <c r="I7" s="23" t="s">
        <v>105</v>
      </c>
      <c r="K7" s="23" t="s">
        <v>96</v>
      </c>
      <c r="M7" s="23" t="s">
        <v>106</v>
      </c>
      <c r="O7" s="23" t="s">
        <v>105</v>
      </c>
      <c r="Q7" s="23" t="s">
        <v>96</v>
      </c>
      <c r="S7" s="23" t="s">
        <v>106</v>
      </c>
    </row>
    <row r="8" spans="1:19">
      <c r="A8" s="1" t="s">
        <v>62</v>
      </c>
      <c r="C8" s="4" t="s">
        <v>107</v>
      </c>
      <c r="D8" s="4"/>
      <c r="E8" s="10">
        <v>5436109</v>
      </c>
      <c r="F8" s="4"/>
      <c r="G8" s="10">
        <v>79</v>
      </c>
      <c r="H8" s="4"/>
      <c r="I8" s="10">
        <v>429452611</v>
      </c>
      <c r="J8" s="4"/>
      <c r="K8" s="10">
        <v>41457059</v>
      </c>
      <c r="L8" s="4"/>
      <c r="M8" s="10">
        <f>I8-K8</f>
        <v>387995552</v>
      </c>
      <c r="N8" s="4"/>
      <c r="O8" s="10">
        <v>429452611</v>
      </c>
      <c r="P8" s="4"/>
      <c r="Q8" s="10">
        <v>41457059</v>
      </c>
      <c r="R8" s="4"/>
      <c r="S8" s="10">
        <f>O8-Q8</f>
        <v>387995552</v>
      </c>
    </row>
    <row r="9" spans="1:19">
      <c r="A9" s="1" t="s">
        <v>65</v>
      </c>
      <c r="C9" s="4" t="s">
        <v>108</v>
      </c>
      <c r="D9" s="4"/>
      <c r="E9" s="10">
        <v>40503681</v>
      </c>
      <c r="F9" s="4"/>
      <c r="G9" s="10">
        <v>700</v>
      </c>
      <c r="H9" s="4"/>
      <c r="I9" s="10">
        <v>28352576700</v>
      </c>
      <c r="J9" s="4"/>
      <c r="K9" s="10">
        <v>4017031737</v>
      </c>
      <c r="L9" s="4"/>
      <c r="M9" s="10">
        <f t="shared" ref="M9:M42" si="0">I9-K9</f>
        <v>24335544963</v>
      </c>
      <c r="N9" s="4"/>
      <c r="O9" s="10">
        <v>28352576700</v>
      </c>
      <c r="P9" s="4"/>
      <c r="Q9" s="10">
        <v>4017031737</v>
      </c>
      <c r="R9" s="4"/>
      <c r="S9" s="10">
        <f t="shared" ref="S9:S42" si="1">O9-Q9</f>
        <v>24335544963</v>
      </c>
    </row>
    <row r="10" spans="1:19">
      <c r="A10" s="1" t="s">
        <v>69</v>
      </c>
      <c r="C10" s="4" t="s">
        <v>109</v>
      </c>
      <c r="D10" s="4"/>
      <c r="E10" s="10">
        <v>1500000</v>
      </c>
      <c r="F10" s="4"/>
      <c r="G10" s="10">
        <v>700</v>
      </c>
      <c r="H10" s="4"/>
      <c r="I10" s="10">
        <v>1050000000</v>
      </c>
      <c r="J10" s="4"/>
      <c r="K10" s="10">
        <v>145041322</v>
      </c>
      <c r="L10" s="4"/>
      <c r="M10" s="10">
        <f t="shared" si="0"/>
        <v>904958678</v>
      </c>
      <c r="N10" s="4"/>
      <c r="O10" s="10">
        <v>1050000000</v>
      </c>
      <c r="P10" s="4"/>
      <c r="Q10" s="10">
        <v>145041322</v>
      </c>
      <c r="R10" s="4"/>
      <c r="S10" s="10">
        <f t="shared" si="1"/>
        <v>904958678</v>
      </c>
    </row>
    <row r="11" spans="1:19">
      <c r="A11" s="1" t="s">
        <v>59</v>
      </c>
      <c r="C11" s="4" t="s">
        <v>110</v>
      </c>
      <c r="D11" s="4"/>
      <c r="E11" s="10">
        <v>13237900</v>
      </c>
      <c r="F11" s="4"/>
      <c r="G11" s="10">
        <v>7</v>
      </c>
      <c r="H11" s="4"/>
      <c r="I11" s="10">
        <v>92665300</v>
      </c>
      <c r="J11" s="4"/>
      <c r="K11" s="10">
        <v>3774802</v>
      </c>
      <c r="L11" s="4"/>
      <c r="M11" s="10">
        <f t="shared" si="0"/>
        <v>88890498</v>
      </c>
      <c r="N11" s="4"/>
      <c r="O11" s="10">
        <v>92665300</v>
      </c>
      <c r="P11" s="4"/>
      <c r="Q11" s="10">
        <v>3774802</v>
      </c>
      <c r="R11" s="4"/>
      <c r="S11" s="10">
        <f t="shared" si="1"/>
        <v>88890498</v>
      </c>
    </row>
    <row r="12" spans="1:19">
      <c r="A12" s="1" t="s">
        <v>58</v>
      </c>
      <c r="C12" s="4" t="s">
        <v>111</v>
      </c>
      <c r="D12" s="4"/>
      <c r="E12" s="10">
        <v>7449089</v>
      </c>
      <c r="F12" s="4"/>
      <c r="G12" s="10">
        <v>1030</v>
      </c>
      <c r="H12" s="4"/>
      <c r="I12" s="10">
        <v>0</v>
      </c>
      <c r="J12" s="4"/>
      <c r="K12" s="10">
        <v>0</v>
      </c>
      <c r="L12" s="4"/>
      <c r="M12" s="10">
        <f t="shared" si="0"/>
        <v>0</v>
      </c>
      <c r="N12" s="4"/>
      <c r="O12" s="10">
        <v>7672561670</v>
      </c>
      <c r="P12" s="4"/>
      <c r="Q12" s="10">
        <v>846272798</v>
      </c>
      <c r="R12" s="4"/>
      <c r="S12" s="10">
        <f t="shared" si="1"/>
        <v>6826288872</v>
      </c>
    </row>
    <row r="13" spans="1:19">
      <c r="A13" s="1" t="s">
        <v>46</v>
      </c>
      <c r="C13" s="4" t="s">
        <v>112</v>
      </c>
      <c r="D13" s="4"/>
      <c r="E13" s="10">
        <v>2620473</v>
      </c>
      <c r="F13" s="4"/>
      <c r="G13" s="10">
        <v>1440</v>
      </c>
      <c r="H13" s="4"/>
      <c r="I13" s="10">
        <v>3773481120</v>
      </c>
      <c r="J13" s="4"/>
      <c r="K13" s="10">
        <v>528909603</v>
      </c>
      <c r="L13" s="4"/>
      <c r="M13" s="10">
        <f t="shared" si="0"/>
        <v>3244571517</v>
      </c>
      <c r="N13" s="4"/>
      <c r="O13" s="10">
        <v>3773481120</v>
      </c>
      <c r="P13" s="4"/>
      <c r="Q13" s="10">
        <v>528909603</v>
      </c>
      <c r="R13" s="4"/>
      <c r="S13" s="10">
        <f t="shared" si="1"/>
        <v>3244571517</v>
      </c>
    </row>
    <row r="14" spans="1:19">
      <c r="A14" s="1" t="s">
        <v>37</v>
      </c>
      <c r="C14" s="4" t="s">
        <v>109</v>
      </c>
      <c r="D14" s="4"/>
      <c r="E14" s="10">
        <v>11616528</v>
      </c>
      <c r="F14" s="4"/>
      <c r="G14" s="10">
        <v>400</v>
      </c>
      <c r="H14" s="4"/>
      <c r="I14" s="10">
        <v>4646611200</v>
      </c>
      <c r="J14" s="4"/>
      <c r="K14" s="10">
        <v>641857745</v>
      </c>
      <c r="L14" s="4"/>
      <c r="M14" s="10">
        <f t="shared" si="0"/>
        <v>4004753455</v>
      </c>
      <c r="N14" s="4"/>
      <c r="O14" s="10">
        <v>4646611200</v>
      </c>
      <c r="P14" s="4"/>
      <c r="Q14" s="10">
        <v>641857745</v>
      </c>
      <c r="R14" s="4"/>
      <c r="S14" s="10">
        <f t="shared" si="1"/>
        <v>4004753455</v>
      </c>
    </row>
    <row r="15" spans="1:19">
      <c r="A15" s="1" t="s">
        <v>33</v>
      </c>
      <c r="C15" s="4" t="s">
        <v>113</v>
      </c>
      <c r="D15" s="4"/>
      <c r="E15" s="10">
        <v>929702</v>
      </c>
      <c r="F15" s="4"/>
      <c r="G15" s="10">
        <v>3750</v>
      </c>
      <c r="H15" s="4"/>
      <c r="I15" s="10">
        <v>3486382500</v>
      </c>
      <c r="J15" s="4"/>
      <c r="K15" s="10">
        <v>470909485</v>
      </c>
      <c r="L15" s="4"/>
      <c r="M15" s="10">
        <f t="shared" si="0"/>
        <v>3015473015</v>
      </c>
      <c r="N15" s="4"/>
      <c r="O15" s="10">
        <v>3486382500</v>
      </c>
      <c r="P15" s="4"/>
      <c r="Q15" s="10">
        <v>470909485</v>
      </c>
      <c r="R15" s="4"/>
      <c r="S15" s="10">
        <f t="shared" si="1"/>
        <v>3015473015</v>
      </c>
    </row>
    <row r="16" spans="1:19">
      <c r="A16" s="1" t="s">
        <v>49</v>
      </c>
      <c r="C16" s="4" t="s">
        <v>114</v>
      </c>
      <c r="D16" s="4"/>
      <c r="E16" s="10">
        <v>3603832</v>
      </c>
      <c r="F16" s="4"/>
      <c r="G16" s="10">
        <v>2400</v>
      </c>
      <c r="H16" s="4"/>
      <c r="I16" s="10">
        <v>0</v>
      </c>
      <c r="J16" s="4"/>
      <c r="K16" s="10">
        <v>0</v>
      </c>
      <c r="L16" s="4"/>
      <c r="M16" s="10">
        <f t="shared" si="0"/>
        <v>0</v>
      </c>
      <c r="N16" s="4"/>
      <c r="O16" s="10">
        <v>8649196800</v>
      </c>
      <c r="P16" s="4"/>
      <c r="Q16" s="10">
        <v>667005063</v>
      </c>
      <c r="R16" s="4"/>
      <c r="S16" s="10">
        <f t="shared" si="1"/>
        <v>7982191737</v>
      </c>
    </row>
    <row r="17" spans="1:19">
      <c r="A17" s="1" t="s">
        <v>23</v>
      </c>
      <c r="C17" s="4" t="s">
        <v>108</v>
      </c>
      <c r="D17" s="4"/>
      <c r="E17" s="10">
        <v>986999</v>
      </c>
      <c r="F17" s="4"/>
      <c r="G17" s="10">
        <v>5850</v>
      </c>
      <c r="H17" s="4"/>
      <c r="I17" s="10">
        <v>5773944150</v>
      </c>
      <c r="J17" s="4"/>
      <c r="K17" s="10">
        <v>397695133</v>
      </c>
      <c r="L17" s="4"/>
      <c r="M17" s="10">
        <f t="shared" si="0"/>
        <v>5376249017</v>
      </c>
      <c r="N17" s="4"/>
      <c r="O17" s="10">
        <v>5773944150</v>
      </c>
      <c r="P17" s="4"/>
      <c r="Q17" s="10">
        <v>397695133</v>
      </c>
      <c r="R17" s="4"/>
      <c r="S17" s="10">
        <f t="shared" si="1"/>
        <v>5376249017</v>
      </c>
    </row>
    <row r="18" spans="1:19">
      <c r="A18" s="1" t="s">
        <v>21</v>
      </c>
      <c r="C18" s="4" t="s">
        <v>108</v>
      </c>
      <c r="D18" s="4"/>
      <c r="E18" s="10">
        <v>21176060</v>
      </c>
      <c r="F18" s="4"/>
      <c r="G18" s="10">
        <v>650</v>
      </c>
      <c r="H18" s="4"/>
      <c r="I18" s="10">
        <v>13764439000</v>
      </c>
      <c r="J18" s="4"/>
      <c r="K18" s="10">
        <v>240831369</v>
      </c>
      <c r="L18" s="4"/>
      <c r="M18" s="10">
        <f t="shared" si="0"/>
        <v>13523607631</v>
      </c>
      <c r="N18" s="4"/>
      <c r="O18" s="10">
        <v>13764439000</v>
      </c>
      <c r="P18" s="4"/>
      <c r="Q18" s="10">
        <v>240831369</v>
      </c>
      <c r="R18" s="4"/>
      <c r="S18" s="10">
        <f t="shared" si="1"/>
        <v>13523607631</v>
      </c>
    </row>
    <row r="19" spans="1:19">
      <c r="A19" s="1" t="s">
        <v>64</v>
      </c>
      <c r="C19" s="4" t="s">
        <v>115</v>
      </c>
      <c r="D19" s="4"/>
      <c r="E19" s="10">
        <v>9605339</v>
      </c>
      <c r="F19" s="4"/>
      <c r="G19" s="10">
        <v>1590</v>
      </c>
      <c r="H19" s="4"/>
      <c r="I19" s="10">
        <v>15272489010</v>
      </c>
      <c r="J19" s="4"/>
      <c r="K19" s="10">
        <v>2078504421</v>
      </c>
      <c r="L19" s="4"/>
      <c r="M19" s="10">
        <f t="shared" si="0"/>
        <v>13193984589</v>
      </c>
      <c r="N19" s="4"/>
      <c r="O19" s="10">
        <v>15272489010</v>
      </c>
      <c r="P19" s="4"/>
      <c r="Q19" s="10">
        <v>2078504421</v>
      </c>
      <c r="R19" s="4"/>
      <c r="S19" s="10">
        <f t="shared" si="1"/>
        <v>13193984589</v>
      </c>
    </row>
    <row r="20" spans="1:19">
      <c r="A20" s="1" t="s">
        <v>63</v>
      </c>
      <c r="C20" s="4" t="s">
        <v>115</v>
      </c>
      <c r="D20" s="4"/>
      <c r="E20" s="10">
        <v>12048272</v>
      </c>
      <c r="F20" s="4"/>
      <c r="G20" s="10">
        <v>1270</v>
      </c>
      <c r="H20" s="4"/>
      <c r="I20" s="10">
        <v>15301305440</v>
      </c>
      <c r="J20" s="4"/>
      <c r="K20" s="10">
        <v>1188920132</v>
      </c>
      <c r="L20" s="4"/>
      <c r="M20" s="10">
        <f t="shared" si="0"/>
        <v>14112385308</v>
      </c>
      <c r="N20" s="4"/>
      <c r="O20" s="10">
        <v>15301305440</v>
      </c>
      <c r="P20" s="4"/>
      <c r="Q20" s="10">
        <v>1188920132</v>
      </c>
      <c r="R20" s="4"/>
      <c r="S20" s="10">
        <f t="shared" si="1"/>
        <v>14112385308</v>
      </c>
    </row>
    <row r="21" spans="1:19">
      <c r="A21" s="1" t="s">
        <v>54</v>
      </c>
      <c r="C21" s="4" t="s">
        <v>109</v>
      </c>
      <c r="D21" s="4"/>
      <c r="E21" s="10">
        <v>29113758</v>
      </c>
      <c r="F21" s="4"/>
      <c r="G21" s="10">
        <v>330</v>
      </c>
      <c r="H21" s="4"/>
      <c r="I21" s="10">
        <v>9607540140</v>
      </c>
      <c r="J21" s="4"/>
      <c r="K21" s="10">
        <v>1327133644</v>
      </c>
      <c r="L21" s="4"/>
      <c r="M21" s="10">
        <f t="shared" si="0"/>
        <v>8280406496</v>
      </c>
      <c r="N21" s="4"/>
      <c r="O21" s="10">
        <v>9607540140</v>
      </c>
      <c r="P21" s="4"/>
      <c r="Q21" s="10">
        <v>1327133644</v>
      </c>
      <c r="R21" s="4"/>
      <c r="S21" s="10">
        <f t="shared" si="1"/>
        <v>8280406496</v>
      </c>
    </row>
    <row r="22" spans="1:19">
      <c r="A22" s="1" t="s">
        <v>67</v>
      </c>
      <c r="C22" s="4" t="s">
        <v>116</v>
      </c>
      <c r="D22" s="4"/>
      <c r="E22" s="10">
        <v>3344338</v>
      </c>
      <c r="F22" s="4"/>
      <c r="G22" s="10">
        <v>2000</v>
      </c>
      <c r="H22" s="4"/>
      <c r="I22" s="10">
        <v>6688676000</v>
      </c>
      <c r="J22" s="4"/>
      <c r="K22" s="10">
        <v>848085713</v>
      </c>
      <c r="L22" s="4"/>
      <c r="M22" s="10">
        <f t="shared" si="0"/>
        <v>5840590287</v>
      </c>
      <c r="N22" s="4"/>
      <c r="O22" s="10">
        <v>6688676000</v>
      </c>
      <c r="P22" s="4"/>
      <c r="Q22" s="10">
        <v>848085713</v>
      </c>
      <c r="R22" s="4"/>
      <c r="S22" s="10">
        <f t="shared" si="1"/>
        <v>5840590287</v>
      </c>
    </row>
    <row r="23" spans="1:19">
      <c r="A23" s="1" t="s">
        <v>32</v>
      </c>
      <c r="C23" s="4" t="s">
        <v>112</v>
      </c>
      <c r="D23" s="4"/>
      <c r="E23" s="10">
        <v>500355</v>
      </c>
      <c r="F23" s="4"/>
      <c r="G23" s="10">
        <v>5000</v>
      </c>
      <c r="H23" s="4"/>
      <c r="I23" s="10">
        <v>2501775000</v>
      </c>
      <c r="J23" s="4"/>
      <c r="K23" s="10">
        <v>40459973</v>
      </c>
      <c r="L23" s="4"/>
      <c r="M23" s="10">
        <f t="shared" si="0"/>
        <v>2461315027</v>
      </c>
      <c r="N23" s="4"/>
      <c r="O23" s="10">
        <v>2501775000</v>
      </c>
      <c r="P23" s="4"/>
      <c r="Q23" s="10">
        <v>40459973</v>
      </c>
      <c r="R23" s="4"/>
      <c r="S23" s="10">
        <f t="shared" si="1"/>
        <v>2461315027</v>
      </c>
    </row>
    <row r="24" spans="1:19">
      <c r="A24" s="1" t="s">
        <v>55</v>
      </c>
      <c r="C24" s="4" t="s">
        <v>113</v>
      </c>
      <c r="D24" s="4"/>
      <c r="E24" s="10">
        <v>976466</v>
      </c>
      <c r="F24" s="4"/>
      <c r="G24" s="10">
        <v>1250</v>
      </c>
      <c r="H24" s="4"/>
      <c r="I24" s="10">
        <v>1220582500</v>
      </c>
      <c r="J24" s="4"/>
      <c r="K24" s="10">
        <v>50490281</v>
      </c>
      <c r="L24" s="4"/>
      <c r="M24" s="10">
        <f t="shared" si="0"/>
        <v>1170092219</v>
      </c>
      <c r="N24" s="4"/>
      <c r="O24" s="10">
        <v>1220582500</v>
      </c>
      <c r="P24" s="4"/>
      <c r="Q24" s="10">
        <v>50490281</v>
      </c>
      <c r="R24" s="4"/>
      <c r="S24" s="10">
        <f t="shared" si="1"/>
        <v>1170092219</v>
      </c>
    </row>
    <row r="25" spans="1:19">
      <c r="A25" s="1" t="s">
        <v>29</v>
      </c>
      <c r="C25" s="4" t="s">
        <v>117</v>
      </c>
      <c r="D25" s="4"/>
      <c r="E25" s="10">
        <v>780062</v>
      </c>
      <c r="F25" s="4"/>
      <c r="G25" s="10">
        <v>6900</v>
      </c>
      <c r="H25" s="4"/>
      <c r="I25" s="10">
        <v>5382427800</v>
      </c>
      <c r="J25" s="4"/>
      <c r="K25" s="10">
        <v>704841736</v>
      </c>
      <c r="L25" s="4"/>
      <c r="M25" s="10">
        <f t="shared" si="0"/>
        <v>4677586064</v>
      </c>
      <c r="N25" s="4"/>
      <c r="O25" s="10">
        <v>5382427800</v>
      </c>
      <c r="P25" s="4"/>
      <c r="Q25" s="10">
        <v>704841736</v>
      </c>
      <c r="R25" s="4"/>
      <c r="S25" s="10">
        <f t="shared" si="1"/>
        <v>4677586064</v>
      </c>
    </row>
    <row r="26" spans="1:19">
      <c r="A26" s="1" t="s">
        <v>19</v>
      </c>
      <c r="C26" s="4" t="s">
        <v>4</v>
      </c>
      <c r="D26" s="4"/>
      <c r="E26" s="10">
        <v>24781548</v>
      </c>
      <c r="F26" s="4"/>
      <c r="G26" s="10">
        <v>100</v>
      </c>
      <c r="H26" s="4"/>
      <c r="I26" s="10">
        <v>0</v>
      </c>
      <c r="J26" s="4"/>
      <c r="K26" s="10">
        <v>0</v>
      </c>
      <c r="L26" s="4"/>
      <c r="M26" s="10">
        <f t="shared" si="0"/>
        <v>0</v>
      </c>
      <c r="N26" s="4"/>
      <c r="O26" s="10">
        <v>2478154800</v>
      </c>
      <c r="P26" s="4"/>
      <c r="Q26" s="10">
        <v>314215800</v>
      </c>
      <c r="R26" s="4"/>
      <c r="S26" s="10">
        <f t="shared" si="1"/>
        <v>2163939000</v>
      </c>
    </row>
    <row r="27" spans="1:19">
      <c r="A27" s="1" t="s">
        <v>17</v>
      </c>
      <c r="C27" s="4" t="s">
        <v>4</v>
      </c>
      <c r="D27" s="4"/>
      <c r="E27" s="10">
        <v>25642129</v>
      </c>
      <c r="F27" s="4"/>
      <c r="G27" s="10">
        <v>20</v>
      </c>
      <c r="H27" s="4"/>
      <c r="I27" s="10">
        <v>0</v>
      </c>
      <c r="J27" s="4"/>
      <c r="K27" s="10">
        <v>0</v>
      </c>
      <c r="L27" s="4"/>
      <c r="M27" s="10">
        <f t="shared" si="0"/>
        <v>0</v>
      </c>
      <c r="N27" s="4"/>
      <c r="O27" s="10">
        <v>512842580</v>
      </c>
      <c r="P27" s="4"/>
      <c r="Q27" s="10">
        <v>65025495</v>
      </c>
      <c r="R27" s="4"/>
      <c r="S27" s="10">
        <f t="shared" si="1"/>
        <v>447817085</v>
      </c>
    </row>
    <row r="28" spans="1:19">
      <c r="A28" s="1" t="s">
        <v>18</v>
      </c>
      <c r="C28" s="4" t="s">
        <v>116</v>
      </c>
      <c r="D28" s="4"/>
      <c r="E28" s="10">
        <v>21377844</v>
      </c>
      <c r="F28" s="4"/>
      <c r="G28" s="10">
        <v>2</v>
      </c>
      <c r="H28" s="4"/>
      <c r="I28" s="10">
        <v>42755688</v>
      </c>
      <c r="J28" s="4"/>
      <c r="K28" s="10">
        <v>6057684</v>
      </c>
      <c r="L28" s="4"/>
      <c r="M28" s="10">
        <f t="shared" si="0"/>
        <v>36698004</v>
      </c>
      <c r="N28" s="4"/>
      <c r="O28" s="10">
        <v>42755688</v>
      </c>
      <c r="P28" s="4"/>
      <c r="Q28" s="10">
        <v>6057684</v>
      </c>
      <c r="R28" s="4"/>
      <c r="S28" s="10">
        <f t="shared" si="1"/>
        <v>36698004</v>
      </c>
    </row>
    <row r="29" spans="1:19">
      <c r="A29" s="1" t="s">
        <v>22</v>
      </c>
      <c r="C29" s="4" t="s">
        <v>108</v>
      </c>
      <c r="D29" s="4"/>
      <c r="E29" s="10">
        <v>12723209</v>
      </c>
      <c r="F29" s="4"/>
      <c r="G29" s="10">
        <v>1350</v>
      </c>
      <c r="H29" s="4"/>
      <c r="I29" s="10">
        <v>17176332150</v>
      </c>
      <c r="J29" s="4"/>
      <c r="K29" s="10">
        <v>1038980194</v>
      </c>
      <c r="L29" s="4"/>
      <c r="M29" s="10">
        <f t="shared" si="0"/>
        <v>16137351956</v>
      </c>
      <c r="N29" s="4"/>
      <c r="O29" s="10">
        <v>17176332150</v>
      </c>
      <c r="P29" s="4"/>
      <c r="Q29" s="10">
        <v>1038980194</v>
      </c>
      <c r="R29" s="4"/>
      <c r="S29" s="10">
        <f t="shared" si="1"/>
        <v>16137351956</v>
      </c>
    </row>
    <row r="30" spans="1:19">
      <c r="A30" s="1" t="s">
        <v>66</v>
      </c>
      <c r="C30" s="4" t="s">
        <v>118</v>
      </c>
      <c r="D30" s="4"/>
      <c r="E30" s="10">
        <v>1699484</v>
      </c>
      <c r="F30" s="4"/>
      <c r="G30" s="10">
        <v>2200</v>
      </c>
      <c r="H30" s="4"/>
      <c r="I30" s="10">
        <v>3738864800</v>
      </c>
      <c r="J30" s="4"/>
      <c r="K30" s="10">
        <v>512657585</v>
      </c>
      <c r="L30" s="4"/>
      <c r="M30" s="10">
        <f t="shared" si="0"/>
        <v>3226207215</v>
      </c>
      <c r="N30" s="4"/>
      <c r="O30" s="10">
        <v>3738864800</v>
      </c>
      <c r="P30" s="4"/>
      <c r="Q30" s="10">
        <v>512657585</v>
      </c>
      <c r="R30" s="4"/>
      <c r="S30" s="10">
        <f t="shared" si="1"/>
        <v>3226207215</v>
      </c>
    </row>
    <row r="31" spans="1:19">
      <c r="A31" s="1" t="s">
        <v>50</v>
      </c>
      <c r="C31" s="4" t="s">
        <v>119</v>
      </c>
      <c r="D31" s="4"/>
      <c r="E31" s="10">
        <v>4239301</v>
      </c>
      <c r="F31" s="4"/>
      <c r="G31" s="10">
        <v>590</v>
      </c>
      <c r="H31" s="4"/>
      <c r="I31" s="10">
        <v>0</v>
      </c>
      <c r="J31" s="4"/>
      <c r="K31" s="10">
        <v>0</v>
      </c>
      <c r="L31" s="4"/>
      <c r="M31" s="10">
        <f t="shared" si="0"/>
        <v>0</v>
      </c>
      <c r="N31" s="4"/>
      <c r="O31" s="10">
        <v>2501187590</v>
      </c>
      <c r="P31" s="4"/>
      <c r="Q31" s="10">
        <v>101888062</v>
      </c>
      <c r="R31" s="4"/>
      <c r="S31" s="10">
        <f t="shared" si="1"/>
        <v>2399299528</v>
      </c>
    </row>
    <row r="32" spans="1:19">
      <c r="A32" s="1" t="s">
        <v>16</v>
      </c>
      <c r="C32" s="4" t="s">
        <v>110</v>
      </c>
      <c r="D32" s="4"/>
      <c r="E32" s="10">
        <v>7064052</v>
      </c>
      <c r="F32" s="4"/>
      <c r="G32" s="10">
        <v>120</v>
      </c>
      <c r="H32" s="4"/>
      <c r="I32" s="10">
        <v>847686240</v>
      </c>
      <c r="J32" s="4"/>
      <c r="K32" s="10">
        <v>62891116</v>
      </c>
      <c r="L32" s="4"/>
      <c r="M32" s="10">
        <f t="shared" si="0"/>
        <v>784795124</v>
      </c>
      <c r="N32" s="4"/>
      <c r="O32" s="10">
        <v>847686240</v>
      </c>
      <c r="P32" s="4"/>
      <c r="Q32" s="10">
        <v>62891116</v>
      </c>
      <c r="R32" s="4"/>
      <c r="S32" s="10">
        <f t="shared" si="1"/>
        <v>784795124</v>
      </c>
    </row>
    <row r="33" spans="1:19">
      <c r="A33" s="1" t="s">
        <v>36</v>
      </c>
      <c r="C33" s="4" t="s">
        <v>120</v>
      </c>
      <c r="D33" s="4"/>
      <c r="E33" s="10">
        <v>1942915</v>
      </c>
      <c r="F33" s="4"/>
      <c r="G33" s="10">
        <v>1800</v>
      </c>
      <c r="H33" s="4"/>
      <c r="I33" s="10">
        <v>0</v>
      </c>
      <c r="J33" s="4"/>
      <c r="K33" s="10">
        <v>0</v>
      </c>
      <c r="L33" s="4"/>
      <c r="M33" s="10">
        <f t="shared" si="0"/>
        <v>0</v>
      </c>
      <c r="N33" s="4"/>
      <c r="O33" s="10">
        <v>3497247000</v>
      </c>
      <c r="P33" s="4"/>
      <c r="Q33" s="10">
        <v>419500996</v>
      </c>
      <c r="R33" s="4"/>
      <c r="S33" s="10">
        <f t="shared" si="1"/>
        <v>3077746004</v>
      </c>
    </row>
    <row r="34" spans="1:19">
      <c r="A34" s="1" t="s">
        <v>61</v>
      </c>
      <c r="C34" s="4" t="s">
        <v>112</v>
      </c>
      <c r="D34" s="4"/>
      <c r="E34" s="10">
        <v>1847651</v>
      </c>
      <c r="F34" s="4"/>
      <c r="G34" s="10">
        <v>6500</v>
      </c>
      <c r="H34" s="4"/>
      <c r="I34" s="10">
        <v>12009731500</v>
      </c>
      <c r="J34" s="4"/>
      <c r="K34" s="10">
        <v>1683342813</v>
      </c>
      <c r="L34" s="4"/>
      <c r="M34" s="10">
        <f t="shared" si="0"/>
        <v>10326388687</v>
      </c>
      <c r="N34" s="4"/>
      <c r="O34" s="10">
        <v>12009731500</v>
      </c>
      <c r="P34" s="4"/>
      <c r="Q34" s="10">
        <v>1683342813</v>
      </c>
      <c r="R34" s="4"/>
      <c r="S34" s="10">
        <f t="shared" si="1"/>
        <v>10326388687</v>
      </c>
    </row>
    <row r="35" spans="1:19">
      <c r="A35" s="1" t="s">
        <v>52</v>
      </c>
      <c r="C35" s="4" t="s">
        <v>108</v>
      </c>
      <c r="D35" s="4"/>
      <c r="E35" s="10">
        <v>2403584</v>
      </c>
      <c r="F35" s="4"/>
      <c r="G35" s="10">
        <v>4350</v>
      </c>
      <c r="H35" s="4"/>
      <c r="I35" s="10">
        <v>10455590400</v>
      </c>
      <c r="J35" s="4"/>
      <c r="K35" s="10">
        <v>1481362308</v>
      </c>
      <c r="L35" s="4"/>
      <c r="M35" s="10">
        <f t="shared" si="0"/>
        <v>8974228092</v>
      </c>
      <c r="N35" s="4"/>
      <c r="O35" s="10">
        <v>10455590400</v>
      </c>
      <c r="P35" s="4"/>
      <c r="Q35" s="10">
        <v>1481362308</v>
      </c>
      <c r="R35" s="4"/>
      <c r="S35" s="10">
        <f t="shared" si="1"/>
        <v>8974228092</v>
      </c>
    </row>
    <row r="36" spans="1:19">
      <c r="A36" s="1" t="s">
        <v>26</v>
      </c>
      <c r="C36" s="4" t="s">
        <v>4</v>
      </c>
      <c r="D36" s="4"/>
      <c r="E36" s="10">
        <v>33000000</v>
      </c>
      <c r="F36" s="4"/>
      <c r="G36" s="10">
        <v>270</v>
      </c>
      <c r="H36" s="4"/>
      <c r="I36" s="10">
        <v>8910000000</v>
      </c>
      <c r="J36" s="4"/>
      <c r="K36" s="10">
        <v>0</v>
      </c>
      <c r="L36" s="4"/>
      <c r="M36" s="10">
        <f t="shared" si="0"/>
        <v>8910000000</v>
      </c>
      <c r="N36" s="4"/>
      <c r="O36" s="10">
        <v>8910000000</v>
      </c>
      <c r="P36" s="4"/>
      <c r="Q36" s="10">
        <v>0</v>
      </c>
      <c r="R36" s="4"/>
      <c r="S36" s="10">
        <f t="shared" si="1"/>
        <v>8910000000</v>
      </c>
    </row>
    <row r="37" spans="1:19">
      <c r="A37" s="1" t="s">
        <v>31</v>
      </c>
      <c r="C37" s="4" t="s">
        <v>109</v>
      </c>
      <c r="D37" s="4"/>
      <c r="E37" s="10">
        <v>754660</v>
      </c>
      <c r="F37" s="4"/>
      <c r="G37" s="10">
        <v>14000</v>
      </c>
      <c r="H37" s="4"/>
      <c r="I37" s="10">
        <v>10565240000</v>
      </c>
      <c r="J37" s="4"/>
      <c r="K37" s="10">
        <v>1459425124</v>
      </c>
      <c r="L37" s="4"/>
      <c r="M37" s="10">
        <f t="shared" si="0"/>
        <v>9105814876</v>
      </c>
      <c r="N37" s="4"/>
      <c r="O37" s="10">
        <v>10565240000</v>
      </c>
      <c r="P37" s="4"/>
      <c r="Q37" s="10">
        <v>1459425124</v>
      </c>
      <c r="R37" s="4"/>
      <c r="S37" s="10">
        <f t="shared" si="1"/>
        <v>9105814876</v>
      </c>
    </row>
    <row r="38" spans="1:19">
      <c r="A38" s="1" t="s">
        <v>34</v>
      </c>
      <c r="C38" s="4" t="s">
        <v>121</v>
      </c>
      <c r="D38" s="4"/>
      <c r="E38" s="10">
        <v>245076</v>
      </c>
      <c r="F38" s="4"/>
      <c r="G38" s="10">
        <v>24750</v>
      </c>
      <c r="H38" s="4"/>
      <c r="I38" s="10">
        <v>0</v>
      </c>
      <c r="J38" s="4"/>
      <c r="K38" s="10">
        <v>0</v>
      </c>
      <c r="L38" s="4"/>
      <c r="M38" s="10">
        <f t="shared" si="0"/>
        <v>0</v>
      </c>
      <c r="N38" s="4"/>
      <c r="O38" s="10">
        <v>6065631000</v>
      </c>
      <c r="P38" s="4"/>
      <c r="Q38" s="10">
        <v>0</v>
      </c>
      <c r="R38" s="4"/>
      <c r="S38" s="10">
        <f t="shared" si="1"/>
        <v>6065631000</v>
      </c>
    </row>
    <row r="39" spans="1:19">
      <c r="A39" s="1" t="s">
        <v>44</v>
      </c>
      <c r="C39" s="4" t="s">
        <v>122</v>
      </c>
      <c r="D39" s="4"/>
      <c r="E39" s="10">
        <v>3611341</v>
      </c>
      <c r="F39" s="4"/>
      <c r="G39" s="10">
        <v>1260</v>
      </c>
      <c r="H39" s="4"/>
      <c r="I39" s="10">
        <v>4550289660</v>
      </c>
      <c r="J39" s="4"/>
      <c r="K39" s="10">
        <v>350907294</v>
      </c>
      <c r="L39" s="4"/>
      <c r="M39" s="10">
        <f t="shared" si="0"/>
        <v>4199382366</v>
      </c>
      <c r="N39" s="4"/>
      <c r="O39" s="10">
        <v>4550289660</v>
      </c>
      <c r="P39" s="4"/>
      <c r="Q39" s="10">
        <v>350907294</v>
      </c>
      <c r="R39" s="4"/>
      <c r="S39" s="10">
        <f t="shared" si="1"/>
        <v>4199382366</v>
      </c>
    </row>
    <row r="40" spans="1:19">
      <c r="A40" s="1" t="s">
        <v>53</v>
      </c>
      <c r="C40" s="4" t="s">
        <v>123</v>
      </c>
      <c r="D40" s="4"/>
      <c r="E40" s="10">
        <v>2039745</v>
      </c>
      <c r="F40" s="4"/>
      <c r="G40" s="10">
        <v>1680</v>
      </c>
      <c r="H40" s="4"/>
      <c r="I40" s="10">
        <v>0</v>
      </c>
      <c r="J40" s="4"/>
      <c r="K40" s="10">
        <v>0</v>
      </c>
      <c r="L40" s="4"/>
      <c r="M40" s="10">
        <f t="shared" si="0"/>
        <v>0</v>
      </c>
      <c r="N40" s="4"/>
      <c r="O40" s="10">
        <v>3426771600</v>
      </c>
      <c r="P40" s="4"/>
      <c r="Q40" s="10">
        <v>0</v>
      </c>
      <c r="R40" s="4"/>
      <c r="S40" s="10">
        <f t="shared" si="1"/>
        <v>3426771600</v>
      </c>
    </row>
    <row r="41" spans="1:19">
      <c r="A41" s="1" t="s">
        <v>25</v>
      </c>
      <c r="C41" s="4" t="s">
        <v>124</v>
      </c>
      <c r="D41" s="4"/>
      <c r="E41" s="10">
        <v>436914</v>
      </c>
      <c r="F41" s="4"/>
      <c r="G41" s="10">
        <v>10000</v>
      </c>
      <c r="H41" s="4"/>
      <c r="I41" s="10">
        <v>4369140000</v>
      </c>
      <c r="J41" s="4"/>
      <c r="K41" s="10">
        <v>14911741</v>
      </c>
      <c r="L41" s="4"/>
      <c r="M41" s="10">
        <f t="shared" si="0"/>
        <v>4354228259</v>
      </c>
      <c r="N41" s="4"/>
      <c r="O41" s="10">
        <v>4369140000</v>
      </c>
      <c r="P41" s="4"/>
      <c r="Q41" s="10">
        <v>14911741</v>
      </c>
      <c r="R41" s="4"/>
      <c r="S41" s="10">
        <f t="shared" si="1"/>
        <v>4354228259</v>
      </c>
    </row>
    <row r="42" spans="1:19">
      <c r="A42" s="1" t="s">
        <v>35</v>
      </c>
      <c r="C42" s="4" t="s">
        <v>125</v>
      </c>
      <c r="D42" s="4"/>
      <c r="E42" s="10">
        <v>1776342</v>
      </c>
      <c r="F42" s="4"/>
      <c r="G42" s="10">
        <v>670</v>
      </c>
      <c r="H42" s="4"/>
      <c r="I42" s="10">
        <v>0</v>
      </c>
      <c r="J42" s="4"/>
      <c r="K42" s="10">
        <v>0</v>
      </c>
      <c r="L42" s="4"/>
      <c r="M42" s="10">
        <f t="shared" si="0"/>
        <v>0</v>
      </c>
      <c r="N42" s="4"/>
      <c r="O42" s="10">
        <v>1190149140</v>
      </c>
      <c r="P42" s="4"/>
      <c r="Q42" s="10">
        <v>137047477</v>
      </c>
      <c r="R42" s="4"/>
      <c r="S42" s="10">
        <f t="shared" si="1"/>
        <v>1053101663</v>
      </c>
    </row>
    <row r="43" spans="1:19" ht="24.75" thickBot="1">
      <c r="C43" s="4"/>
      <c r="D43" s="4"/>
      <c r="E43" s="4"/>
      <c r="F43" s="4"/>
      <c r="G43" s="4"/>
      <c r="H43" s="4"/>
      <c r="I43" s="11">
        <f>SUM(I8:I42)</f>
        <v>190009978909</v>
      </c>
      <c r="J43" s="4"/>
      <c r="K43" s="11">
        <f>SUM(K8:K42)</f>
        <v>19336480014</v>
      </c>
      <c r="L43" s="4"/>
      <c r="M43" s="11">
        <f>SUM(M8:M42)</f>
        <v>170673498895</v>
      </c>
      <c r="N43" s="4"/>
      <c r="O43" s="11">
        <f>SUM(O8:O42)</f>
        <v>226003721089</v>
      </c>
      <c r="P43" s="4"/>
      <c r="Q43" s="11">
        <f>SUM(Q8:Q42)</f>
        <v>21887435705</v>
      </c>
      <c r="R43" s="4"/>
      <c r="S43" s="11">
        <f>SUM(S8:S42)</f>
        <v>204116285384</v>
      </c>
    </row>
    <row r="44" spans="1:19" ht="24.75" thickTop="1">
      <c r="C44" s="4"/>
      <c r="D44" s="4"/>
      <c r="E44" s="4"/>
      <c r="F44" s="4"/>
      <c r="G44" s="4"/>
      <c r="H44" s="4"/>
      <c r="I44" s="3"/>
      <c r="J44" s="4"/>
      <c r="K44" s="4"/>
      <c r="L44" s="4"/>
      <c r="M44" s="13"/>
      <c r="N44" s="4"/>
      <c r="O44" s="10"/>
      <c r="P44" s="4"/>
      <c r="Q44" s="4"/>
      <c r="R44" s="4"/>
      <c r="S44" s="4"/>
    </row>
    <row r="45" spans="1:19">
      <c r="I45" s="3"/>
      <c r="M45" s="14"/>
      <c r="O4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5"/>
  <sheetViews>
    <sheetView rightToLeft="1" topLeftCell="A55" workbookViewId="0">
      <selection activeCell="Q64" sqref="C64:Q69"/>
    </sheetView>
  </sheetViews>
  <sheetFormatPr defaultRowHeight="24"/>
  <cols>
    <col min="1" max="1" width="30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2" t="s">
        <v>3</v>
      </c>
      <c r="C6" s="23" t="s">
        <v>91</v>
      </c>
      <c r="D6" s="23" t="s">
        <v>91</v>
      </c>
      <c r="E6" s="23" t="s">
        <v>91</v>
      </c>
      <c r="F6" s="23" t="s">
        <v>91</v>
      </c>
      <c r="G6" s="23" t="s">
        <v>91</v>
      </c>
      <c r="H6" s="23" t="s">
        <v>91</v>
      </c>
      <c r="I6" s="23" t="s">
        <v>91</v>
      </c>
      <c r="K6" s="23" t="s">
        <v>92</v>
      </c>
      <c r="L6" s="23" t="s">
        <v>92</v>
      </c>
      <c r="M6" s="23" t="s">
        <v>92</v>
      </c>
      <c r="N6" s="23" t="s">
        <v>92</v>
      </c>
      <c r="O6" s="23" t="s">
        <v>92</v>
      </c>
      <c r="P6" s="23" t="s">
        <v>92</v>
      </c>
      <c r="Q6" s="23" t="s">
        <v>92</v>
      </c>
    </row>
    <row r="7" spans="1:17" ht="24.75">
      <c r="A7" s="23" t="s">
        <v>3</v>
      </c>
      <c r="C7" s="23" t="s">
        <v>7</v>
      </c>
      <c r="E7" s="23" t="s">
        <v>126</v>
      </c>
      <c r="G7" s="23" t="s">
        <v>127</v>
      </c>
      <c r="I7" s="23" t="s">
        <v>128</v>
      </c>
      <c r="K7" s="23" t="s">
        <v>7</v>
      </c>
      <c r="M7" s="23" t="s">
        <v>126</v>
      </c>
      <c r="O7" s="23" t="s">
        <v>127</v>
      </c>
      <c r="Q7" s="23" t="s">
        <v>128</v>
      </c>
    </row>
    <row r="8" spans="1:17">
      <c r="A8" s="1" t="s">
        <v>56</v>
      </c>
      <c r="C8" s="6">
        <v>28594633</v>
      </c>
      <c r="D8" s="6"/>
      <c r="E8" s="6">
        <v>312385199320</v>
      </c>
      <c r="F8" s="6"/>
      <c r="G8" s="6">
        <v>326313201838</v>
      </c>
      <c r="H8" s="6"/>
      <c r="I8" s="6">
        <f>E8-G8</f>
        <v>-13928002518</v>
      </c>
      <c r="J8" s="6"/>
      <c r="K8" s="6">
        <v>28594633</v>
      </c>
      <c r="L8" s="6"/>
      <c r="M8" s="6">
        <v>312385199320</v>
      </c>
      <c r="N8" s="6"/>
      <c r="O8" s="6">
        <v>316011996252</v>
      </c>
      <c r="P8" s="6"/>
      <c r="Q8" s="6">
        <f>M8-O8</f>
        <v>-3626796932</v>
      </c>
    </row>
    <row r="9" spans="1:17">
      <c r="A9" s="1" t="s">
        <v>40</v>
      </c>
      <c r="C9" s="6">
        <v>2368455</v>
      </c>
      <c r="D9" s="6"/>
      <c r="E9" s="6">
        <v>39788729507</v>
      </c>
      <c r="F9" s="6"/>
      <c r="G9" s="6">
        <v>41578045153</v>
      </c>
      <c r="H9" s="6"/>
      <c r="I9" s="6">
        <f t="shared" ref="I9:I62" si="0">E9-G9</f>
        <v>-1789315646</v>
      </c>
      <c r="J9" s="6"/>
      <c r="K9" s="6">
        <v>2368455</v>
      </c>
      <c r="L9" s="6"/>
      <c r="M9" s="6">
        <v>39788729507</v>
      </c>
      <c r="N9" s="6"/>
      <c r="O9" s="6">
        <v>44825379330</v>
      </c>
      <c r="P9" s="6"/>
      <c r="Q9" s="6">
        <f t="shared" ref="Q9:Q62" si="1">M9-O9</f>
        <v>-5036649823</v>
      </c>
    </row>
    <row r="10" spans="1:17">
      <c r="A10" s="1" t="s">
        <v>24</v>
      </c>
      <c r="C10" s="6">
        <v>16005941</v>
      </c>
      <c r="D10" s="6"/>
      <c r="E10" s="6">
        <v>86076917572</v>
      </c>
      <c r="F10" s="6"/>
      <c r="G10" s="6">
        <v>86395131685</v>
      </c>
      <c r="H10" s="6"/>
      <c r="I10" s="6">
        <f t="shared" si="0"/>
        <v>-318214113</v>
      </c>
      <c r="J10" s="6"/>
      <c r="K10" s="6">
        <v>16005941</v>
      </c>
      <c r="L10" s="6"/>
      <c r="M10" s="6">
        <v>86076917572</v>
      </c>
      <c r="N10" s="6"/>
      <c r="O10" s="6">
        <v>84178494239</v>
      </c>
      <c r="P10" s="6"/>
      <c r="Q10" s="6">
        <f t="shared" si="1"/>
        <v>1898423333</v>
      </c>
    </row>
    <row r="11" spans="1:17">
      <c r="A11" s="1" t="s">
        <v>58</v>
      </c>
      <c r="C11" s="6">
        <v>7449089</v>
      </c>
      <c r="D11" s="6"/>
      <c r="E11" s="6">
        <v>101519354479</v>
      </c>
      <c r="F11" s="6"/>
      <c r="G11" s="6">
        <v>103444593878</v>
      </c>
      <c r="H11" s="6"/>
      <c r="I11" s="6">
        <f t="shared" si="0"/>
        <v>-1925239399</v>
      </c>
      <c r="J11" s="6"/>
      <c r="K11" s="6">
        <v>7449089</v>
      </c>
      <c r="L11" s="6"/>
      <c r="M11" s="6">
        <v>101519354479</v>
      </c>
      <c r="N11" s="6"/>
      <c r="O11" s="6">
        <v>105007318656</v>
      </c>
      <c r="P11" s="6"/>
      <c r="Q11" s="6">
        <f t="shared" si="1"/>
        <v>-3487964177</v>
      </c>
    </row>
    <row r="12" spans="1:17">
      <c r="A12" s="1" t="s">
        <v>70</v>
      </c>
      <c r="C12" s="6">
        <v>1687500</v>
      </c>
      <c r="D12" s="6"/>
      <c r="E12" s="6">
        <v>6374345625</v>
      </c>
      <c r="F12" s="6"/>
      <c r="G12" s="6">
        <v>6435212872</v>
      </c>
      <c r="H12" s="6"/>
      <c r="I12" s="6">
        <f t="shared" si="0"/>
        <v>-60867247</v>
      </c>
      <c r="J12" s="6"/>
      <c r="K12" s="6">
        <v>1687500</v>
      </c>
      <c r="L12" s="6"/>
      <c r="M12" s="6">
        <v>6374345625</v>
      </c>
      <c r="N12" s="6"/>
      <c r="O12" s="6">
        <v>6435212872</v>
      </c>
      <c r="P12" s="6"/>
      <c r="Q12" s="6">
        <f t="shared" si="1"/>
        <v>-60867247</v>
      </c>
    </row>
    <row r="13" spans="1:17">
      <c r="A13" s="1" t="s">
        <v>27</v>
      </c>
      <c r="C13" s="6">
        <v>638030</v>
      </c>
      <c r="D13" s="6"/>
      <c r="E13" s="6">
        <v>105986797199</v>
      </c>
      <c r="F13" s="6"/>
      <c r="G13" s="6">
        <v>104553428989</v>
      </c>
      <c r="H13" s="6"/>
      <c r="I13" s="6">
        <f t="shared" si="0"/>
        <v>1433368210</v>
      </c>
      <c r="J13" s="6"/>
      <c r="K13" s="6">
        <v>638030</v>
      </c>
      <c r="L13" s="6"/>
      <c r="M13" s="6">
        <v>105986797199</v>
      </c>
      <c r="N13" s="6"/>
      <c r="O13" s="6">
        <v>101538469274</v>
      </c>
      <c r="P13" s="6"/>
      <c r="Q13" s="6">
        <f t="shared" si="1"/>
        <v>4448327925</v>
      </c>
    </row>
    <row r="14" spans="1:17">
      <c r="A14" s="1" t="s">
        <v>34</v>
      </c>
      <c r="C14" s="6">
        <v>245076</v>
      </c>
      <c r="D14" s="6"/>
      <c r="E14" s="6">
        <v>33314733849</v>
      </c>
      <c r="F14" s="6"/>
      <c r="G14" s="6">
        <v>34800802415</v>
      </c>
      <c r="H14" s="6"/>
      <c r="I14" s="6">
        <f t="shared" si="0"/>
        <v>-1486068566</v>
      </c>
      <c r="J14" s="6"/>
      <c r="K14" s="6">
        <v>245076</v>
      </c>
      <c r="L14" s="6"/>
      <c r="M14" s="6">
        <v>33314733849</v>
      </c>
      <c r="N14" s="6"/>
      <c r="O14" s="6">
        <v>31967975847</v>
      </c>
      <c r="P14" s="6"/>
      <c r="Q14" s="6">
        <f t="shared" si="1"/>
        <v>1346758002</v>
      </c>
    </row>
    <row r="15" spans="1:17">
      <c r="A15" s="1" t="s">
        <v>25</v>
      </c>
      <c r="C15" s="6">
        <v>436914</v>
      </c>
      <c r="D15" s="6"/>
      <c r="E15" s="6">
        <v>42997121808</v>
      </c>
      <c r="F15" s="6"/>
      <c r="G15" s="6">
        <v>41972154836</v>
      </c>
      <c r="H15" s="6"/>
      <c r="I15" s="6">
        <f t="shared" si="0"/>
        <v>1024966972</v>
      </c>
      <c r="J15" s="6"/>
      <c r="K15" s="6">
        <v>436914</v>
      </c>
      <c r="L15" s="6"/>
      <c r="M15" s="6">
        <v>42997121808</v>
      </c>
      <c r="N15" s="6"/>
      <c r="O15" s="6">
        <v>33661607363</v>
      </c>
      <c r="P15" s="6"/>
      <c r="Q15" s="6">
        <f t="shared" si="1"/>
        <v>9335514445</v>
      </c>
    </row>
    <row r="16" spans="1:17">
      <c r="A16" s="1" t="s">
        <v>42</v>
      </c>
      <c r="C16" s="6">
        <v>18723902</v>
      </c>
      <c r="D16" s="6"/>
      <c r="E16" s="6">
        <v>32571865870</v>
      </c>
      <c r="F16" s="6"/>
      <c r="G16" s="6">
        <v>34656465286</v>
      </c>
      <c r="H16" s="6"/>
      <c r="I16" s="6">
        <f t="shared" si="0"/>
        <v>-2084599416</v>
      </c>
      <c r="J16" s="6"/>
      <c r="K16" s="6">
        <v>18723902</v>
      </c>
      <c r="L16" s="6"/>
      <c r="M16" s="6">
        <v>32571865870</v>
      </c>
      <c r="N16" s="6"/>
      <c r="O16" s="6">
        <v>34462746109</v>
      </c>
      <c r="P16" s="6"/>
      <c r="Q16" s="6">
        <f t="shared" si="1"/>
        <v>-1890880239</v>
      </c>
    </row>
    <row r="17" spans="1:17">
      <c r="A17" s="1" t="s">
        <v>21</v>
      </c>
      <c r="C17" s="6">
        <v>21176060</v>
      </c>
      <c r="D17" s="6"/>
      <c r="E17" s="6">
        <v>135141400884</v>
      </c>
      <c r="F17" s="6"/>
      <c r="G17" s="6">
        <v>144192927734</v>
      </c>
      <c r="H17" s="6"/>
      <c r="I17" s="6">
        <f t="shared" si="0"/>
        <v>-9051526850</v>
      </c>
      <c r="J17" s="6"/>
      <c r="K17" s="6">
        <v>21176060</v>
      </c>
      <c r="L17" s="6"/>
      <c r="M17" s="6">
        <v>135141400884</v>
      </c>
      <c r="N17" s="6"/>
      <c r="O17" s="6">
        <v>110204114947</v>
      </c>
      <c r="P17" s="6"/>
      <c r="Q17" s="6">
        <f t="shared" si="1"/>
        <v>24937285937</v>
      </c>
    </row>
    <row r="18" spans="1:17">
      <c r="A18" s="1" t="s">
        <v>65</v>
      </c>
      <c r="C18" s="6">
        <v>40503681</v>
      </c>
      <c r="D18" s="6"/>
      <c r="E18" s="6">
        <v>217821120970</v>
      </c>
      <c r="F18" s="6"/>
      <c r="G18" s="6">
        <v>293514967074</v>
      </c>
      <c r="H18" s="6"/>
      <c r="I18" s="6">
        <f t="shared" si="0"/>
        <v>-75693846104</v>
      </c>
      <c r="J18" s="6"/>
      <c r="K18" s="6">
        <v>40503681</v>
      </c>
      <c r="L18" s="6"/>
      <c r="M18" s="6">
        <v>217821120970</v>
      </c>
      <c r="N18" s="6"/>
      <c r="O18" s="6">
        <v>293241397795</v>
      </c>
      <c r="P18" s="6"/>
      <c r="Q18" s="6">
        <f t="shared" si="1"/>
        <v>-75420276825</v>
      </c>
    </row>
    <row r="19" spans="1:17">
      <c r="A19" s="1" t="s">
        <v>23</v>
      </c>
      <c r="C19" s="6">
        <v>2960996</v>
      </c>
      <c r="D19" s="6"/>
      <c r="E19" s="6">
        <v>49801957008</v>
      </c>
      <c r="F19" s="6"/>
      <c r="G19" s="6">
        <v>59134785590</v>
      </c>
      <c r="H19" s="6"/>
      <c r="I19" s="6">
        <f t="shared" si="0"/>
        <v>-9332828582</v>
      </c>
      <c r="J19" s="6"/>
      <c r="K19" s="6">
        <v>2960996</v>
      </c>
      <c r="L19" s="6"/>
      <c r="M19" s="6">
        <v>49801957008</v>
      </c>
      <c r="N19" s="6"/>
      <c r="O19" s="6">
        <v>37955385111</v>
      </c>
      <c r="P19" s="6"/>
      <c r="Q19" s="6">
        <f t="shared" si="1"/>
        <v>11846571897</v>
      </c>
    </row>
    <row r="20" spans="1:17">
      <c r="A20" s="1" t="s">
        <v>47</v>
      </c>
      <c r="C20" s="6">
        <v>5386004</v>
      </c>
      <c r="D20" s="6"/>
      <c r="E20" s="6">
        <v>73295675111</v>
      </c>
      <c r="F20" s="6"/>
      <c r="G20" s="6">
        <v>73884610411</v>
      </c>
      <c r="H20" s="6"/>
      <c r="I20" s="6">
        <f t="shared" si="0"/>
        <v>-588935300</v>
      </c>
      <c r="J20" s="6"/>
      <c r="K20" s="6">
        <v>5386004</v>
      </c>
      <c r="L20" s="6"/>
      <c r="M20" s="6">
        <v>73295675111</v>
      </c>
      <c r="N20" s="6"/>
      <c r="O20" s="6">
        <v>63570644782</v>
      </c>
      <c r="P20" s="6"/>
      <c r="Q20" s="6">
        <f t="shared" si="1"/>
        <v>9725030329</v>
      </c>
    </row>
    <row r="21" spans="1:17">
      <c r="A21" s="1" t="s">
        <v>36</v>
      </c>
      <c r="C21" s="6">
        <v>1942915</v>
      </c>
      <c r="D21" s="6"/>
      <c r="E21" s="6">
        <v>35807315317</v>
      </c>
      <c r="F21" s="6"/>
      <c r="G21" s="6">
        <v>34378112872</v>
      </c>
      <c r="H21" s="6"/>
      <c r="I21" s="6">
        <f t="shared" si="0"/>
        <v>1429202445</v>
      </c>
      <c r="J21" s="6"/>
      <c r="K21" s="6">
        <v>1942915</v>
      </c>
      <c r="L21" s="6"/>
      <c r="M21" s="6">
        <v>35807315317</v>
      </c>
      <c r="N21" s="6"/>
      <c r="O21" s="6">
        <v>39918472176</v>
      </c>
      <c r="P21" s="6"/>
      <c r="Q21" s="6">
        <f t="shared" si="1"/>
        <v>-4111156859</v>
      </c>
    </row>
    <row r="22" spans="1:17">
      <c r="A22" s="1" t="s">
        <v>64</v>
      </c>
      <c r="C22" s="6">
        <v>9605339</v>
      </c>
      <c r="D22" s="6"/>
      <c r="E22" s="6">
        <v>134629439984</v>
      </c>
      <c r="F22" s="6"/>
      <c r="G22" s="6">
        <v>152484550110</v>
      </c>
      <c r="H22" s="6"/>
      <c r="I22" s="6">
        <f t="shared" si="0"/>
        <v>-17855110126</v>
      </c>
      <c r="J22" s="6"/>
      <c r="K22" s="6">
        <v>9605339</v>
      </c>
      <c r="L22" s="6"/>
      <c r="M22" s="6">
        <v>134629439984</v>
      </c>
      <c r="N22" s="6"/>
      <c r="O22" s="6">
        <v>155165977107</v>
      </c>
      <c r="P22" s="6"/>
      <c r="Q22" s="6">
        <f t="shared" si="1"/>
        <v>-20536537123</v>
      </c>
    </row>
    <row r="23" spans="1:17">
      <c r="A23" s="1" t="s">
        <v>19</v>
      </c>
      <c r="C23" s="6">
        <v>31364654</v>
      </c>
      <c r="D23" s="6"/>
      <c r="E23" s="6">
        <v>79971658001</v>
      </c>
      <c r="F23" s="6"/>
      <c r="G23" s="6">
        <v>96059523705</v>
      </c>
      <c r="H23" s="6"/>
      <c r="I23" s="6">
        <f t="shared" si="0"/>
        <v>-16087865704</v>
      </c>
      <c r="J23" s="6"/>
      <c r="K23" s="6">
        <v>31364654</v>
      </c>
      <c r="L23" s="6"/>
      <c r="M23" s="6">
        <v>79971658001</v>
      </c>
      <c r="N23" s="6"/>
      <c r="O23" s="6">
        <v>91090845254</v>
      </c>
      <c r="P23" s="6"/>
      <c r="Q23" s="6">
        <f t="shared" si="1"/>
        <v>-11119187253</v>
      </c>
    </row>
    <row r="24" spans="1:17">
      <c r="A24" s="1" t="s">
        <v>15</v>
      </c>
      <c r="C24" s="6">
        <v>26928301</v>
      </c>
      <c r="D24" s="6"/>
      <c r="E24" s="6">
        <v>53402314830</v>
      </c>
      <c r="F24" s="6"/>
      <c r="G24" s="6">
        <v>54740718710</v>
      </c>
      <c r="H24" s="6"/>
      <c r="I24" s="6">
        <f t="shared" si="0"/>
        <v>-1338403880</v>
      </c>
      <c r="J24" s="6"/>
      <c r="K24" s="6">
        <v>26928301</v>
      </c>
      <c r="L24" s="6"/>
      <c r="M24" s="6">
        <v>53402314830</v>
      </c>
      <c r="N24" s="6"/>
      <c r="O24" s="6">
        <v>61599328192</v>
      </c>
      <c r="P24" s="6"/>
      <c r="Q24" s="6">
        <f t="shared" si="1"/>
        <v>-8197013362</v>
      </c>
    </row>
    <row r="25" spans="1:17">
      <c r="A25" s="1" t="s">
        <v>61</v>
      </c>
      <c r="C25" s="6">
        <v>1847651</v>
      </c>
      <c r="D25" s="6"/>
      <c r="E25" s="6">
        <v>51499875642</v>
      </c>
      <c r="F25" s="6"/>
      <c r="G25" s="6">
        <v>58534273777</v>
      </c>
      <c r="H25" s="6"/>
      <c r="I25" s="6">
        <f t="shared" si="0"/>
        <v>-7034398135</v>
      </c>
      <c r="J25" s="6"/>
      <c r="K25" s="6">
        <v>1847651</v>
      </c>
      <c r="L25" s="6"/>
      <c r="M25" s="6">
        <v>51499875642</v>
      </c>
      <c r="N25" s="6"/>
      <c r="O25" s="6">
        <v>38506138074</v>
      </c>
      <c r="P25" s="6"/>
      <c r="Q25" s="6">
        <f t="shared" si="1"/>
        <v>12993737568</v>
      </c>
    </row>
    <row r="26" spans="1:17">
      <c r="A26" s="1" t="s">
        <v>50</v>
      </c>
      <c r="C26" s="6">
        <v>4239301</v>
      </c>
      <c r="D26" s="6"/>
      <c r="E26" s="6">
        <v>32490534896</v>
      </c>
      <c r="F26" s="6"/>
      <c r="G26" s="6">
        <v>35946078166</v>
      </c>
      <c r="H26" s="6"/>
      <c r="I26" s="6">
        <f t="shared" si="0"/>
        <v>-3455543270</v>
      </c>
      <c r="J26" s="6"/>
      <c r="K26" s="6">
        <v>4239301</v>
      </c>
      <c r="L26" s="6"/>
      <c r="M26" s="6">
        <v>32490534896</v>
      </c>
      <c r="N26" s="6"/>
      <c r="O26" s="6">
        <v>34290540758</v>
      </c>
      <c r="P26" s="6"/>
      <c r="Q26" s="6">
        <f t="shared" si="1"/>
        <v>-1800005862</v>
      </c>
    </row>
    <row r="27" spans="1:17">
      <c r="A27" s="1" t="s">
        <v>67</v>
      </c>
      <c r="C27" s="6">
        <v>3344338</v>
      </c>
      <c r="D27" s="6"/>
      <c r="E27" s="6">
        <v>54620535873</v>
      </c>
      <c r="F27" s="6"/>
      <c r="G27" s="6">
        <v>72306552358</v>
      </c>
      <c r="H27" s="6"/>
      <c r="I27" s="6">
        <f t="shared" si="0"/>
        <v>-17686016485</v>
      </c>
      <c r="J27" s="6"/>
      <c r="K27" s="6">
        <v>3344338</v>
      </c>
      <c r="L27" s="6"/>
      <c r="M27" s="6">
        <v>54620535873</v>
      </c>
      <c r="N27" s="6"/>
      <c r="O27" s="6">
        <v>66285076416</v>
      </c>
      <c r="P27" s="6"/>
      <c r="Q27" s="6">
        <f t="shared" si="1"/>
        <v>-11664540543</v>
      </c>
    </row>
    <row r="28" spans="1:17">
      <c r="A28" s="1" t="s">
        <v>69</v>
      </c>
      <c r="C28" s="6">
        <v>1500000</v>
      </c>
      <c r="D28" s="6"/>
      <c r="E28" s="6">
        <v>27480512250</v>
      </c>
      <c r="F28" s="6"/>
      <c r="G28" s="6">
        <v>27860292546</v>
      </c>
      <c r="H28" s="6"/>
      <c r="I28" s="6">
        <f t="shared" si="0"/>
        <v>-379780296</v>
      </c>
      <c r="J28" s="6"/>
      <c r="K28" s="6">
        <v>1500000</v>
      </c>
      <c r="L28" s="6"/>
      <c r="M28" s="6">
        <v>27480512250</v>
      </c>
      <c r="N28" s="6"/>
      <c r="O28" s="6">
        <v>27860292546</v>
      </c>
      <c r="P28" s="6"/>
      <c r="Q28" s="6">
        <f t="shared" si="1"/>
        <v>-379780296</v>
      </c>
    </row>
    <row r="29" spans="1:17">
      <c r="A29" s="1" t="s">
        <v>41</v>
      </c>
      <c r="C29" s="6">
        <v>7054039</v>
      </c>
      <c r="D29" s="6"/>
      <c r="E29" s="6">
        <v>111421752065</v>
      </c>
      <c r="F29" s="6"/>
      <c r="G29" s="6">
        <v>117732612786</v>
      </c>
      <c r="H29" s="6"/>
      <c r="I29" s="6">
        <f t="shared" si="0"/>
        <v>-6310860721</v>
      </c>
      <c r="J29" s="6"/>
      <c r="K29" s="6">
        <v>7054039</v>
      </c>
      <c r="L29" s="6"/>
      <c r="M29" s="6">
        <v>111421752065</v>
      </c>
      <c r="N29" s="6"/>
      <c r="O29" s="6">
        <v>93702948371</v>
      </c>
      <c r="P29" s="6"/>
      <c r="Q29" s="6">
        <f t="shared" si="1"/>
        <v>17718803694</v>
      </c>
    </row>
    <row r="30" spans="1:17">
      <c r="A30" s="1" t="s">
        <v>44</v>
      </c>
      <c r="C30" s="6">
        <v>3611341</v>
      </c>
      <c r="D30" s="6"/>
      <c r="E30" s="6">
        <v>31447116844</v>
      </c>
      <c r="F30" s="6"/>
      <c r="G30" s="6">
        <v>41247416956</v>
      </c>
      <c r="H30" s="6"/>
      <c r="I30" s="6">
        <f t="shared" si="0"/>
        <v>-9800300112</v>
      </c>
      <c r="J30" s="6"/>
      <c r="K30" s="6">
        <v>3611341</v>
      </c>
      <c r="L30" s="6"/>
      <c r="M30" s="6">
        <v>31447116844</v>
      </c>
      <c r="N30" s="6"/>
      <c r="O30" s="6">
        <v>43624708889</v>
      </c>
      <c r="P30" s="6"/>
      <c r="Q30" s="6">
        <f t="shared" si="1"/>
        <v>-12177592045</v>
      </c>
    </row>
    <row r="31" spans="1:17">
      <c r="A31" s="1" t="s">
        <v>30</v>
      </c>
      <c r="C31" s="6">
        <v>1922101</v>
      </c>
      <c r="D31" s="6"/>
      <c r="E31" s="6">
        <v>22278348058</v>
      </c>
      <c r="F31" s="6"/>
      <c r="G31" s="6">
        <v>22698694248</v>
      </c>
      <c r="H31" s="6"/>
      <c r="I31" s="6">
        <f t="shared" si="0"/>
        <v>-420346190</v>
      </c>
      <c r="J31" s="6"/>
      <c r="K31" s="6">
        <v>1922101</v>
      </c>
      <c r="L31" s="6"/>
      <c r="M31" s="6">
        <v>22278348058</v>
      </c>
      <c r="N31" s="6"/>
      <c r="O31" s="6">
        <v>21650354721</v>
      </c>
      <c r="P31" s="6"/>
      <c r="Q31" s="6">
        <f t="shared" si="1"/>
        <v>627993337</v>
      </c>
    </row>
    <row r="32" spans="1:17">
      <c r="A32" s="1" t="s">
        <v>54</v>
      </c>
      <c r="C32" s="6">
        <v>29113758</v>
      </c>
      <c r="D32" s="6"/>
      <c r="E32" s="6">
        <v>132837037932</v>
      </c>
      <c r="F32" s="6"/>
      <c r="G32" s="6">
        <v>168144485922</v>
      </c>
      <c r="H32" s="6"/>
      <c r="I32" s="6">
        <f t="shared" si="0"/>
        <v>-35307447990</v>
      </c>
      <c r="J32" s="6"/>
      <c r="K32" s="6">
        <v>29113758</v>
      </c>
      <c r="L32" s="6"/>
      <c r="M32" s="6">
        <v>132837037932</v>
      </c>
      <c r="N32" s="6"/>
      <c r="O32" s="6">
        <v>162014808723</v>
      </c>
      <c r="P32" s="6"/>
      <c r="Q32" s="6">
        <f t="shared" si="1"/>
        <v>-29177770791</v>
      </c>
    </row>
    <row r="33" spans="1:17">
      <c r="A33" s="1" t="s">
        <v>17</v>
      </c>
      <c r="C33" s="6">
        <v>25642129</v>
      </c>
      <c r="D33" s="6"/>
      <c r="E33" s="6">
        <v>38948045131</v>
      </c>
      <c r="F33" s="6"/>
      <c r="G33" s="6">
        <v>45116518248</v>
      </c>
      <c r="H33" s="6"/>
      <c r="I33" s="6">
        <f t="shared" si="0"/>
        <v>-6168473117</v>
      </c>
      <c r="J33" s="6"/>
      <c r="K33" s="6">
        <v>25642129</v>
      </c>
      <c r="L33" s="6"/>
      <c r="M33" s="6">
        <v>38948045131</v>
      </c>
      <c r="N33" s="6"/>
      <c r="O33" s="6">
        <v>49318997512</v>
      </c>
      <c r="P33" s="6"/>
      <c r="Q33" s="6">
        <f t="shared" si="1"/>
        <v>-10370952381</v>
      </c>
    </row>
    <row r="34" spans="1:17">
      <c r="A34" s="1" t="s">
        <v>49</v>
      </c>
      <c r="C34" s="6">
        <v>3603832</v>
      </c>
      <c r="D34" s="6"/>
      <c r="E34" s="6">
        <v>60005019093</v>
      </c>
      <c r="F34" s="6"/>
      <c r="G34" s="6">
        <v>68746048740</v>
      </c>
      <c r="H34" s="6"/>
      <c r="I34" s="6">
        <f t="shared" si="0"/>
        <v>-8741029647</v>
      </c>
      <c r="J34" s="6"/>
      <c r="K34" s="6">
        <v>3603832</v>
      </c>
      <c r="L34" s="6"/>
      <c r="M34" s="6">
        <v>60005019093</v>
      </c>
      <c r="N34" s="6"/>
      <c r="O34" s="6">
        <v>64417000835</v>
      </c>
      <c r="P34" s="6"/>
      <c r="Q34" s="6">
        <f t="shared" si="1"/>
        <v>-4411981742</v>
      </c>
    </row>
    <row r="35" spans="1:17">
      <c r="A35" s="1" t="s">
        <v>57</v>
      </c>
      <c r="C35" s="6">
        <v>3500901</v>
      </c>
      <c r="D35" s="6"/>
      <c r="E35" s="6">
        <v>52549066649</v>
      </c>
      <c r="F35" s="6"/>
      <c r="G35" s="6">
        <v>61388446072</v>
      </c>
      <c r="H35" s="6"/>
      <c r="I35" s="6">
        <f t="shared" si="0"/>
        <v>-8839379423</v>
      </c>
      <c r="J35" s="6"/>
      <c r="K35" s="6">
        <v>3500901</v>
      </c>
      <c r="L35" s="6"/>
      <c r="M35" s="6">
        <v>52549066649</v>
      </c>
      <c r="N35" s="6"/>
      <c r="O35" s="6">
        <v>49685837163</v>
      </c>
      <c r="P35" s="6"/>
      <c r="Q35" s="6">
        <f t="shared" si="1"/>
        <v>2863229486</v>
      </c>
    </row>
    <row r="36" spans="1:17">
      <c r="A36" s="1" t="s">
        <v>16</v>
      </c>
      <c r="C36" s="6">
        <v>7064052</v>
      </c>
      <c r="D36" s="6"/>
      <c r="E36" s="6">
        <v>61372462583</v>
      </c>
      <c r="F36" s="6"/>
      <c r="G36" s="6">
        <v>63198188015</v>
      </c>
      <c r="H36" s="6"/>
      <c r="I36" s="6">
        <f t="shared" si="0"/>
        <v>-1825725432</v>
      </c>
      <c r="J36" s="6"/>
      <c r="K36" s="6">
        <v>7064052</v>
      </c>
      <c r="L36" s="6"/>
      <c r="M36" s="6">
        <v>61372462583</v>
      </c>
      <c r="N36" s="6"/>
      <c r="O36" s="6">
        <v>59063549310</v>
      </c>
      <c r="P36" s="6"/>
      <c r="Q36" s="6">
        <f t="shared" si="1"/>
        <v>2308913273</v>
      </c>
    </row>
    <row r="37" spans="1:17">
      <c r="A37" s="1" t="s">
        <v>37</v>
      </c>
      <c r="C37" s="6">
        <v>17701376</v>
      </c>
      <c r="D37" s="6"/>
      <c r="E37" s="6">
        <v>99417698392</v>
      </c>
      <c r="F37" s="6"/>
      <c r="G37" s="6">
        <v>105224395820</v>
      </c>
      <c r="H37" s="6"/>
      <c r="I37" s="6">
        <f t="shared" si="0"/>
        <v>-5806697428</v>
      </c>
      <c r="J37" s="6"/>
      <c r="K37" s="6">
        <v>17701376</v>
      </c>
      <c r="L37" s="6"/>
      <c r="M37" s="6">
        <v>99417698392</v>
      </c>
      <c r="N37" s="6"/>
      <c r="O37" s="6">
        <v>100184799175</v>
      </c>
      <c r="P37" s="6"/>
      <c r="Q37" s="6">
        <f t="shared" si="1"/>
        <v>-767100783</v>
      </c>
    </row>
    <row r="38" spans="1:17">
      <c r="A38" s="1" t="s">
        <v>60</v>
      </c>
      <c r="C38" s="6">
        <v>5414034</v>
      </c>
      <c r="D38" s="6"/>
      <c r="E38" s="6">
        <v>161185523906</v>
      </c>
      <c r="F38" s="6"/>
      <c r="G38" s="6">
        <v>164414616204</v>
      </c>
      <c r="H38" s="6"/>
      <c r="I38" s="6">
        <f t="shared" si="0"/>
        <v>-3229092298</v>
      </c>
      <c r="J38" s="6"/>
      <c r="K38" s="6">
        <v>5414034</v>
      </c>
      <c r="L38" s="6"/>
      <c r="M38" s="6">
        <v>161185523906</v>
      </c>
      <c r="N38" s="6"/>
      <c r="O38" s="6">
        <v>152643346009</v>
      </c>
      <c r="P38" s="6"/>
      <c r="Q38" s="6">
        <f t="shared" si="1"/>
        <v>8542177897</v>
      </c>
    </row>
    <row r="39" spans="1:17">
      <c r="A39" s="1" t="s">
        <v>18</v>
      </c>
      <c r="C39" s="6">
        <v>21377844</v>
      </c>
      <c r="D39" s="6"/>
      <c r="E39" s="6">
        <v>33406015241</v>
      </c>
      <c r="F39" s="6"/>
      <c r="G39" s="6">
        <v>37528640532</v>
      </c>
      <c r="H39" s="6"/>
      <c r="I39" s="6">
        <f t="shared" si="0"/>
        <v>-4122625291</v>
      </c>
      <c r="J39" s="6"/>
      <c r="K39" s="6">
        <v>21377844</v>
      </c>
      <c r="L39" s="6"/>
      <c r="M39" s="6">
        <v>33406015241</v>
      </c>
      <c r="N39" s="6"/>
      <c r="O39" s="6">
        <v>41175018806</v>
      </c>
      <c r="P39" s="6"/>
      <c r="Q39" s="6">
        <f t="shared" si="1"/>
        <v>-7769003565</v>
      </c>
    </row>
    <row r="40" spans="1:17">
      <c r="A40" s="1" t="s">
        <v>46</v>
      </c>
      <c r="C40" s="6">
        <v>2620473</v>
      </c>
      <c r="D40" s="6"/>
      <c r="E40" s="6">
        <v>22454075820</v>
      </c>
      <c r="F40" s="6"/>
      <c r="G40" s="6">
        <v>26413495222</v>
      </c>
      <c r="H40" s="6"/>
      <c r="I40" s="6">
        <f t="shared" si="0"/>
        <v>-3959419402</v>
      </c>
      <c r="J40" s="6"/>
      <c r="K40" s="6">
        <v>2620473</v>
      </c>
      <c r="L40" s="6"/>
      <c r="M40" s="6">
        <v>22454075820</v>
      </c>
      <c r="N40" s="6"/>
      <c r="O40" s="6">
        <v>21458219097</v>
      </c>
      <c r="P40" s="6"/>
      <c r="Q40" s="6">
        <f t="shared" si="1"/>
        <v>995856723</v>
      </c>
    </row>
    <row r="41" spans="1:17">
      <c r="A41" s="1" t="s">
        <v>20</v>
      </c>
      <c r="C41" s="6">
        <v>12185388</v>
      </c>
      <c r="D41" s="6"/>
      <c r="E41" s="6">
        <v>21003742488</v>
      </c>
      <c r="F41" s="6"/>
      <c r="G41" s="6">
        <v>20943178063</v>
      </c>
      <c r="H41" s="6"/>
      <c r="I41" s="6">
        <f t="shared" si="0"/>
        <v>60564425</v>
      </c>
      <c r="J41" s="6"/>
      <c r="K41" s="6">
        <v>12185388</v>
      </c>
      <c r="L41" s="6"/>
      <c r="M41" s="6">
        <v>21003742488</v>
      </c>
      <c r="N41" s="6"/>
      <c r="O41" s="6">
        <v>21559320662</v>
      </c>
      <c r="P41" s="6"/>
      <c r="Q41" s="6">
        <f t="shared" si="1"/>
        <v>-555578174</v>
      </c>
    </row>
    <row r="42" spans="1:17">
      <c r="A42" s="1" t="s">
        <v>51</v>
      </c>
      <c r="C42" s="6">
        <v>39837300</v>
      </c>
      <c r="D42" s="6"/>
      <c r="E42" s="6">
        <v>323138187410</v>
      </c>
      <c r="F42" s="6"/>
      <c r="G42" s="6">
        <v>339770299997</v>
      </c>
      <c r="H42" s="6"/>
      <c r="I42" s="6">
        <f t="shared" si="0"/>
        <v>-16632112587</v>
      </c>
      <c r="J42" s="6"/>
      <c r="K42" s="6">
        <v>39837300</v>
      </c>
      <c r="L42" s="6"/>
      <c r="M42" s="6">
        <v>323138187410</v>
      </c>
      <c r="N42" s="6"/>
      <c r="O42" s="6">
        <v>299355290925</v>
      </c>
      <c r="P42" s="6"/>
      <c r="Q42" s="6">
        <f t="shared" si="1"/>
        <v>23782896485</v>
      </c>
    </row>
    <row r="43" spans="1:17">
      <c r="A43" s="1" t="s">
        <v>52</v>
      </c>
      <c r="C43" s="6">
        <v>2403584</v>
      </c>
      <c r="D43" s="6"/>
      <c r="E43" s="6">
        <v>41669089855</v>
      </c>
      <c r="F43" s="6"/>
      <c r="G43" s="6">
        <v>50210723159</v>
      </c>
      <c r="H43" s="6"/>
      <c r="I43" s="6">
        <f t="shared" si="0"/>
        <v>-8541633304</v>
      </c>
      <c r="J43" s="6"/>
      <c r="K43" s="6">
        <v>2403584</v>
      </c>
      <c r="L43" s="6"/>
      <c r="M43" s="6">
        <v>41669089855</v>
      </c>
      <c r="N43" s="6"/>
      <c r="O43" s="6">
        <v>33121829713</v>
      </c>
      <c r="P43" s="6"/>
      <c r="Q43" s="6">
        <f t="shared" si="1"/>
        <v>8547260142</v>
      </c>
    </row>
    <row r="44" spans="1:17">
      <c r="A44" s="1" t="s">
        <v>63</v>
      </c>
      <c r="C44" s="6">
        <v>12048272</v>
      </c>
      <c r="D44" s="6"/>
      <c r="E44" s="6">
        <v>154737475378</v>
      </c>
      <c r="F44" s="6"/>
      <c r="G44" s="6">
        <v>166115230920</v>
      </c>
      <c r="H44" s="6"/>
      <c r="I44" s="6">
        <f t="shared" si="0"/>
        <v>-11377755542</v>
      </c>
      <c r="J44" s="6"/>
      <c r="K44" s="6">
        <v>12048272</v>
      </c>
      <c r="L44" s="6"/>
      <c r="M44" s="6">
        <v>154737475378</v>
      </c>
      <c r="N44" s="6"/>
      <c r="O44" s="6">
        <v>157134298671</v>
      </c>
      <c r="P44" s="6"/>
      <c r="Q44" s="6">
        <f t="shared" si="1"/>
        <v>-2396823293</v>
      </c>
    </row>
    <row r="45" spans="1:17">
      <c r="A45" s="1" t="s">
        <v>53</v>
      </c>
      <c r="C45" s="6">
        <v>1966314</v>
      </c>
      <c r="D45" s="6"/>
      <c r="E45" s="6">
        <v>38408173582</v>
      </c>
      <c r="F45" s="6"/>
      <c r="G45" s="6">
        <v>37391774078</v>
      </c>
      <c r="H45" s="6"/>
      <c r="I45" s="6">
        <f t="shared" si="0"/>
        <v>1016399504</v>
      </c>
      <c r="J45" s="6"/>
      <c r="K45" s="6">
        <v>1966314</v>
      </c>
      <c r="L45" s="6"/>
      <c r="M45" s="6">
        <v>38408173582</v>
      </c>
      <c r="N45" s="6"/>
      <c r="O45" s="6">
        <v>44068197077</v>
      </c>
      <c r="P45" s="6"/>
      <c r="Q45" s="6">
        <f t="shared" si="1"/>
        <v>-5660023495</v>
      </c>
    </row>
    <row r="46" spans="1:17">
      <c r="A46" s="1" t="s">
        <v>66</v>
      </c>
      <c r="C46" s="6">
        <v>1699484</v>
      </c>
      <c r="D46" s="6"/>
      <c r="E46" s="6">
        <v>26202160808</v>
      </c>
      <c r="F46" s="6"/>
      <c r="G46" s="6">
        <v>30814146560</v>
      </c>
      <c r="H46" s="6"/>
      <c r="I46" s="6">
        <f t="shared" si="0"/>
        <v>-4611985752</v>
      </c>
      <c r="J46" s="6"/>
      <c r="K46" s="6">
        <v>1699484</v>
      </c>
      <c r="L46" s="6"/>
      <c r="M46" s="6">
        <v>26202160808</v>
      </c>
      <c r="N46" s="6"/>
      <c r="O46" s="6">
        <v>30828883476</v>
      </c>
      <c r="P46" s="6"/>
      <c r="Q46" s="6">
        <f t="shared" si="1"/>
        <v>-4626722668</v>
      </c>
    </row>
    <row r="47" spans="1:17">
      <c r="A47" s="1" t="s">
        <v>45</v>
      </c>
      <c r="C47" s="6">
        <v>6714825</v>
      </c>
      <c r="D47" s="6"/>
      <c r="E47" s="6">
        <v>66815466630</v>
      </c>
      <c r="F47" s="6"/>
      <c r="G47" s="6">
        <v>73223343550</v>
      </c>
      <c r="H47" s="6"/>
      <c r="I47" s="6">
        <f t="shared" si="0"/>
        <v>-6407876920</v>
      </c>
      <c r="J47" s="6"/>
      <c r="K47" s="6">
        <v>6714825</v>
      </c>
      <c r="L47" s="6"/>
      <c r="M47" s="6">
        <v>66815466630</v>
      </c>
      <c r="N47" s="6"/>
      <c r="O47" s="6">
        <v>59655172580</v>
      </c>
      <c r="P47" s="6"/>
      <c r="Q47" s="6">
        <f t="shared" si="1"/>
        <v>7160294050</v>
      </c>
    </row>
    <row r="48" spans="1:17">
      <c r="A48" s="1" t="s">
        <v>26</v>
      </c>
      <c r="C48" s="6">
        <v>33000000</v>
      </c>
      <c r="D48" s="6"/>
      <c r="E48" s="6">
        <v>79516047600</v>
      </c>
      <c r="F48" s="6"/>
      <c r="G48" s="6">
        <v>98082913500</v>
      </c>
      <c r="H48" s="6"/>
      <c r="I48" s="6">
        <f t="shared" si="0"/>
        <v>-18566865900</v>
      </c>
      <c r="J48" s="6"/>
      <c r="K48" s="6">
        <v>33000000</v>
      </c>
      <c r="L48" s="6"/>
      <c r="M48" s="6">
        <v>79516047600</v>
      </c>
      <c r="N48" s="6"/>
      <c r="O48" s="6">
        <v>92870368505</v>
      </c>
      <c r="P48" s="6"/>
      <c r="Q48" s="6">
        <f t="shared" si="1"/>
        <v>-13354320905</v>
      </c>
    </row>
    <row r="49" spans="1:17">
      <c r="A49" s="1" t="s">
        <v>38</v>
      </c>
      <c r="C49" s="6">
        <v>8909876</v>
      </c>
      <c r="D49" s="6"/>
      <c r="E49" s="6">
        <v>32991811835</v>
      </c>
      <c r="F49" s="6"/>
      <c r="G49" s="6">
        <v>33567507881</v>
      </c>
      <c r="H49" s="6"/>
      <c r="I49" s="6">
        <f t="shared" si="0"/>
        <v>-575696046</v>
      </c>
      <c r="J49" s="6"/>
      <c r="K49" s="6">
        <v>8909876</v>
      </c>
      <c r="L49" s="6"/>
      <c r="M49" s="6">
        <v>32991811835</v>
      </c>
      <c r="N49" s="6"/>
      <c r="O49" s="6">
        <v>41502202408</v>
      </c>
      <c r="P49" s="6"/>
      <c r="Q49" s="6">
        <f t="shared" si="1"/>
        <v>-8510390573</v>
      </c>
    </row>
    <row r="50" spans="1:17">
      <c r="A50" s="1" t="s">
        <v>48</v>
      </c>
      <c r="C50" s="6">
        <v>8956344</v>
      </c>
      <c r="D50" s="6"/>
      <c r="E50" s="6">
        <v>125176935769</v>
      </c>
      <c r="F50" s="6"/>
      <c r="G50" s="6">
        <v>129895554259</v>
      </c>
      <c r="H50" s="6"/>
      <c r="I50" s="6">
        <f t="shared" si="0"/>
        <v>-4718618490</v>
      </c>
      <c r="J50" s="6"/>
      <c r="K50" s="6">
        <v>8956344</v>
      </c>
      <c r="L50" s="6"/>
      <c r="M50" s="6">
        <v>125176935769</v>
      </c>
      <c r="N50" s="6"/>
      <c r="O50" s="6">
        <v>115971786916</v>
      </c>
      <c r="P50" s="6"/>
      <c r="Q50" s="6">
        <f t="shared" si="1"/>
        <v>9205148853</v>
      </c>
    </row>
    <row r="51" spans="1:17">
      <c r="A51" s="1" t="s">
        <v>32</v>
      </c>
      <c r="C51" s="6">
        <v>500355</v>
      </c>
      <c r="D51" s="6"/>
      <c r="E51" s="6">
        <v>19338052275</v>
      </c>
      <c r="F51" s="6"/>
      <c r="G51" s="6">
        <v>22033840427</v>
      </c>
      <c r="H51" s="6"/>
      <c r="I51" s="6">
        <f t="shared" si="0"/>
        <v>-2695788152</v>
      </c>
      <c r="J51" s="6"/>
      <c r="K51" s="6">
        <v>500355</v>
      </c>
      <c r="L51" s="6"/>
      <c r="M51" s="6">
        <v>19338052275</v>
      </c>
      <c r="N51" s="6"/>
      <c r="O51" s="6">
        <v>24189858697</v>
      </c>
      <c r="P51" s="6"/>
      <c r="Q51" s="6">
        <f t="shared" si="1"/>
        <v>-4851806422</v>
      </c>
    </row>
    <row r="52" spans="1:17">
      <c r="A52" s="1" t="s">
        <v>28</v>
      </c>
      <c r="C52" s="6">
        <v>1448362</v>
      </c>
      <c r="D52" s="6"/>
      <c r="E52" s="6">
        <v>60469258336</v>
      </c>
      <c r="F52" s="6"/>
      <c r="G52" s="6">
        <v>66084260895</v>
      </c>
      <c r="H52" s="6"/>
      <c r="I52" s="6">
        <f t="shared" si="0"/>
        <v>-5615002559</v>
      </c>
      <c r="J52" s="6"/>
      <c r="K52" s="6">
        <v>1448362</v>
      </c>
      <c r="L52" s="6"/>
      <c r="M52" s="6">
        <v>60469258336</v>
      </c>
      <c r="N52" s="6"/>
      <c r="O52" s="6">
        <v>61732943391</v>
      </c>
      <c r="P52" s="6"/>
      <c r="Q52" s="6">
        <f t="shared" si="1"/>
        <v>-1263685055</v>
      </c>
    </row>
    <row r="53" spans="1:17">
      <c r="A53" s="1" t="s">
        <v>29</v>
      </c>
      <c r="C53" s="6">
        <v>780062</v>
      </c>
      <c r="D53" s="6"/>
      <c r="E53" s="6">
        <v>27395610896</v>
      </c>
      <c r="F53" s="6"/>
      <c r="G53" s="6">
        <v>35591806967</v>
      </c>
      <c r="H53" s="6"/>
      <c r="I53" s="6">
        <f t="shared" si="0"/>
        <v>-8196196071</v>
      </c>
      <c r="J53" s="6"/>
      <c r="K53" s="6">
        <v>780062</v>
      </c>
      <c r="L53" s="6"/>
      <c r="M53" s="6">
        <v>27395610896</v>
      </c>
      <c r="N53" s="6"/>
      <c r="O53" s="6">
        <v>32915837148</v>
      </c>
      <c r="P53" s="6"/>
      <c r="Q53" s="6">
        <f t="shared" si="1"/>
        <v>-5520226252</v>
      </c>
    </row>
    <row r="54" spans="1:17">
      <c r="A54" s="1" t="s">
        <v>35</v>
      </c>
      <c r="C54" s="6">
        <v>1776342</v>
      </c>
      <c r="D54" s="6"/>
      <c r="E54" s="6">
        <v>32243010690</v>
      </c>
      <c r="F54" s="6"/>
      <c r="G54" s="6">
        <v>35421401667</v>
      </c>
      <c r="H54" s="6"/>
      <c r="I54" s="6">
        <f t="shared" si="0"/>
        <v>-3178390977</v>
      </c>
      <c r="J54" s="6"/>
      <c r="K54" s="6">
        <v>1776342</v>
      </c>
      <c r="L54" s="6"/>
      <c r="M54" s="6">
        <v>32243010690</v>
      </c>
      <c r="N54" s="6"/>
      <c r="O54" s="6">
        <v>35395782082</v>
      </c>
      <c r="P54" s="6"/>
      <c r="Q54" s="6">
        <f t="shared" si="1"/>
        <v>-3152771392</v>
      </c>
    </row>
    <row r="55" spans="1:17">
      <c r="A55" s="1" t="s">
        <v>68</v>
      </c>
      <c r="C55" s="6">
        <v>1839529</v>
      </c>
      <c r="D55" s="6"/>
      <c r="E55" s="6">
        <v>41490566477</v>
      </c>
      <c r="F55" s="6"/>
      <c r="G55" s="6">
        <v>37485967950</v>
      </c>
      <c r="H55" s="6"/>
      <c r="I55" s="6">
        <f t="shared" si="0"/>
        <v>4004598527</v>
      </c>
      <c r="J55" s="6"/>
      <c r="K55" s="6">
        <v>1839529</v>
      </c>
      <c r="L55" s="6"/>
      <c r="M55" s="6">
        <v>41490566477</v>
      </c>
      <c r="N55" s="6"/>
      <c r="O55" s="6">
        <v>27842592101</v>
      </c>
      <c r="P55" s="6"/>
      <c r="Q55" s="6">
        <f t="shared" si="1"/>
        <v>13647974376</v>
      </c>
    </row>
    <row r="56" spans="1:17">
      <c r="A56" s="1" t="s">
        <v>55</v>
      </c>
      <c r="C56" s="6">
        <v>976466</v>
      </c>
      <c r="D56" s="6"/>
      <c r="E56" s="6">
        <v>18558943241</v>
      </c>
      <c r="F56" s="6"/>
      <c r="G56" s="6">
        <v>20170232247</v>
      </c>
      <c r="H56" s="6"/>
      <c r="I56" s="6">
        <f t="shared" si="0"/>
        <v>-1611289006</v>
      </c>
      <c r="J56" s="6"/>
      <c r="K56" s="6">
        <v>976466</v>
      </c>
      <c r="L56" s="6"/>
      <c r="M56" s="6">
        <v>18558943241</v>
      </c>
      <c r="N56" s="6"/>
      <c r="O56" s="6">
        <v>20896720367</v>
      </c>
      <c r="P56" s="6"/>
      <c r="Q56" s="6">
        <f t="shared" si="1"/>
        <v>-2337777126</v>
      </c>
    </row>
    <row r="57" spans="1:17">
      <c r="A57" s="1" t="s">
        <v>43</v>
      </c>
      <c r="C57" s="6">
        <v>140129092</v>
      </c>
      <c r="D57" s="6"/>
      <c r="E57" s="6">
        <v>128569583962</v>
      </c>
      <c r="F57" s="6"/>
      <c r="G57" s="6">
        <v>133027034326</v>
      </c>
      <c r="H57" s="6"/>
      <c r="I57" s="6">
        <f t="shared" si="0"/>
        <v>-4457450364</v>
      </c>
      <c r="J57" s="6"/>
      <c r="K57" s="6">
        <v>140129092</v>
      </c>
      <c r="L57" s="6"/>
      <c r="M57" s="6">
        <v>128569583962</v>
      </c>
      <c r="N57" s="6"/>
      <c r="O57" s="6">
        <v>130205636672</v>
      </c>
      <c r="P57" s="6"/>
      <c r="Q57" s="6">
        <f t="shared" si="1"/>
        <v>-1636052710</v>
      </c>
    </row>
    <row r="58" spans="1:17">
      <c r="A58" s="1" t="s">
        <v>62</v>
      </c>
      <c r="C58" s="6">
        <v>5436109</v>
      </c>
      <c r="D58" s="6"/>
      <c r="E58" s="6">
        <v>34697569616</v>
      </c>
      <c r="F58" s="6"/>
      <c r="G58" s="6">
        <v>36367332739</v>
      </c>
      <c r="H58" s="6"/>
      <c r="I58" s="6">
        <f t="shared" si="0"/>
        <v>-1669763123</v>
      </c>
      <c r="J58" s="6"/>
      <c r="K58" s="6">
        <v>5436109</v>
      </c>
      <c r="L58" s="6"/>
      <c r="M58" s="6">
        <v>34697569616</v>
      </c>
      <c r="N58" s="6"/>
      <c r="O58" s="6">
        <v>36999556651</v>
      </c>
      <c r="P58" s="6"/>
      <c r="Q58" s="6">
        <f t="shared" si="1"/>
        <v>-2301987035</v>
      </c>
    </row>
    <row r="59" spans="1:17">
      <c r="A59" s="1" t="s">
        <v>31</v>
      </c>
      <c r="C59" s="6">
        <v>754660</v>
      </c>
      <c r="D59" s="6"/>
      <c r="E59" s="6">
        <v>76127228564</v>
      </c>
      <c r="F59" s="6"/>
      <c r="G59" s="6">
        <v>89330216568</v>
      </c>
      <c r="H59" s="6"/>
      <c r="I59" s="6">
        <f t="shared" si="0"/>
        <v>-13202988004</v>
      </c>
      <c r="J59" s="6"/>
      <c r="K59" s="6">
        <v>754660</v>
      </c>
      <c r="L59" s="6"/>
      <c r="M59" s="6">
        <v>76127228564</v>
      </c>
      <c r="N59" s="6"/>
      <c r="O59" s="6">
        <v>73426627032</v>
      </c>
      <c r="P59" s="6"/>
      <c r="Q59" s="6">
        <f t="shared" si="1"/>
        <v>2700601532</v>
      </c>
    </row>
    <row r="60" spans="1:17">
      <c r="A60" s="1" t="s">
        <v>33</v>
      </c>
      <c r="C60" s="6">
        <v>929702</v>
      </c>
      <c r="D60" s="6"/>
      <c r="E60" s="6">
        <v>62815853489</v>
      </c>
      <c r="F60" s="6"/>
      <c r="G60" s="6">
        <v>70504950134</v>
      </c>
      <c r="H60" s="6"/>
      <c r="I60" s="6">
        <f t="shared" si="0"/>
        <v>-7689096645</v>
      </c>
      <c r="J60" s="6"/>
      <c r="K60" s="6">
        <v>929702</v>
      </c>
      <c r="L60" s="6"/>
      <c r="M60" s="6">
        <v>62815853489</v>
      </c>
      <c r="N60" s="6"/>
      <c r="O60" s="6">
        <v>62739408946</v>
      </c>
      <c r="P60" s="6"/>
      <c r="Q60" s="6">
        <f t="shared" si="1"/>
        <v>76444543</v>
      </c>
    </row>
    <row r="61" spans="1:17">
      <c r="A61" s="1" t="s">
        <v>59</v>
      </c>
      <c r="C61" s="6">
        <v>13237900</v>
      </c>
      <c r="D61" s="6"/>
      <c r="E61" s="6">
        <v>21383593554</v>
      </c>
      <c r="F61" s="6"/>
      <c r="G61" s="6">
        <v>23686442091</v>
      </c>
      <c r="H61" s="6"/>
      <c r="I61" s="6">
        <f t="shared" si="0"/>
        <v>-2302848537</v>
      </c>
      <c r="J61" s="6"/>
      <c r="K61" s="6">
        <v>13237900</v>
      </c>
      <c r="L61" s="6"/>
      <c r="M61" s="6">
        <v>21383593554</v>
      </c>
      <c r="N61" s="6"/>
      <c r="O61" s="6">
        <v>23953460863</v>
      </c>
      <c r="P61" s="6"/>
      <c r="Q61" s="6">
        <f t="shared" si="1"/>
        <v>-2569867309</v>
      </c>
    </row>
    <row r="62" spans="1:17">
      <c r="A62" s="1" t="s">
        <v>22</v>
      </c>
      <c r="C62" s="6">
        <v>12723209</v>
      </c>
      <c r="D62" s="6"/>
      <c r="E62" s="6">
        <v>103077173137</v>
      </c>
      <c r="F62" s="6"/>
      <c r="G62" s="6">
        <v>115724679044</v>
      </c>
      <c r="H62" s="6"/>
      <c r="I62" s="6">
        <f t="shared" si="0"/>
        <v>-12647505907</v>
      </c>
      <c r="J62" s="6"/>
      <c r="K62" s="6">
        <v>12723209</v>
      </c>
      <c r="L62" s="6"/>
      <c r="M62" s="6">
        <v>103077173137</v>
      </c>
      <c r="N62" s="6"/>
      <c r="O62" s="6">
        <v>97386648361</v>
      </c>
      <c r="P62" s="6"/>
      <c r="Q62" s="6">
        <f t="shared" si="1"/>
        <v>5690524776</v>
      </c>
    </row>
    <row r="63" spans="1:17" ht="24.75" thickBot="1">
      <c r="C63" s="6"/>
      <c r="D63" s="6"/>
      <c r="E63" s="7">
        <f>SUM(E8:E62)</f>
        <v>4070125103301</v>
      </c>
      <c r="F63" s="6"/>
      <c r="G63" s="7">
        <f>SUM(G8:G62)</f>
        <v>4470482825792</v>
      </c>
      <c r="H63" s="6"/>
      <c r="I63" s="7">
        <f>SUM(I8:I62)</f>
        <v>-400357722491</v>
      </c>
      <c r="J63" s="6"/>
      <c r="K63" s="6"/>
      <c r="L63" s="6"/>
      <c r="M63" s="7">
        <f>SUM(M8:M62)</f>
        <v>4070125103301</v>
      </c>
      <c r="N63" s="6"/>
      <c r="O63" s="7">
        <f>SUM(O8:O62)</f>
        <v>4160469424955</v>
      </c>
      <c r="P63" s="6"/>
      <c r="Q63" s="7">
        <f>SUM(Q8:Q62)</f>
        <v>-90344321654</v>
      </c>
    </row>
    <row r="64" spans="1:17" ht="24.75" thickTop="1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7:17"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7"/>
  <sheetViews>
    <sheetView rightToLeft="1" topLeftCell="A49" workbookViewId="0">
      <selection activeCell="Q61" sqref="O61:Q68"/>
    </sheetView>
  </sheetViews>
  <sheetFormatPr defaultRowHeight="24"/>
  <cols>
    <col min="1" max="1" width="30.5703125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2" t="s">
        <v>3</v>
      </c>
      <c r="C6" s="23" t="s">
        <v>91</v>
      </c>
      <c r="D6" s="23" t="s">
        <v>91</v>
      </c>
      <c r="E6" s="23" t="s">
        <v>91</v>
      </c>
      <c r="F6" s="23" t="s">
        <v>91</v>
      </c>
      <c r="G6" s="23" t="s">
        <v>91</v>
      </c>
      <c r="H6" s="23" t="s">
        <v>91</v>
      </c>
      <c r="I6" s="23" t="s">
        <v>91</v>
      </c>
      <c r="K6" s="23" t="s">
        <v>92</v>
      </c>
      <c r="L6" s="23" t="s">
        <v>92</v>
      </c>
      <c r="M6" s="23" t="s">
        <v>92</v>
      </c>
      <c r="N6" s="23" t="s">
        <v>92</v>
      </c>
      <c r="O6" s="23" t="s">
        <v>92</v>
      </c>
      <c r="P6" s="23" t="s">
        <v>92</v>
      </c>
      <c r="Q6" s="23" t="s">
        <v>92</v>
      </c>
    </row>
    <row r="7" spans="1:17" ht="24.75">
      <c r="A7" s="23" t="s">
        <v>3</v>
      </c>
      <c r="C7" s="23" t="s">
        <v>7</v>
      </c>
      <c r="D7" s="15"/>
      <c r="E7" s="23" t="s">
        <v>126</v>
      </c>
      <c r="G7" s="23" t="s">
        <v>127</v>
      </c>
      <c r="I7" s="23" t="s">
        <v>129</v>
      </c>
      <c r="K7" s="23" t="s">
        <v>7</v>
      </c>
      <c r="M7" s="23" t="s">
        <v>126</v>
      </c>
      <c r="O7" s="23" t="s">
        <v>127</v>
      </c>
      <c r="Q7" s="23" t="s">
        <v>129</v>
      </c>
    </row>
    <row r="8" spans="1:17">
      <c r="A8" s="1" t="s">
        <v>39</v>
      </c>
      <c r="C8" s="10">
        <v>493499</v>
      </c>
      <c r="D8" s="4"/>
      <c r="E8" s="10">
        <v>5832171182</v>
      </c>
      <c r="F8" s="4"/>
      <c r="G8" s="10">
        <v>5832171182</v>
      </c>
      <c r="H8" s="4"/>
      <c r="I8" s="10">
        <f>E8-G8</f>
        <v>0</v>
      </c>
      <c r="J8" s="4"/>
      <c r="K8" s="10">
        <v>493499</v>
      </c>
      <c r="L8" s="4"/>
      <c r="M8" s="10">
        <v>5832171182</v>
      </c>
      <c r="N8" s="4"/>
      <c r="O8" s="10">
        <v>5832171182</v>
      </c>
      <c r="P8" s="4"/>
      <c r="Q8" s="6">
        <f>M8-O8</f>
        <v>0</v>
      </c>
    </row>
    <row r="9" spans="1:17">
      <c r="A9" s="1" t="s">
        <v>56</v>
      </c>
      <c r="C9" s="10">
        <v>0</v>
      </c>
      <c r="D9" s="4"/>
      <c r="E9" s="10">
        <v>0</v>
      </c>
      <c r="F9" s="4"/>
      <c r="G9" s="10">
        <v>0</v>
      </c>
      <c r="H9" s="4"/>
      <c r="I9" s="10">
        <f t="shared" ref="I9:I59" si="0">E9-G9</f>
        <v>0</v>
      </c>
      <c r="J9" s="4"/>
      <c r="K9" s="10">
        <v>3141338</v>
      </c>
      <c r="L9" s="4"/>
      <c r="M9" s="10">
        <v>37260509119</v>
      </c>
      <c r="N9" s="4"/>
      <c r="O9" s="10">
        <v>34716322191</v>
      </c>
      <c r="P9" s="4"/>
      <c r="Q9" s="6">
        <f t="shared" ref="Q9:Q59" si="1">M9-O9</f>
        <v>2544186928</v>
      </c>
    </row>
    <row r="10" spans="1:17">
      <c r="A10" s="1" t="s">
        <v>24</v>
      </c>
      <c r="C10" s="10">
        <v>0</v>
      </c>
      <c r="D10" s="4"/>
      <c r="E10" s="10">
        <v>0</v>
      </c>
      <c r="F10" s="4"/>
      <c r="G10" s="10">
        <v>0</v>
      </c>
      <c r="H10" s="4"/>
      <c r="I10" s="10">
        <f t="shared" si="0"/>
        <v>0</v>
      </c>
      <c r="J10" s="4"/>
      <c r="K10" s="10">
        <v>1471611</v>
      </c>
      <c r="L10" s="4"/>
      <c r="M10" s="10">
        <v>8347099880</v>
      </c>
      <c r="N10" s="4"/>
      <c r="O10" s="10">
        <v>7739501102</v>
      </c>
      <c r="P10" s="4"/>
      <c r="Q10" s="6">
        <f t="shared" si="1"/>
        <v>607598778</v>
      </c>
    </row>
    <row r="11" spans="1:17">
      <c r="A11" s="1" t="s">
        <v>58</v>
      </c>
      <c r="C11" s="10">
        <v>0</v>
      </c>
      <c r="D11" s="4"/>
      <c r="E11" s="10">
        <v>0</v>
      </c>
      <c r="F11" s="4"/>
      <c r="G11" s="10">
        <v>0</v>
      </c>
      <c r="H11" s="4"/>
      <c r="I11" s="10">
        <f t="shared" si="0"/>
        <v>0</v>
      </c>
      <c r="J11" s="4"/>
      <c r="K11" s="10">
        <v>867938</v>
      </c>
      <c r="L11" s="4"/>
      <c r="M11" s="10">
        <v>13061803396</v>
      </c>
      <c r="N11" s="4"/>
      <c r="O11" s="10">
        <v>12235031985</v>
      </c>
      <c r="P11" s="4"/>
      <c r="Q11" s="6">
        <f t="shared" si="1"/>
        <v>826771411</v>
      </c>
    </row>
    <row r="12" spans="1:17">
      <c r="A12" s="1" t="s">
        <v>27</v>
      </c>
      <c r="C12" s="10">
        <v>0</v>
      </c>
      <c r="D12" s="4"/>
      <c r="E12" s="10">
        <v>0</v>
      </c>
      <c r="F12" s="4"/>
      <c r="G12" s="10">
        <v>0</v>
      </c>
      <c r="H12" s="4"/>
      <c r="I12" s="10">
        <f t="shared" si="0"/>
        <v>0</v>
      </c>
      <c r="J12" s="4"/>
      <c r="K12" s="10">
        <v>124262</v>
      </c>
      <c r="L12" s="4"/>
      <c r="M12" s="10">
        <v>21305335446</v>
      </c>
      <c r="N12" s="4"/>
      <c r="O12" s="10">
        <v>19701130051</v>
      </c>
      <c r="P12" s="4"/>
      <c r="Q12" s="6">
        <f t="shared" si="1"/>
        <v>1604205395</v>
      </c>
    </row>
    <row r="13" spans="1:17">
      <c r="A13" s="1" t="s">
        <v>34</v>
      </c>
      <c r="C13" s="10">
        <v>0</v>
      </c>
      <c r="D13" s="4"/>
      <c r="E13" s="10">
        <v>0</v>
      </c>
      <c r="F13" s="4"/>
      <c r="G13" s="10">
        <v>0</v>
      </c>
      <c r="H13" s="4"/>
      <c r="I13" s="10">
        <f t="shared" si="0"/>
        <v>0</v>
      </c>
      <c r="J13" s="4"/>
      <c r="K13" s="10">
        <v>22534</v>
      </c>
      <c r="L13" s="4"/>
      <c r="M13" s="10">
        <v>3581772946</v>
      </c>
      <c r="N13" s="4"/>
      <c r="O13" s="10">
        <v>2939359084</v>
      </c>
      <c r="P13" s="4"/>
      <c r="Q13" s="6">
        <f t="shared" si="1"/>
        <v>642413862</v>
      </c>
    </row>
    <row r="14" spans="1:17">
      <c r="A14" s="1" t="s">
        <v>25</v>
      </c>
      <c r="C14" s="10">
        <v>0</v>
      </c>
      <c r="D14" s="4"/>
      <c r="E14" s="10">
        <v>0</v>
      </c>
      <c r="F14" s="4"/>
      <c r="G14" s="10">
        <v>0</v>
      </c>
      <c r="H14" s="4"/>
      <c r="I14" s="10">
        <f t="shared" si="0"/>
        <v>0</v>
      </c>
      <c r="J14" s="4"/>
      <c r="K14" s="10">
        <v>30871</v>
      </c>
      <c r="L14" s="4"/>
      <c r="M14" s="10">
        <v>2530115523</v>
      </c>
      <c r="N14" s="4"/>
      <c r="O14" s="10">
        <v>2205830178</v>
      </c>
      <c r="P14" s="4"/>
      <c r="Q14" s="6">
        <f t="shared" si="1"/>
        <v>324285345</v>
      </c>
    </row>
    <row r="15" spans="1:17">
      <c r="A15" s="1" t="s">
        <v>42</v>
      </c>
      <c r="C15" s="10">
        <v>0</v>
      </c>
      <c r="D15" s="4"/>
      <c r="E15" s="10">
        <v>0</v>
      </c>
      <c r="F15" s="4"/>
      <c r="G15" s="10">
        <v>0</v>
      </c>
      <c r="H15" s="4"/>
      <c r="I15" s="10">
        <f t="shared" si="0"/>
        <v>0</v>
      </c>
      <c r="J15" s="4"/>
      <c r="K15" s="10">
        <v>1721504</v>
      </c>
      <c r="L15" s="4"/>
      <c r="M15" s="10">
        <v>3613470773</v>
      </c>
      <c r="N15" s="4"/>
      <c r="O15" s="10">
        <v>3168557244</v>
      </c>
      <c r="P15" s="4"/>
      <c r="Q15" s="6">
        <f t="shared" si="1"/>
        <v>444913529</v>
      </c>
    </row>
    <row r="16" spans="1:17">
      <c r="A16" s="1" t="s">
        <v>21</v>
      </c>
      <c r="C16" s="10">
        <v>0</v>
      </c>
      <c r="D16" s="4"/>
      <c r="E16" s="10">
        <v>0</v>
      </c>
      <c r="F16" s="4"/>
      <c r="G16" s="10">
        <v>0</v>
      </c>
      <c r="H16" s="4"/>
      <c r="I16" s="10">
        <f t="shared" si="0"/>
        <v>0</v>
      </c>
      <c r="J16" s="4"/>
      <c r="K16" s="10">
        <v>1197463</v>
      </c>
      <c r="L16" s="4"/>
      <c r="M16" s="10">
        <v>7086243957</v>
      </c>
      <c r="N16" s="4"/>
      <c r="O16" s="10">
        <v>5913189014</v>
      </c>
      <c r="P16" s="4"/>
      <c r="Q16" s="6">
        <f t="shared" si="1"/>
        <v>1173054943</v>
      </c>
    </row>
    <row r="17" spans="1:17">
      <c r="A17" s="1" t="s">
        <v>65</v>
      </c>
      <c r="C17" s="10">
        <v>0</v>
      </c>
      <c r="D17" s="4"/>
      <c r="E17" s="10">
        <v>0</v>
      </c>
      <c r="F17" s="4"/>
      <c r="G17" s="10">
        <v>0</v>
      </c>
      <c r="H17" s="4"/>
      <c r="I17" s="10">
        <f t="shared" si="0"/>
        <v>0</v>
      </c>
      <c r="J17" s="4"/>
      <c r="K17" s="10">
        <v>3723969</v>
      </c>
      <c r="L17" s="4"/>
      <c r="M17" s="10">
        <v>27906769862</v>
      </c>
      <c r="N17" s="4"/>
      <c r="O17" s="10">
        <v>26961052622</v>
      </c>
      <c r="P17" s="4"/>
      <c r="Q17" s="6">
        <f t="shared" si="1"/>
        <v>945717240</v>
      </c>
    </row>
    <row r="18" spans="1:17">
      <c r="A18" s="1" t="s">
        <v>23</v>
      </c>
      <c r="C18" s="10">
        <v>0</v>
      </c>
      <c r="D18" s="4"/>
      <c r="E18" s="10">
        <v>0</v>
      </c>
      <c r="F18" s="4"/>
      <c r="G18" s="10">
        <v>0</v>
      </c>
      <c r="H18" s="4"/>
      <c r="I18" s="10">
        <f t="shared" si="0"/>
        <v>0</v>
      </c>
      <c r="J18" s="4"/>
      <c r="K18" s="10">
        <v>51948</v>
      </c>
      <c r="L18" s="4"/>
      <c r="M18" s="10">
        <v>2443036811</v>
      </c>
      <c r="N18" s="4"/>
      <c r="O18" s="10">
        <v>1971704185</v>
      </c>
      <c r="P18" s="4"/>
      <c r="Q18" s="6">
        <f t="shared" si="1"/>
        <v>471332626</v>
      </c>
    </row>
    <row r="19" spans="1:17">
      <c r="A19" s="1" t="s">
        <v>130</v>
      </c>
      <c r="C19" s="10">
        <v>0</v>
      </c>
      <c r="D19" s="4"/>
      <c r="E19" s="10">
        <v>0</v>
      </c>
      <c r="F19" s="4"/>
      <c r="G19" s="10">
        <v>0</v>
      </c>
      <c r="H19" s="4"/>
      <c r="I19" s="10">
        <f t="shared" si="0"/>
        <v>0</v>
      </c>
      <c r="J19" s="4"/>
      <c r="K19" s="10">
        <v>298080</v>
      </c>
      <c r="L19" s="4"/>
      <c r="M19" s="10">
        <v>1860639753</v>
      </c>
      <c r="N19" s="4"/>
      <c r="O19" s="10">
        <v>1827008865</v>
      </c>
      <c r="P19" s="4"/>
      <c r="Q19" s="6">
        <f t="shared" si="1"/>
        <v>33630888</v>
      </c>
    </row>
    <row r="20" spans="1:17">
      <c r="A20" s="1" t="s">
        <v>47</v>
      </c>
      <c r="C20" s="10">
        <v>0</v>
      </c>
      <c r="D20" s="4"/>
      <c r="E20" s="10">
        <v>0</v>
      </c>
      <c r="F20" s="4"/>
      <c r="G20" s="10">
        <v>0</v>
      </c>
      <c r="H20" s="4"/>
      <c r="I20" s="10">
        <f t="shared" si="0"/>
        <v>0</v>
      </c>
      <c r="J20" s="4"/>
      <c r="K20" s="10">
        <v>495199</v>
      </c>
      <c r="L20" s="4"/>
      <c r="M20" s="10">
        <v>6994352038</v>
      </c>
      <c r="N20" s="4"/>
      <c r="O20" s="10">
        <v>5844800657</v>
      </c>
      <c r="P20" s="4"/>
      <c r="Q20" s="6">
        <f t="shared" si="1"/>
        <v>1149551381</v>
      </c>
    </row>
    <row r="21" spans="1:17">
      <c r="A21" s="1" t="s">
        <v>36</v>
      </c>
      <c r="C21" s="10">
        <v>0</v>
      </c>
      <c r="D21" s="4"/>
      <c r="E21" s="10">
        <v>0</v>
      </c>
      <c r="F21" s="4"/>
      <c r="G21" s="10">
        <v>0</v>
      </c>
      <c r="H21" s="4"/>
      <c r="I21" s="10">
        <f t="shared" si="0"/>
        <v>0</v>
      </c>
      <c r="J21" s="4"/>
      <c r="K21" s="10">
        <v>178636</v>
      </c>
      <c r="L21" s="4"/>
      <c r="M21" s="10">
        <v>3481499870</v>
      </c>
      <c r="N21" s="4"/>
      <c r="O21" s="10">
        <v>3670194627</v>
      </c>
      <c r="P21" s="4"/>
      <c r="Q21" s="6">
        <f t="shared" si="1"/>
        <v>-188694757</v>
      </c>
    </row>
    <row r="22" spans="1:17">
      <c r="A22" s="1" t="s">
        <v>64</v>
      </c>
      <c r="C22" s="10">
        <v>0</v>
      </c>
      <c r="D22" s="4"/>
      <c r="E22" s="10">
        <v>0</v>
      </c>
      <c r="F22" s="4"/>
      <c r="G22" s="10">
        <v>0</v>
      </c>
      <c r="H22" s="4"/>
      <c r="I22" s="10">
        <f t="shared" si="0"/>
        <v>0</v>
      </c>
      <c r="J22" s="4"/>
      <c r="K22" s="10">
        <v>1181370</v>
      </c>
      <c r="L22" s="4"/>
      <c r="M22" s="10">
        <v>18727942374</v>
      </c>
      <c r="N22" s="4"/>
      <c r="O22" s="10">
        <v>19084014665</v>
      </c>
      <c r="P22" s="4"/>
      <c r="Q22" s="6">
        <f t="shared" si="1"/>
        <v>-356072291</v>
      </c>
    </row>
    <row r="23" spans="1:17">
      <c r="A23" s="1" t="s">
        <v>19</v>
      </c>
      <c r="C23" s="10">
        <v>0</v>
      </c>
      <c r="D23" s="4"/>
      <c r="E23" s="10">
        <v>0</v>
      </c>
      <c r="F23" s="4"/>
      <c r="G23" s="10">
        <v>0</v>
      </c>
      <c r="H23" s="4"/>
      <c r="I23" s="10">
        <f t="shared" si="0"/>
        <v>0</v>
      </c>
      <c r="J23" s="4"/>
      <c r="K23" s="10">
        <v>2278452</v>
      </c>
      <c r="L23" s="4"/>
      <c r="M23" s="10">
        <v>8325159591</v>
      </c>
      <c r="N23" s="4"/>
      <c r="O23" s="10">
        <v>8375026385</v>
      </c>
      <c r="P23" s="4"/>
      <c r="Q23" s="6">
        <f t="shared" si="1"/>
        <v>-49866794</v>
      </c>
    </row>
    <row r="24" spans="1:17">
      <c r="A24" s="1" t="s">
        <v>15</v>
      </c>
      <c r="C24" s="10">
        <v>0</v>
      </c>
      <c r="D24" s="4"/>
      <c r="E24" s="10">
        <v>0</v>
      </c>
      <c r="F24" s="4"/>
      <c r="G24" s="10">
        <v>0</v>
      </c>
      <c r="H24" s="4"/>
      <c r="I24" s="10">
        <f t="shared" si="0"/>
        <v>0</v>
      </c>
      <c r="J24" s="4"/>
      <c r="K24" s="10">
        <v>2154033</v>
      </c>
      <c r="L24" s="4"/>
      <c r="M24" s="10">
        <v>5175209088</v>
      </c>
      <c r="N24" s="4"/>
      <c r="O24" s="10">
        <v>4977555585</v>
      </c>
      <c r="P24" s="4"/>
      <c r="Q24" s="6">
        <f t="shared" si="1"/>
        <v>197653503</v>
      </c>
    </row>
    <row r="25" spans="1:17">
      <c r="A25" s="1" t="s">
        <v>61</v>
      </c>
      <c r="C25" s="10">
        <v>0</v>
      </c>
      <c r="D25" s="4"/>
      <c r="E25" s="10">
        <v>0</v>
      </c>
      <c r="F25" s="4"/>
      <c r="G25" s="10">
        <v>0</v>
      </c>
      <c r="H25" s="4"/>
      <c r="I25" s="10">
        <f t="shared" si="0"/>
        <v>0</v>
      </c>
      <c r="J25" s="4"/>
      <c r="K25" s="10">
        <v>97245</v>
      </c>
      <c r="L25" s="4"/>
      <c r="M25" s="10">
        <v>2358699737</v>
      </c>
      <c r="N25" s="4"/>
      <c r="O25" s="10">
        <v>2026643233</v>
      </c>
      <c r="P25" s="4"/>
      <c r="Q25" s="6">
        <f t="shared" si="1"/>
        <v>332056504</v>
      </c>
    </row>
    <row r="26" spans="1:17">
      <c r="A26" s="1" t="s">
        <v>50</v>
      </c>
      <c r="C26" s="10">
        <v>0</v>
      </c>
      <c r="D26" s="4"/>
      <c r="E26" s="10">
        <v>0</v>
      </c>
      <c r="F26" s="4"/>
      <c r="G26" s="10">
        <v>0</v>
      </c>
      <c r="H26" s="4"/>
      <c r="I26" s="10">
        <f t="shared" si="0"/>
        <v>0</v>
      </c>
      <c r="J26" s="4"/>
      <c r="K26" s="10">
        <v>389769</v>
      </c>
      <c r="L26" s="4"/>
      <c r="M26" s="10">
        <v>3781973168</v>
      </c>
      <c r="N26" s="4"/>
      <c r="O26" s="10">
        <v>3152734328</v>
      </c>
      <c r="P26" s="4"/>
      <c r="Q26" s="6">
        <f t="shared" si="1"/>
        <v>629238840</v>
      </c>
    </row>
    <row r="27" spans="1:17">
      <c r="A27" s="1" t="s">
        <v>67</v>
      </c>
      <c r="C27" s="10">
        <v>0</v>
      </c>
      <c r="D27" s="4"/>
      <c r="E27" s="10">
        <v>0</v>
      </c>
      <c r="F27" s="4"/>
      <c r="G27" s="10">
        <v>0</v>
      </c>
      <c r="H27" s="4"/>
      <c r="I27" s="10">
        <f t="shared" si="0"/>
        <v>0</v>
      </c>
      <c r="J27" s="4"/>
      <c r="K27" s="10">
        <v>425444</v>
      </c>
      <c r="L27" s="4"/>
      <c r="M27" s="10">
        <v>8930276517</v>
      </c>
      <c r="N27" s="4"/>
      <c r="O27" s="10">
        <v>8364965977</v>
      </c>
      <c r="P27" s="4"/>
      <c r="Q27" s="6">
        <f t="shared" si="1"/>
        <v>565310540</v>
      </c>
    </row>
    <row r="28" spans="1:17">
      <c r="A28" s="1" t="s">
        <v>41</v>
      </c>
      <c r="C28" s="10">
        <v>0</v>
      </c>
      <c r="D28" s="4"/>
      <c r="E28" s="10">
        <v>0</v>
      </c>
      <c r="F28" s="4"/>
      <c r="G28" s="10">
        <v>0</v>
      </c>
      <c r="H28" s="4"/>
      <c r="I28" s="10">
        <f t="shared" si="0"/>
        <v>0</v>
      </c>
      <c r="J28" s="4"/>
      <c r="K28" s="10">
        <v>648559</v>
      </c>
      <c r="L28" s="4"/>
      <c r="M28" s="10">
        <v>10035348501</v>
      </c>
      <c r="N28" s="4"/>
      <c r="O28" s="10">
        <v>8615190600</v>
      </c>
      <c r="P28" s="4"/>
      <c r="Q28" s="6">
        <f t="shared" si="1"/>
        <v>1420157901</v>
      </c>
    </row>
    <row r="29" spans="1:17">
      <c r="A29" s="1" t="s">
        <v>30</v>
      </c>
      <c r="C29" s="10">
        <v>0</v>
      </c>
      <c r="D29" s="4"/>
      <c r="E29" s="10">
        <v>0</v>
      </c>
      <c r="F29" s="4"/>
      <c r="G29" s="10">
        <v>0</v>
      </c>
      <c r="H29" s="4"/>
      <c r="I29" s="10">
        <f t="shared" si="0"/>
        <v>0</v>
      </c>
      <c r="J29" s="4"/>
      <c r="K29" s="10">
        <v>224874</v>
      </c>
      <c r="L29" s="4"/>
      <c r="M29" s="10">
        <v>2742062496</v>
      </c>
      <c r="N29" s="4"/>
      <c r="O29" s="10">
        <v>2526902279</v>
      </c>
      <c r="P29" s="4"/>
      <c r="Q29" s="6">
        <f t="shared" si="1"/>
        <v>215160217</v>
      </c>
    </row>
    <row r="30" spans="1:17">
      <c r="A30" s="1" t="s">
        <v>54</v>
      </c>
      <c r="C30" s="10">
        <v>0</v>
      </c>
      <c r="D30" s="4"/>
      <c r="E30" s="10">
        <v>0</v>
      </c>
      <c r="F30" s="4"/>
      <c r="G30" s="10">
        <v>0</v>
      </c>
      <c r="H30" s="4"/>
      <c r="I30" s="10">
        <f t="shared" si="0"/>
        <v>0</v>
      </c>
      <c r="J30" s="4"/>
      <c r="K30" s="10">
        <v>5952588</v>
      </c>
      <c r="L30" s="4"/>
      <c r="M30" s="10">
        <v>35976467612</v>
      </c>
      <c r="N30" s="4"/>
      <c r="O30" s="10">
        <v>33125486773</v>
      </c>
      <c r="P30" s="4"/>
      <c r="Q30" s="6">
        <f t="shared" si="1"/>
        <v>2850980839</v>
      </c>
    </row>
    <row r="31" spans="1:17">
      <c r="A31" s="1" t="s">
        <v>49</v>
      </c>
      <c r="C31" s="10">
        <v>0</v>
      </c>
      <c r="D31" s="4"/>
      <c r="E31" s="10">
        <v>0</v>
      </c>
      <c r="F31" s="4"/>
      <c r="G31" s="10">
        <v>0</v>
      </c>
      <c r="H31" s="4"/>
      <c r="I31" s="10">
        <f t="shared" si="0"/>
        <v>0</v>
      </c>
      <c r="J31" s="4"/>
      <c r="K31" s="10">
        <v>234372</v>
      </c>
      <c r="L31" s="4"/>
      <c r="M31" s="10">
        <v>4653540791</v>
      </c>
      <c r="N31" s="4"/>
      <c r="O31" s="10">
        <v>4189302199</v>
      </c>
      <c r="P31" s="4"/>
      <c r="Q31" s="6">
        <f t="shared" si="1"/>
        <v>464238592</v>
      </c>
    </row>
    <row r="32" spans="1:17">
      <c r="A32" s="1" t="s">
        <v>17</v>
      </c>
      <c r="C32" s="10">
        <v>0</v>
      </c>
      <c r="D32" s="4"/>
      <c r="E32" s="10">
        <v>0</v>
      </c>
      <c r="F32" s="4"/>
      <c r="G32" s="10">
        <v>0</v>
      </c>
      <c r="H32" s="4"/>
      <c r="I32" s="10">
        <f t="shared" si="0"/>
        <v>0</v>
      </c>
      <c r="J32" s="4"/>
      <c r="K32" s="10">
        <v>2357576</v>
      </c>
      <c r="L32" s="4"/>
      <c r="M32" s="10">
        <v>4947331860</v>
      </c>
      <c r="N32" s="4"/>
      <c r="O32" s="10">
        <v>4534462985</v>
      </c>
      <c r="P32" s="4"/>
      <c r="Q32" s="6">
        <f t="shared" si="1"/>
        <v>412868875</v>
      </c>
    </row>
    <row r="33" spans="1:17">
      <c r="A33" s="1" t="s">
        <v>57</v>
      </c>
      <c r="C33" s="10">
        <v>0</v>
      </c>
      <c r="D33" s="4"/>
      <c r="E33" s="10">
        <v>0</v>
      </c>
      <c r="F33" s="4"/>
      <c r="G33" s="10">
        <v>0</v>
      </c>
      <c r="H33" s="4"/>
      <c r="I33" s="10">
        <f t="shared" si="0"/>
        <v>0</v>
      </c>
      <c r="J33" s="4"/>
      <c r="K33" s="10">
        <v>321880</v>
      </c>
      <c r="L33" s="4"/>
      <c r="M33" s="10">
        <v>5356270766</v>
      </c>
      <c r="N33" s="4"/>
      <c r="O33" s="10">
        <v>4568217515</v>
      </c>
      <c r="P33" s="4"/>
      <c r="Q33" s="6">
        <f t="shared" si="1"/>
        <v>788053251</v>
      </c>
    </row>
    <row r="34" spans="1:17">
      <c r="A34" s="1" t="s">
        <v>16</v>
      </c>
      <c r="C34" s="10">
        <v>0</v>
      </c>
      <c r="D34" s="4"/>
      <c r="E34" s="10">
        <v>0</v>
      </c>
      <c r="F34" s="4"/>
      <c r="G34" s="10">
        <v>0</v>
      </c>
      <c r="H34" s="4"/>
      <c r="I34" s="10">
        <f t="shared" si="0"/>
        <v>0</v>
      </c>
      <c r="J34" s="4"/>
      <c r="K34" s="10">
        <v>649480</v>
      </c>
      <c r="L34" s="4"/>
      <c r="M34" s="10">
        <v>5751024118</v>
      </c>
      <c r="N34" s="4"/>
      <c r="O34" s="10">
        <v>5430395189</v>
      </c>
      <c r="P34" s="4"/>
      <c r="Q34" s="6">
        <f t="shared" si="1"/>
        <v>320628929</v>
      </c>
    </row>
    <row r="35" spans="1:17">
      <c r="A35" s="1" t="s">
        <v>131</v>
      </c>
      <c r="C35" s="10">
        <v>0</v>
      </c>
      <c r="D35" s="4"/>
      <c r="E35" s="10">
        <v>0</v>
      </c>
      <c r="F35" s="4"/>
      <c r="G35" s="10">
        <v>0</v>
      </c>
      <c r="H35" s="4"/>
      <c r="I35" s="10">
        <f t="shared" si="0"/>
        <v>0</v>
      </c>
      <c r="J35" s="4"/>
      <c r="K35" s="10">
        <v>20000</v>
      </c>
      <c r="L35" s="4"/>
      <c r="M35" s="10">
        <v>604382408</v>
      </c>
      <c r="N35" s="4"/>
      <c r="O35" s="10">
        <v>600544790</v>
      </c>
      <c r="P35" s="4"/>
      <c r="Q35" s="6">
        <f t="shared" si="1"/>
        <v>3837618</v>
      </c>
    </row>
    <row r="36" spans="1:17">
      <c r="A36" s="1" t="s">
        <v>37</v>
      </c>
      <c r="C36" s="10">
        <v>0</v>
      </c>
      <c r="D36" s="4"/>
      <c r="E36" s="10">
        <v>0</v>
      </c>
      <c r="F36" s="4"/>
      <c r="G36" s="10">
        <v>0</v>
      </c>
      <c r="H36" s="4"/>
      <c r="I36" s="10">
        <f t="shared" si="0"/>
        <v>0</v>
      </c>
      <c r="J36" s="4"/>
      <c r="K36" s="10">
        <v>1068042</v>
      </c>
      <c r="L36" s="4"/>
      <c r="M36" s="10">
        <v>12424026222</v>
      </c>
      <c r="N36" s="4"/>
      <c r="O36" s="10">
        <v>13026927544</v>
      </c>
      <c r="P36" s="4"/>
      <c r="Q36" s="6">
        <f t="shared" si="1"/>
        <v>-602901322</v>
      </c>
    </row>
    <row r="37" spans="1:17">
      <c r="A37" s="1" t="s">
        <v>60</v>
      </c>
      <c r="C37" s="10">
        <v>0</v>
      </c>
      <c r="D37" s="4"/>
      <c r="E37" s="10">
        <v>0</v>
      </c>
      <c r="F37" s="4"/>
      <c r="G37" s="10">
        <v>0</v>
      </c>
      <c r="H37" s="4"/>
      <c r="I37" s="10">
        <f t="shared" si="0"/>
        <v>0</v>
      </c>
      <c r="J37" s="4"/>
      <c r="K37" s="10">
        <v>68151</v>
      </c>
      <c r="L37" s="4"/>
      <c r="M37" s="10">
        <v>2010686502</v>
      </c>
      <c r="N37" s="4"/>
      <c r="O37" s="10">
        <v>1908334453</v>
      </c>
      <c r="P37" s="4"/>
      <c r="Q37" s="6">
        <f t="shared" si="1"/>
        <v>102352049</v>
      </c>
    </row>
    <row r="38" spans="1:17">
      <c r="A38" s="1" t="s">
        <v>18</v>
      </c>
      <c r="C38" s="10">
        <v>0</v>
      </c>
      <c r="D38" s="4"/>
      <c r="E38" s="10">
        <v>0</v>
      </c>
      <c r="F38" s="4"/>
      <c r="G38" s="10">
        <v>0</v>
      </c>
      <c r="H38" s="4"/>
      <c r="I38" s="10">
        <f t="shared" si="0"/>
        <v>0</v>
      </c>
      <c r="J38" s="4"/>
      <c r="K38" s="10">
        <v>1988340</v>
      </c>
      <c r="L38" s="4"/>
      <c r="M38" s="10">
        <v>4143881485</v>
      </c>
      <c r="N38" s="4"/>
      <c r="O38" s="10">
        <v>3829662936</v>
      </c>
      <c r="P38" s="4"/>
      <c r="Q38" s="6">
        <f t="shared" si="1"/>
        <v>314218549</v>
      </c>
    </row>
    <row r="39" spans="1:17">
      <c r="A39" s="1" t="s">
        <v>46</v>
      </c>
      <c r="C39" s="10">
        <v>0</v>
      </c>
      <c r="D39" s="4"/>
      <c r="E39" s="10">
        <v>0</v>
      </c>
      <c r="F39" s="4"/>
      <c r="G39" s="10">
        <v>0</v>
      </c>
      <c r="H39" s="4"/>
      <c r="I39" s="10">
        <f t="shared" si="0"/>
        <v>0</v>
      </c>
      <c r="J39" s="4"/>
      <c r="K39" s="10">
        <v>298165</v>
      </c>
      <c r="L39" s="4"/>
      <c r="M39" s="10">
        <v>2839592982</v>
      </c>
      <c r="N39" s="4"/>
      <c r="O39" s="10">
        <v>2441578255</v>
      </c>
      <c r="P39" s="4"/>
      <c r="Q39" s="6">
        <f t="shared" si="1"/>
        <v>398014727</v>
      </c>
    </row>
    <row r="40" spans="1:17">
      <c r="A40" s="1" t="s">
        <v>20</v>
      </c>
      <c r="C40" s="10">
        <v>0</v>
      </c>
      <c r="D40" s="4"/>
      <c r="E40" s="10">
        <v>0</v>
      </c>
      <c r="F40" s="4"/>
      <c r="G40" s="10">
        <v>0</v>
      </c>
      <c r="H40" s="4"/>
      <c r="I40" s="10">
        <f t="shared" si="0"/>
        <v>0</v>
      </c>
      <c r="J40" s="4"/>
      <c r="K40" s="10">
        <v>1120343</v>
      </c>
      <c r="L40" s="4"/>
      <c r="M40" s="10">
        <v>2450682583</v>
      </c>
      <c r="N40" s="4"/>
      <c r="O40" s="10">
        <v>1982196545</v>
      </c>
      <c r="P40" s="4"/>
      <c r="Q40" s="6">
        <f t="shared" si="1"/>
        <v>468486038</v>
      </c>
    </row>
    <row r="41" spans="1:17">
      <c r="A41" s="1" t="s">
        <v>51</v>
      </c>
      <c r="C41" s="10">
        <v>0</v>
      </c>
      <c r="D41" s="4"/>
      <c r="E41" s="10">
        <v>0</v>
      </c>
      <c r="F41" s="4"/>
      <c r="G41" s="10">
        <v>0</v>
      </c>
      <c r="H41" s="4"/>
      <c r="I41" s="10">
        <f t="shared" si="0"/>
        <v>0</v>
      </c>
      <c r="J41" s="4"/>
      <c r="K41" s="10">
        <v>3662700</v>
      </c>
      <c r="L41" s="4"/>
      <c r="M41" s="10">
        <v>28332572183</v>
      </c>
      <c r="N41" s="4"/>
      <c r="O41" s="10">
        <v>27523166091</v>
      </c>
      <c r="P41" s="4"/>
      <c r="Q41" s="6">
        <f t="shared" si="1"/>
        <v>809406092</v>
      </c>
    </row>
    <row r="42" spans="1:17">
      <c r="A42" s="1" t="s">
        <v>52</v>
      </c>
      <c r="C42" s="10">
        <v>0</v>
      </c>
      <c r="D42" s="4"/>
      <c r="E42" s="10">
        <v>0</v>
      </c>
      <c r="F42" s="4"/>
      <c r="G42" s="10">
        <v>0</v>
      </c>
      <c r="H42" s="4"/>
      <c r="I42" s="10">
        <f t="shared" si="0"/>
        <v>0</v>
      </c>
      <c r="J42" s="4"/>
      <c r="K42" s="10">
        <v>94926</v>
      </c>
      <c r="L42" s="4"/>
      <c r="M42" s="10">
        <v>1145039146</v>
      </c>
      <c r="N42" s="4"/>
      <c r="O42" s="10">
        <v>1048194537</v>
      </c>
      <c r="P42" s="4"/>
      <c r="Q42" s="6">
        <f t="shared" si="1"/>
        <v>96844609</v>
      </c>
    </row>
    <row r="43" spans="1:17">
      <c r="A43" s="1" t="s">
        <v>63</v>
      </c>
      <c r="C43" s="10">
        <v>0</v>
      </c>
      <c r="D43" s="4"/>
      <c r="E43" s="10">
        <v>0</v>
      </c>
      <c r="F43" s="4"/>
      <c r="G43" s="10">
        <v>0</v>
      </c>
      <c r="H43" s="4"/>
      <c r="I43" s="10">
        <f t="shared" si="0"/>
        <v>0</v>
      </c>
      <c r="J43" s="4"/>
      <c r="K43" s="10">
        <v>1355883</v>
      </c>
      <c r="L43" s="4"/>
      <c r="M43" s="10">
        <v>17271869814</v>
      </c>
      <c r="N43" s="4"/>
      <c r="O43" s="10">
        <v>17683508823</v>
      </c>
      <c r="P43" s="4"/>
      <c r="Q43" s="6">
        <f t="shared" si="1"/>
        <v>-411639009</v>
      </c>
    </row>
    <row r="44" spans="1:17">
      <c r="A44" s="1" t="s">
        <v>53</v>
      </c>
      <c r="C44" s="10">
        <v>0</v>
      </c>
      <c r="D44" s="4"/>
      <c r="E44" s="10">
        <v>0</v>
      </c>
      <c r="F44" s="4"/>
      <c r="G44" s="10">
        <v>0</v>
      </c>
      <c r="H44" s="4"/>
      <c r="I44" s="10">
        <f t="shared" si="0"/>
        <v>0</v>
      </c>
      <c r="J44" s="4"/>
      <c r="K44" s="10">
        <v>180787</v>
      </c>
      <c r="L44" s="4"/>
      <c r="M44" s="10">
        <v>3990772228</v>
      </c>
      <c r="N44" s="4"/>
      <c r="O44" s="10">
        <v>4051721721</v>
      </c>
      <c r="P44" s="4"/>
      <c r="Q44" s="6">
        <f t="shared" si="1"/>
        <v>-60949493</v>
      </c>
    </row>
    <row r="45" spans="1:17">
      <c r="A45" s="1" t="s">
        <v>45</v>
      </c>
      <c r="C45" s="10">
        <v>0</v>
      </c>
      <c r="D45" s="4"/>
      <c r="E45" s="10">
        <v>0</v>
      </c>
      <c r="F45" s="4"/>
      <c r="G45" s="10">
        <v>0</v>
      </c>
      <c r="H45" s="4"/>
      <c r="I45" s="10">
        <f t="shared" si="0"/>
        <v>0</v>
      </c>
      <c r="J45" s="4"/>
      <c r="K45" s="10">
        <v>617372</v>
      </c>
      <c r="L45" s="4"/>
      <c r="M45" s="10">
        <v>5810344943</v>
      </c>
      <c r="N45" s="4"/>
      <c r="O45" s="10">
        <v>5484794198</v>
      </c>
      <c r="P45" s="4"/>
      <c r="Q45" s="6">
        <f t="shared" si="1"/>
        <v>325550745</v>
      </c>
    </row>
    <row r="46" spans="1:17">
      <c r="A46" s="1" t="s">
        <v>48</v>
      </c>
      <c r="C46" s="10">
        <v>0</v>
      </c>
      <c r="D46" s="4"/>
      <c r="E46" s="10">
        <v>0</v>
      </c>
      <c r="F46" s="4"/>
      <c r="G46" s="10">
        <v>0</v>
      </c>
      <c r="H46" s="4"/>
      <c r="I46" s="10">
        <f t="shared" si="0"/>
        <v>0</v>
      </c>
      <c r="J46" s="4"/>
      <c r="K46" s="10">
        <v>823461</v>
      </c>
      <c r="L46" s="4"/>
      <c r="M46" s="10">
        <v>11771842456</v>
      </c>
      <c r="N46" s="4"/>
      <c r="O46" s="10">
        <v>10662636853</v>
      </c>
      <c r="P46" s="4"/>
      <c r="Q46" s="6">
        <f t="shared" si="1"/>
        <v>1109205603</v>
      </c>
    </row>
    <row r="47" spans="1:17">
      <c r="A47" s="1" t="s">
        <v>28</v>
      </c>
      <c r="C47" s="10">
        <v>0</v>
      </c>
      <c r="D47" s="4"/>
      <c r="E47" s="10">
        <v>0</v>
      </c>
      <c r="F47" s="4"/>
      <c r="G47" s="10">
        <v>0</v>
      </c>
      <c r="H47" s="4"/>
      <c r="I47" s="10">
        <f t="shared" si="0"/>
        <v>0</v>
      </c>
      <c r="J47" s="4"/>
      <c r="K47" s="10">
        <v>344193</v>
      </c>
      <c r="L47" s="4"/>
      <c r="M47" s="10">
        <v>15475318827</v>
      </c>
      <c r="N47" s="4"/>
      <c r="O47" s="10">
        <v>14571658417</v>
      </c>
      <c r="P47" s="4"/>
      <c r="Q47" s="6">
        <f t="shared" si="1"/>
        <v>903660410</v>
      </c>
    </row>
    <row r="48" spans="1:17">
      <c r="A48" s="1" t="s">
        <v>29</v>
      </c>
      <c r="C48" s="10">
        <v>0</v>
      </c>
      <c r="D48" s="4"/>
      <c r="E48" s="10">
        <v>0</v>
      </c>
      <c r="F48" s="4"/>
      <c r="G48" s="10">
        <v>0</v>
      </c>
      <c r="H48" s="4"/>
      <c r="I48" s="10">
        <f t="shared" si="0"/>
        <v>0</v>
      </c>
      <c r="J48" s="4"/>
      <c r="K48" s="10">
        <v>71721</v>
      </c>
      <c r="L48" s="4"/>
      <c r="M48" s="10">
        <v>3368916114</v>
      </c>
      <c r="N48" s="4"/>
      <c r="O48" s="10">
        <v>3026370666</v>
      </c>
      <c r="P48" s="4"/>
      <c r="Q48" s="6">
        <f t="shared" si="1"/>
        <v>342545448</v>
      </c>
    </row>
    <row r="49" spans="1:17">
      <c r="A49" s="1" t="s">
        <v>32</v>
      </c>
      <c r="C49" s="10">
        <v>0</v>
      </c>
      <c r="D49" s="4"/>
      <c r="E49" s="10">
        <v>0</v>
      </c>
      <c r="F49" s="4"/>
      <c r="G49" s="10">
        <v>0</v>
      </c>
      <c r="H49" s="4"/>
      <c r="I49" s="10">
        <f t="shared" si="0"/>
        <v>0</v>
      </c>
      <c r="J49" s="4"/>
      <c r="K49" s="10">
        <v>46004</v>
      </c>
      <c r="L49" s="4"/>
      <c r="M49" s="10">
        <v>2299129338</v>
      </c>
      <c r="N49" s="4"/>
      <c r="O49" s="10">
        <v>2224081421</v>
      </c>
      <c r="P49" s="4"/>
      <c r="Q49" s="6">
        <f t="shared" si="1"/>
        <v>75047917</v>
      </c>
    </row>
    <row r="50" spans="1:17">
      <c r="A50" s="1" t="s">
        <v>35</v>
      </c>
      <c r="C50" s="10">
        <v>0</v>
      </c>
      <c r="D50" s="4"/>
      <c r="E50" s="10">
        <v>0</v>
      </c>
      <c r="F50" s="4"/>
      <c r="G50" s="10">
        <v>0</v>
      </c>
      <c r="H50" s="4"/>
      <c r="I50" s="10">
        <f t="shared" si="0"/>
        <v>0</v>
      </c>
      <c r="J50" s="4"/>
      <c r="K50" s="10">
        <v>163321</v>
      </c>
      <c r="L50" s="4"/>
      <c r="M50" s="10">
        <v>7382679390</v>
      </c>
      <c r="N50" s="4"/>
      <c r="O50" s="10">
        <v>7375719486</v>
      </c>
      <c r="P50" s="4"/>
      <c r="Q50" s="6">
        <f t="shared" si="1"/>
        <v>6959904</v>
      </c>
    </row>
    <row r="51" spans="1:17">
      <c r="A51" s="1" t="s">
        <v>68</v>
      </c>
      <c r="C51" s="10">
        <v>0</v>
      </c>
      <c r="D51" s="4"/>
      <c r="E51" s="10">
        <v>0</v>
      </c>
      <c r="F51" s="4"/>
      <c r="G51" s="10">
        <v>0</v>
      </c>
      <c r="H51" s="4"/>
      <c r="I51" s="10">
        <f t="shared" si="0"/>
        <v>0</v>
      </c>
      <c r="J51" s="4"/>
      <c r="K51" s="10">
        <v>168697</v>
      </c>
      <c r="L51" s="4"/>
      <c r="M51" s="10">
        <v>2771820559</v>
      </c>
      <c r="N51" s="4"/>
      <c r="O51" s="10">
        <v>2553350211</v>
      </c>
      <c r="P51" s="4"/>
      <c r="Q51" s="6">
        <f t="shared" si="1"/>
        <v>218470348</v>
      </c>
    </row>
    <row r="52" spans="1:17">
      <c r="A52" s="1" t="s">
        <v>55</v>
      </c>
      <c r="C52" s="10">
        <v>0</v>
      </c>
      <c r="D52" s="4"/>
      <c r="E52" s="10">
        <v>0</v>
      </c>
      <c r="F52" s="4"/>
      <c r="G52" s="10">
        <v>0</v>
      </c>
      <c r="H52" s="4"/>
      <c r="I52" s="10">
        <f t="shared" si="0"/>
        <v>0</v>
      </c>
      <c r="J52" s="4"/>
      <c r="K52" s="10">
        <v>89779</v>
      </c>
      <c r="L52" s="4"/>
      <c r="M52" s="10">
        <v>1963660549</v>
      </c>
      <c r="N52" s="4"/>
      <c r="O52" s="10">
        <v>1921302593</v>
      </c>
      <c r="P52" s="4"/>
      <c r="Q52" s="6">
        <f t="shared" si="1"/>
        <v>42357956</v>
      </c>
    </row>
    <row r="53" spans="1:17">
      <c r="A53" s="1" t="s">
        <v>43</v>
      </c>
      <c r="C53" s="10">
        <v>0</v>
      </c>
      <c r="D53" s="4"/>
      <c r="E53" s="10">
        <v>0</v>
      </c>
      <c r="F53" s="4"/>
      <c r="G53" s="10">
        <v>0</v>
      </c>
      <c r="H53" s="4"/>
      <c r="I53" s="10">
        <f t="shared" si="0"/>
        <v>0</v>
      </c>
      <c r="J53" s="4"/>
      <c r="K53" s="10">
        <v>12883676</v>
      </c>
      <c r="L53" s="4"/>
      <c r="M53" s="10">
        <v>13194912496</v>
      </c>
      <c r="N53" s="4"/>
      <c r="O53" s="10">
        <v>11971298840</v>
      </c>
      <c r="P53" s="4"/>
      <c r="Q53" s="6">
        <f t="shared" si="1"/>
        <v>1223613656</v>
      </c>
    </row>
    <row r="54" spans="1:17">
      <c r="A54" s="1" t="s">
        <v>31</v>
      </c>
      <c r="C54" s="10">
        <v>0</v>
      </c>
      <c r="D54" s="4"/>
      <c r="E54" s="10">
        <v>0</v>
      </c>
      <c r="F54" s="4"/>
      <c r="G54" s="10">
        <v>0</v>
      </c>
      <c r="H54" s="4"/>
      <c r="I54" s="10">
        <f t="shared" si="0"/>
        <v>0</v>
      </c>
      <c r="J54" s="4"/>
      <c r="K54" s="10">
        <v>87486</v>
      </c>
      <c r="L54" s="4"/>
      <c r="M54" s="10">
        <v>10476798875</v>
      </c>
      <c r="N54" s="4"/>
      <c r="O54" s="10">
        <v>8477961109</v>
      </c>
      <c r="P54" s="4"/>
      <c r="Q54" s="6">
        <f t="shared" si="1"/>
        <v>1998837766</v>
      </c>
    </row>
    <row r="55" spans="1:17">
      <c r="A55" s="1" t="s">
        <v>62</v>
      </c>
      <c r="C55" s="10">
        <v>0</v>
      </c>
      <c r="D55" s="4"/>
      <c r="E55" s="10">
        <v>0</v>
      </c>
      <c r="F55" s="4"/>
      <c r="G55" s="10">
        <v>0</v>
      </c>
      <c r="H55" s="4"/>
      <c r="I55" s="10">
        <f t="shared" si="0"/>
        <v>0</v>
      </c>
      <c r="J55" s="4"/>
      <c r="K55" s="10">
        <v>499805</v>
      </c>
      <c r="L55" s="4"/>
      <c r="M55" s="10">
        <v>4075603161</v>
      </c>
      <c r="N55" s="4"/>
      <c r="O55" s="10">
        <v>3401801436</v>
      </c>
      <c r="P55" s="4"/>
      <c r="Q55" s="6">
        <f t="shared" si="1"/>
        <v>673801725</v>
      </c>
    </row>
    <row r="56" spans="1:17">
      <c r="A56" s="1" t="s">
        <v>33</v>
      </c>
      <c r="C56" s="10">
        <v>0</v>
      </c>
      <c r="D56" s="4"/>
      <c r="E56" s="10">
        <v>0</v>
      </c>
      <c r="F56" s="4"/>
      <c r="G56" s="10">
        <v>0</v>
      </c>
      <c r="H56" s="4"/>
      <c r="I56" s="10">
        <f t="shared" si="0"/>
        <v>0</v>
      </c>
      <c r="J56" s="4"/>
      <c r="K56" s="10">
        <v>27251</v>
      </c>
      <c r="L56" s="4"/>
      <c r="M56" s="10">
        <v>2029768035</v>
      </c>
      <c r="N56" s="4"/>
      <c r="O56" s="10">
        <v>1761696654</v>
      </c>
      <c r="P56" s="4"/>
      <c r="Q56" s="6">
        <f t="shared" si="1"/>
        <v>268071381</v>
      </c>
    </row>
    <row r="57" spans="1:17">
      <c r="A57" s="1" t="s">
        <v>59</v>
      </c>
      <c r="C57" s="10">
        <v>0</v>
      </c>
      <c r="D57" s="4"/>
      <c r="E57" s="10">
        <v>0</v>
      </c>
      <c r="F57" s="4"/>
      <c r="G57" s="10">
        <v>0</v>
      </c>
      <c r="H57" s="4"/>
      <c r="I57" s="10">
        <f t="shared" si="0"/>
        <v>0</v>
      </c>
      <c r="J57" s="4"/>
      <c r="K57" s="10">
        <v>2649513</v>
      </c>
      <c r="L57" s="4"/>
      <c r="M57" s="10">
        <v>5146813126</v>
      </c>
      <c r="N57" s="4"/>
      <c r="O57" s="10">
        <v>4780585272</v>
      </c>
      <c r="P57" s="4"/>
      <c r="Q57" s="6">
        <f t="shared" si="1"/>
        <v>366227854</v>
      </c>
    </row>
    <row r="58" spans="1:17">
      <c r="A58" s="1" t="s">
        <v>22</v>
      </c>
      <c r="C58" s="10">
        <v>0</v>
      </c>
      <c r="D58" s="4"/>
      <c r="E58" s="10">
        <v>0</v>
      </c>
      <c r="F58" s="4"/>
      <c r="G58" s="10">
        <v>0</v>
      </c>
      <c r="H58" s="4"/>
      <c r="I58" s="10">
        <f t="shared" si="0"/>
        <v>0</v>
      </c>
      <c r="J58" s="4"/>
      <c r="K58" s="10">
        <v>1169791</v>
      </c>
      <c r="L58" s="4"/>
      <c r="M58" s="10">
        <v>10184032405</v>
      </c>
      <c r="N58" s="4"/>
      <c r="O58" s="10">
        <v>8953875135</v>
      </c>
      <c r="P58" s="4"/>
      <c r="Q58" s="6">
        <f t="shared" si="1"/>
        <v>1230157270</v>
      </c>
    </row>
    <row r="59" spans="1:17">
      <c r="A59" s="1" t="s">
        <v>98</v>
      </c>
      <c r="C59" s="10">
        <v>0</v>
      </c>
      <c r="D59" s="4"/>
      <c r="E59" s="10">
        <v>0</v>
      </c>
      <c r="F59" s="4"/>
      <c r="G59" s="10">
        <v>0</v>
      </c>
      <c r="H59" s="4"/>
      <c r="I59" s="10">
        <f t="shared" si="0"/>
        <v>0</v>
      </c>
      <c r="J59" s="4"/>
      <c r="K59" s="10">
        <v>2458500</v>
      </c>
      <c r="L59" s="4"/>
      <c r="M59" s="10">
        <v>2428444576123</v>
      </c>
      <c r="N59" s="4"/>
      <c r="O59" s="10">
        <v>2421637139576</v>
      </c>
      <c r="P59" s="4"/>
      <c r="Q59" s="6">
        <f t="shared" si="1"/>
        <v>6807436547</v>
      </c>
    </row>
    <row r="60" spans="1:17" ht="24.75" thickBot="1">
      <c r="C60" s="4"/>
      <c r="D60" s="4"/>
      <c r="E60" s="11">
        <f>SUM(E8:E59)</f>
        <v>5832171182</v>
      </c>
      <c r="F60" s="4"/>
      <c r="G60" s="11">
        <f>SUM(G8:G59)</f>
        <v>5832171182</v>
      </c>
      <c r="H60" s="4"/>
      <c r="I60" s="11">
        <f>SUM(I8:I59)</f>
        <v>0</v>
      </c>
      <c r="J60" s="4"/>
      <c r="K60" s="4"/>
      <c r="L60" s="4"/>
      <c r="M60" s="11">
        <f>SUM(M8:M59)</f>
        <v>2861675849125</v>
      </c>
      <c r="N60" s="4"/>
      <c r="O60" s="11">
        <f>SUM(O8:O59)</f>
        <v>2826596858262</v>
      </c>
      <c r="P60" s="4"/>
      <c r="Q60" s="11">
        <f>SUM(Q8:Q59)</f>
        <v>35078990863</v>
      </c>
    </row>
    <row r="61" spans="1:17" ht="24.75" thickTop="1">
      <c r="O61" s="6"/>
      <c r="P61" s="6"/>
      <c r="Q61" s="6"/>
    </row>
    <row r="62" spans="1:17">
      <c r="O62" s="10"/>
      <c r="P62" s="4"/>
      <c r="Q62" s="10"/>
    </row>
    <row r="63" spans="1:17">
      <c r="Q63" s="3"/>
    </row>
    <row r="64" spans="1:17">
      <c r="Q64" s="3"/>
    </row>
    <row r="66" spans="15:17">
      <c r="O66" s="5"/>
      <c r="P66" s="5"/>
      <c r="Q66" s="5"/>
    </row>
    <row r="67" spans="15:17">
      <c r="O67" s="3"/>
      <c r="Q67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67"/>
  <sheetViews>
    <sheetView rightToLeft="1" topLeftCell="A54" workbookViewId="0">
      <selection activeCell="D75" sqref="D75"/>
    </sheetView>
  </sheetViews>
  <sheetFormatPr defaultRowHeight="24"/>
  <cols>
    <col min="1" max="1" width="38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3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3" ht="24.75">
      <c r="A6" s="22" t="s">
        <v>3</v>
      </c>
      <c r="C6" s="23" t="s">
        <v>91</v>
      </c>
      <c r="D6" s="23" t="s">
        <v>91</v>
      </c>
      <c r="E6" s="23" t="s">
        <v>91</v>
      </c>
      <c r="F6" s="23" t="s">
        <v>91</v>
      </c>
      <c r="G6" s="23" t="s">
        <v>91</v>
      </c>
      <c r="H6" s="23" t="s">
        <v>91</v>
      </c>
      <c r="I6" s="23" t="s">
        <v>91</v>
      </c>
      <c r="J6" s="23" t="s">
        <v>91</v>
      </c>
      <c r="K6" s="23" t="s">
        <v>91</v>
      </c>
      <c r="M6" s="23" t="s">
        <v>92</v>
      </c>
      <c r="N6" s="23" t="s">
        <v>92</v>
      </c>
      <c r="O6" s="23" t="s">
        <v>92</v>
      </c>
      <c r="P6" s="23" t="s">
        <v>92</v>
      </c>
      <c r="Q6" s="23" t="s">
        <v>92</v>
      </c>
      <c r="R6" s="23" t="s">
        <v>92</v>
      </c>
      <c r="S6" s="23" t="s">
        <v>92</v>
      </c>
      <c r="T6" s="23" t="s">
        <v>92</v>
      </c>
      <c r="U6" s="23" t="s">
        <v>92</v>
      </c>
    </row>
    <row r="7" spans="1:23" ht="24.75">
      <c r="A7" s="23" t="s">
        <v>3</v>
      </c>
      <c r="C7" s="23" t="s">
        <v>132</v>
      </c>
      <c r="E7" s="23" t="s">
        <v>133</v>
      </c>
      <c r="G7" s="23" t="s">
        <v>134</v>
      </c>
      <c r="I7" s="23" t="s">
        <v>79</v>
      </c>
      <c r="K7" s="23" t="s">
        <v>135</v>
      </c>
      <c r="M7" s="23" t="s">
        <v>132</v>
      </c>
      <c r="O7" s="23" t="s">
        <v>133</v>
      </c>
      <c r="Q7" s="23" t="s">
        <v>134</v>
      </c>
      <c r="S7" s="23" t="s">
        <v>79</v>
      </c>
      <c r="U7" s="23" t="s">
        <v>135</v>
      </c>
    </row>
    <row r="8" spans="1:23">
      <c r="A8" s="1" t="s">
        <v>39</v>
      </c>
      <c r="C8" s="6">
        <v>0</v>
      </c>
      <c r="D8" s="6"/>
      <c r="E8" s="6">
        <v>0</v>
      </c>
      <c r="F8" s="6"/>
      <c r="G8" s="6">
        <v>0</v>
      </c>
      <c r="H8" s="6"/>
      <c r="I8" s="6">
        <f>C8+E8+G8</f>
        <v>0</v>
      </c>
      <c r="J8" s="6"/>
      <c r="K8" s="8">
        <f>I8/$I$66</f>
        <v>0</v>
      </c>
      <c r="L8" s="6"/>
      <c r="M8" s="6">
        <v>0</v>
      </c>
      <c r="N8" s="6"/>
      <c r="O8" s="6">
        <v>0</v>
      </c>
      <c r="P8" s="6"/>
      <c r="Q8" s="6">
        <v>0</v>
      </c>
      <c r="R8" s="6"/>
      <c r="S8" s="6">
        <f>M8+O8+Q8</f>
        <v>0</v>
      </c>
      <c r="T8" s="5"/>
      <c r="U8" s="8">
        <f>S8/$S$66</f>
        <v>0</v>
      </c>
      <c r="V8" s="5"/>
      <c r="W8" s="5"/>
    </row>
    <row r="9" spans="1:23">
      <c r="A9" s="1" t="s">
        <v>56</v>
      </c>
      <c r="C9" s="6">
        <v>0</v>
      </c>
      <c r="D9" s="6"/>
      <c r="E9" s="6">
        <v>-13928002517</v>
      </c>
      <c r="F9" s="6"/>
      <c r="G9" s="6">
        <v>0</v>
      </c>
      <c r="H9" s="6"/>
      <c r="I9" s="6">
        <f t="shared" ref="I9:I63" si="0">C9+E9+G9</f>
        <v>-13928002517</v>
      </c>
      <c r="J9" s="6"/>
      <c r="K9" s="8">
        <f t="shared" ref="K9:K65" si="1">I9/$I$66</f>
        <v>6.0639787526279881E-2</v>
      </c>
      <c r="L9" s="6"/>
      <c r="M9" s="6">
        <v>0</v>
      </c>
      <c r="N9" s="6"/>
      <c r="O9" s="6">
        <v>-3626796931</v>
      </c>
      <c r="P9" s="6"/>
      <c r="Q9" s="6">
        <v>2544186928</v>
      </c>
      <c r="R9" s="6"/>
      <c r="S9" s="6">
        <f t="shared" ref="S9:S64" si="2">M9+O9+Q9</f>
        <v>-1082610003</v>
      </c>
      <c r="T9" s="5"/>
      <c r="U9" s="8">
        <f t="shared" ref="U9:U65" si="3">S9/$S$66</f>
        <v>-7.6216783271264993E-3</v>
      </c>
      <c r="V9" s="5"/>
      <c r="W9" s="5"/>
    </row>
    <row r="10" spans="1:23">
      <c r="A10" s="1" t="s">
        <v>24</v>
      </c>
      <c r="C10" s="6">
        <v>0</v>
      </c>
      <c r="D10" s="6"/>
      <c r="E10" s="6">
        <v>-318214112</v>
      </c>
      <c r="F10" s="6"/>
      <c r="G10" s="6">
        <v>0</v>
      </c>
      <c r="H10" s="6"/>
      <c r="I10" s="6">
        <f t="shared" si="0"/>
        <v>-318214112</v>
      </c>
      <c r="J10" s="6"/>
      <c r="K10" s="8">
        <f t="shared" si="1"/>
        <v>1.3854417470122739E-3</v>
      </c>
      <c r="L10" s="6"/>
      <c r="M10" s="6">
        <v>0</v>
      </c>
      <c r="N10" s="6"/>
      <c r="O10" s="6">
        <v>1898423333</v>
      </c>
      <c r="P10" s="6"/>
      <c r="Q10" s="6">
        <v>607598778</v>
      </c>
      <c r="R10" s="6"/>
      <c r="S10" s="6">
        <f t="shared" si="2"/>
        <v>2506022111</v>
      </c>
      <c r="T10" s="5"/>
      <c r="U10" s="8">
        <f t="shared" si="3"/>
        <v>1.7642636182725626E-2</v>
      </c>
      <c r="V10" s="5"/>
      <c r="W10" s="5"/>
    </row>
    <row r="11" spans="1:23">
      <c r="A11" s="1" t="s">
        <v>58</v>
      </c>
      <c r="C11" s="6">
        <v>0</v>
      </c>
      <c r="D11" s="6"/>
      <c r="E11" s="6">
        <v>-1925239398</v>
      </c>
      <c r="F11" s="6"/>
      <c r="G11" s="6">
        <v>0</v>
      </c>
      <c r="H11" s="6"/>
      <c r="I11" s="6">
        <f t="shared" si="0"/>
        <v>-1925239398</v>
      </c>
      <c r="J11" s="6"/>
      <c r="K11" s="8">
        <f t="shared" si="1"/>
        <v>8.3821142256003366E-3</v>
      </c>
      <c r="L11" s="6"/>
      <c r="M11" s="6">
        <v>6826288872</v>
      </c>
      <c r="N11" s="6"/>
      <c r="O11" s="6">
        <v>-3487964176</v>
      </c>
      <c r="P11" s="6"/>
      <c r="Q11" s="6">
        <v>826771411</v>
      </c>
      <c r="R11" s="6"/>
      <c r="S11" s="6">
        <f t="shared" si="2"/>
        <v>4165096107</v>
      </c>
      <c r="T11" s="5"/>
      <c r="U11" s="8">
        <f t="shared" si="3"/>
        <v>2.9322676348041147E-2</v>
      </c>
      <c r="V11" s="5"/>
      <c r="W11" s="5"/>
    </row>
    <row r="12" spans="1:23">
      <c r="A12" s="1" t="s">
        <v>27</v>
      </c>
      <c r="C12" s="6">
        <v>0</v>
      </c>
      <c r="D12" s="6"/>
      <c r="E12" s="6">
        <v>1433368210</v>
      </c>
      <c r="F12" s="6"/>
      <c r="G12" s="6">
        <v>0</v>
      </c>
      <c r="H12" s="6"/>
      <c r="I12" s="6">
        <f t="shared" si="0"/>
        <v>1433368210</v>
      </c>
      <c r="J12" s="6"/>
      <c r="K12" s="8">
        <f t="shared" si="1"/>
        <v>-6.2406036755976932E-3</v>
      </c>
      <c r="L12" s="6"/>
      <c r="M12" s="6">
        <v>0</v>
      </c>
      <c r="N12" s="6"/>
      <c r="O12" s="6">
        <v>4448327925</v>
      </c>
      <c r="P12" s="6"/>
      <c r="Q12" s="6">
        <v>1604205395</v>
      </c>
      <c r="R12" s="6"/>
      <c r="S12" s="6">
        <f t="shared" si="2"/>
        <v>6052533320</v>
      </c>
      <c r="T12" s="5"/>
      <c r="U12" s="8">
        <f t="shared" si="3"/>
        <v>4.2610415478726182E-2</v>
      </c>
      <c r="V12" s="5"/>
      <c r="W12" s="5"/>
    </row>
    <row r="13" spans="1:23">
      <c r="A13" s="1" t="s">
        <v>34</v>
      </c>
      <c r="C13" s="6">
        <v>0</v>
      </c>
      <c r="D13" s="6"/>
      <c r="E13" s="6">
        <v>-1486068565</v>
      </c>
      <c r="F13" s="6"/>
      <c r="G13" s="6">
        <v>0</v>
      </c>
      <c r="H13" s="6"/>
      <c r="I13" s="6">
        <f t="shared" si="0"/>
        <v>-1486068565</v>
      </c>
      <c r="J13" s="6"/>
      <c r="K13" s="8">
        <f t="shared" si="1"/>
        <v>6.4700506710199676E-3</v>
      </c>
      <c r="L13" s="6"/>
      <c r="M13" s="6">
        <v>6065631000</v>
      </c>
      <c r="N13" s="6"/>
      <c r="O13" s="6">
        <v>1346758002</v>
      </c>
      <c r="P13" s="6"/>
      <c r="Q13" s="6">
        <v>642413862</v>
      </c>
      <c r="R13" s="6"/>
      <c r="S13" s="6">
        <f t="shared" si="2"/>
        <v>8054802864</v>
      </c>
      <c r="T13" s="5"/>
      <c r="U13" s="8">
        <f t="shared" si="3"/>
        <v>5.6706585240950576E-2</v>
      </c>
      <c r="V13" s="5"/>
      <c r="W13" s="5"/>
    </row>
    <row r="14" spans="1:23">
      <c r="A14" s="1" t="s">
        <v>25</v>
      </c>
      <c r="C14" s="6">
        <v>4354228259</v>
      </c>
      <c r="D14" s="6"/>
      <c r="E14" s="6">
        <v>1024966972</v>
      </c>
      <c r="F14" s="6"/>
      <c r="G14" s="6">
        <v>0</v>
      </c>
      <c r="H14" s="6"/>
      <c r="I14" s="6">
        <f t="shared" si="0"/>
        <v>5379195231</v>
      </c>
      <c r="J14" s="6"/>
      <c r="K14" s="8">
        <f t="shared" si="1"/>
        <v>-2.3419959572241512E-2</v>
      </c>
      <c r="L14" s="6"/>
      <c r="M14" s="6">
        <v>4354228259</v>
      </c>
      <c r="N14" s="6"/>
      <c r="O14" s="6">
        <v>9335514445</v>
      </c>
      <c r="P14" s="6"/>
      <c r="Q14" s="6">
        <v>324285345</v>
      </c>
      <c r="R14" s="6"/>
      <c r="S14" s="6">
        <f t="shared" si="2"/>
        <v>14014028049</v>
      </c>
      <c r="T14" s="5"/>
      <c r="U14" s="8">
        <f t="shared" si="3"/>
        <v>9.8660102493812032E-2</v>
      </c>
      <c r="V14" s="5"/>
      <c r="W14" s="5"/>
    </row>
    <row r="15" spans="1:23">
      <c r="A15" s="1" t="s">
        <v>42</v>
      </c>
      <c r="C15" s="6">
        <v>0</v>
      </c>
      <c r="D15" s="6"/>
      <c r="E15" s="6">
        <v>-2084599415</v>
      </c>
      <c r="F15" s="6"/>
      <c r="G15" s="6">
        <v>0</v>
      </c>
      <c r="H15" s="6"/>
      <c r="I15" s="6">
        <f t="shared" si="0"/>
        <v>-2084599415</v>
      </c>
      <c r="J15" s="6"/>
      <c r="K15" s="8">
        <f t="shared" si="1"/>
        <v>9.075936441619423E-3</v>
      </c>
      <c r="L15" s="6"/>
      <c r="M15" s="6">
        <v>0</v>
      </c>
      <c r="N15" s="6"/>
      <c r="O15" s="6">
        <v>-1890880238</v>
      </c>
      <c r="P15" s="6"/>
      <c r="Q15" s="6">
        <v>444913529</v>
      </c>
      <c r="R15" s="6"/>
      <c r="S15" s="6">
        <f t="shared" si="2"/>
        <v>-1445966709</v>
      </c>
      <c r="T15" s="5"/>
      <c r="U15" s="8">
        <f t="shared" si="3"/>
        <v>-1.017974441136928E-2</v>
      </c>
      <c r="V15" s="5"/>
      <c r="W15" s="5"/>
    </row>
    <row r="16" spans="1:23">
      <c r="A16" s="1" t="s">
        <v>21</v>
      </c>
      <c r="C16" s="6">
        <v>13523607631</v>
      </c>
      <c r="D16" s="6"/>
      <c r="E16" s="6">
        <v>-9051526849</v>
      </c>
      <c r="F16" s="6"/>
      <c r="G16" s="6">
        <v>0</v>
      </c>
      <c r="H16" s="6"/>
      <c r="I16" s="6">
        <f t="shared" si="0"/>
        <v>4472080782</v>
      </c>
      <c r="J16" s="6"/>
      <c r="K16" s="8">
        <f t="shared" si="1"/>
        <v>-1.9470561416817668E-2</v>
      </c>
      <c r="L16" s="6"/>
      <c r="M16" s="6">
        <v>13523607631</v>
      </c>
      <c r="N16" s="6"/>
      <c r="O16" s="6">
        <v>24937285937</v>
      </c>
      <c r="P16" s="6"/>
      <c r="Q16" s="6">
        <v>1173054943</v>
      </c>
      <c r="R16" s="6"/>
      <c r="S16" s="6">
        <f t="shared" si="2"/>
        <v>39633948511</v>
      </c>
      <c r="T16" s="5"/>
      <c r="U16" s="8">
        <f t="shared" si="3"/>
        <v>0.27902680147759201</v>
      </c>
      <c r="V16" s="5"/>
      <c r="W16" s="5"/>
    </row>
    <row r="17" spans="1:23">
      <c r="A17" s="1" t="s">
        <v>65</v>
      </c>
      <c r="C17" s="6">
        <v>24335544963</v>
      </c>
      <c r="D17" s="6"/>
      <c r="E17" s="6">
        <v>-75693846103</v>
      </c>
      <c r="F17" s="6"/>
      <c r="G17" s="6">
        <v>0</v>
      </c>
      <c r="H17" s="6"/>
      <c r="I17" s="6">
        <f t="shared" si="0"/>
        <v>-51358301140</v>
      </c>
      <c r="J17" s="6"/>
      <c r="K17" s="8">
        <f t="shared" si="1"/>
        <v>0.22360395649261483</v>
      </c>
      <c r="L17" s="6"/>
      <c r="M17" s="6">
        <v>24335544963</v>
      </c>
      <c r="N17" s="6"/>
      <c r="O17" s="6">
        <v>-75420276824</v>
      </c>
      <c r="P17" s="6"/>
      <c r="Q17" s="6">
        <v>945717240</v>
      </c>
      <c r="R17" s="6"/>
      <c r="S17" s="6">
        <f t="shared" si="2"/>
        <v>-50139014621</v>
      </c>
      <c r="T17" s="5"/>
      <c r="U17" s="8">
        <f t="shared" si="3"/>
        <v>-0.35298347514008177</v>
      </c>
      <c r="V17" s="5"/>
      <c r="W17" s="5"/>
    </row>
    <row r="18" spans="1:23">
      <c r="A18" s="1" t="s">
        <v>23</v>
      </c>
      <c r="C18" s="6">
        <v>5376249017</v>
      </c>
      <c r="D18" s="6"/>
      <c r="E18" s="6">
        <v>-9332828581</v>
      </c>
      <c r="F18" s="6"/>
      <c r="G18" s="6">
        <v>0</v>
      </c>
      <c r="H18" s="6"/>
      <c r="I18" s="6">
        <f t="shared" si="0"/>
        <v>-3956579564</v>
      </c>
      <c r="J18" s="6"/>
      <c r="K18" s="8">
        <f t="shared" si="1"/>
        <v>1.7226170357087185E-2</v>
      </c>
      <c r="L18" s="6"/>
      <c r="M18" s="6">
        <v>5376249017</v>
      </c>
      <c r="N18" s="6"/>
      <c r="O18" s="6">
        <v>11846571897</v>
      </c>
      <c r="P18" s="6"/>
      <c r="Q18" s="6">
        <v>471332626</v>
      </c>
      <c r="R18" s="6"/>
      <c r="S18" s="6">
        <f t="shared" si="2"/>
        <v>17694153540</v>
      </c>
      <c r="T18" s="5"/>
      <c r="U18" s="8">
        <f t="shared" si="3"/>
        <v>0.12456853915903326</v>
      </c>
      <c r="V18" s="5"/>
      <c r="W18" s="5"/>
    </row>
    <row r="19" spans="1:23">
      <c r="A19" s="1" t="s">
        <v>130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8">
        <f t="shared" si="1"/>
        <v>0</v>
      </c>
      <c r="L19" s="6"/>
      <c r="M19" s="6">
        <v>0</v>
      </c>
      <c r="N19" s="6"/>
      <c r="O19" s="6">
        <v>0</v>
      </c>
      <c r="P19" s="6"/>
      <c r="Q19" s="6">
        <v>33630888</v>
      </c>
      <c r="R19" s="6"/>
      <c r="S19" s="6">
        <f t="shared" si="2"/>
        <v>33630888</v>
      </c>
      <c r="T19" s="5"/>
      <c r="U19" s="8">
        <f t="shared" si="3"/>
        <v>2.3676467932249345E-4</v>
      </c>
      <c r="V19" s="5"/>
      <c r="W19" s="5"/>
    </row>
    <row r="20" spans="1:23">
      <c r="A20" s="1" t="s">
        <v>47</v>
      </c>
      <c r="C20" s="6">
        <v>0</v>
      </c>
      <c r="D20" s="6"/>
      <c r="E20" s="6">
        <v>-588935299</v>
      </c>
      <c r="F20" s="6"/>
      <c r="G20" s="6">
        <v>0</v>
      </c>
      <c r="H20" s="6"/>
      <c r="I20" s="6">
        <f t="shared" si="0"/>
        <v>-588935299</v>
      </c>
      <c r="J20" s="6"/>
      <c r="K20" s="8">
        <f t="shared" si="1"/>
        <v>2.5641086260931004E-3</v>
      </c>
      <c r="L20" s="6"/>
      <c r="M20" s="6">
        <v>0</v>
      </c>
      <c r="N20" s="6"/>
      <c r="O20" s="6">
        <v>9725030329</v>
      </c>
      <c r="P20" s="6"/>
      <c r="Q20" s="6">
        <v>1149551381</v>
      </c>
      <c r="R20" s="6"/>
      <c r="S20" s="6">
        <f t="shared" si="2"/>
        <v>10874581710</v>
      </c>
      <c r="T20" s="5"/>
      <c r="U20" s="8">
        <f t="shared" si="3"/>
        <v>7.6558098951606701E-2</v>
      </c>
      <c r="V20" s="5"/>
      <c r="W20" s="5"/>
    </row>
    <row r="21" spans="1:23">
      <c r="A21" s="1" t="s">
        <v>36</v>
      </c>
      <c r="C21" s="6">
        <v>0</v>
      </c>
      <c r="D21" s="6"/>
      <c r="E21" s="6">
        <v>1429202445</v>
      </c>
      <c r="F21" s="6"/>
      <c r="G21" s="6">
        <v>0</v>
      </c>
      <c r="H21" s="6"/>
      <c r="I21" s="6">
        <f t="shared" si="0"/>
        <v>1429202445</v>
      </c>
      <c r="J21" s="6"/>
      <c r="K21" s="8">
        <f t="shared" si="1"/>
        <v>-6.2224667529358771E-3</v>
      </c>
      <c r="L21" s="6"/>
      <c r="M21" s="6">
        <v>3077746004</v>
      </c>
      <c r="N21" s="6"/>
      <c r="O21" s="6">
        <v>-4111156858</v>
      </c>
      <c r="P21" s="6"/>
      <c r="Q21" s="6">
        <v>-188694757</v>
      </c>
      <c r="R21" s="6"/>
      <c r="S21" s="6">
        <f t="shared" si="2"/>
        <v>-1222105611</v>
      </c>
      <c r="T21" s="5"/>
      <c r="U21" s="8">
        <f t="shared" si="3"/>
        <v>-8.6037407958610822E-3</v>
      </c>
      <c r="V21" s="5"/>
      <c r="W21" s="5"/>
    </row>
    <row r="22" spans="1:23">
      <c r="A22" s="1" t="s">
        <v>64</v>
      </c>
      <c r="C22" s="6">
        <v>13193984589</v>
      </c>
      <c r="D22" s="6"/>
      <c r="E22" s="6">
        <v>-17855110125</v>
      </c>
      <c r="F22" s="6"/>
      <c r="G22" s="6">
        <v>0</v>
      </c>
      <c r="H22" s="6"/>
      <c r="I22" s="6">
        <f t="shared" si="0"/>
        <v>-4661125536</v>
      </c>
      <c r="J22" s="6"/>
      <c r="K22" s="8">
        <f t="shared" si="1"/>
        <v>2.0293625147709861E-2</v>
      </c>
      <c r="L22" s="6"/>
      <c r="M22" s="6">
        <v>13193984589</v>
      </c>
      <c r="N22" s="6"/>
      <c r="O22" s="6">
        <v>-20536537122</v>
      </c>
      <c r="P22" s="6"/>
      <c r="Q22" s="6">
        <v>-356072291</v>
      </c>
      <c r="R22" s="6"/>
      <c r="S22" s="6">
        <f t="shared" si="2"/>
        <v>-7698624824</v>
      </c>
      <c r="T22" s="5"/>
      <c r="U22" s="8">
        <f t="shared" si="3"/>
        <v>-5.4199057654336913E-2</v>
      </c>
      <c r="V22" s="5"/>
      <c r="W22" s="5"/>
    </row>
    <row r="23" spans="1:23">
      <c r="A23" s="1" t="s">
        <v>19</v>
      </c>
      <c r="C23" s="6">
        <v>0</v>
      </c>
      <c r="D23" s="6"/>
      <c r="E23" s="6">
        <v>-16087865703</v>
      </c>
      <c r="F23" s="6"/>
      <c r="G23" s="6">
        <v>0</v>
      </c>
      <c r="H23" s="6"/>
      <c r="I23" s="6">
        <f t="shared" si="0"/>
        <v>-16087865703</v>
      </c>
      <c r="J23" s="6"/>
      <c r="K23" s="8">
        <f t="shared" si="1"/>
        <v>7.0043407645174346E-2</v>
      </c>
      <c r="L23" s="6"/>
      <c r="M23" s="6">
        <v>2163939000</v>
      </c>
      <c r="N23" s="6"/>
      <c r="O23" s="6">
        <v>-11119187252</v>
      </c>
      <c r="P23" s="6"/>
      <c r="Q23" s="6">
        <v>-49866794</v>
      </c>
      <c r="R23" s="6"/>
      <c r="S23" s="6">
        <f t="shared" si="2"/>
        <v>-9005115046</v>
      </c>
      <c r="T23" s="5"/>
      <c r="U23" s="8">
        <f t="shared" si="3"/>
        <v>-6.3396874210646798E-2</v>
      </c>
      <c r="V23" s="5"/>
      <c r="W23" s="5"/>
    </row>
    <row r="24" spans="1:23">
      <c r="A24" s="1" t="s">
        <v>15</v>
      </c>
      <c r="C24" s="6">
        <v>0</v>
      </c>
      <c r="D24" s="6"/>
      <c r="E24" s="6">
        <v>-1338403879</v>
      </c>
      <c r="F24" s="6"/>
      <c r="G24" s="6">
        <v>0</v>
      </c>
      <c r="H24" s="6"/>
      <c r="I24" s="6">
        <f t="shared" si="0"/>
        <v>-1338403879</v>
      </c>
      <c r="J24" s="6"/>
      <c r="K24" s="8">
        <f t="shared" si="1"/>
        <v>5.8271476292345078E-3</v>
      </c>
      <c r="L24" s="6"/>
      <c r="M24" s="6">
        <v>0</v>
      </c>
      <c r="N24" s="6"/>
      <c r="O24" s="6">
        <v>-8197013361</v>
      </c>
      <c r="P24" s="6"/>
      <c r="Q24" s="6">
        <v>197653503</v>
      </c>
      <c r="R24" s="6"/>
      <c r="S24" s="6">
        <f t="shared" si="2"/>
        <v>-7999359858</v>
      </c>
      <c r="T24" s="5"/>
      <c r="U24" s="8">
        <f t="shared" si="3"/>
        <v>-5.6316261157439457E-2</v>
      </c>
      <c r="V24" s="5"/>
      <c r="W24" s="5"/>
    </row>
    <row r="25" spans="1:23">
      <c r="A25" s="1" t="s">
        <v>61</v>
      </c>
      <c r="C25" s="6">
        <v>10326388687</v>
      </c>
      <c r="D25" s="6"/>
      <c r="E25" s="6">
        <v>-7034398134</v>
      </c>
      <c r="F25" s="6"/>
      <c r="G25" s="6">
        <v>0</v>
      </c>
      <c r="H25" s="6"/>
      <c r="I25" s="6">
        <f t="shared" si="0"/>
        <v>3291990553</v>
      </c>
      <c r="J25" s="6"/>
      <c r="K25" s="8">
        <f t="shared" si="1"/>
        <v>-1.43326803271887E-2</v>
      </c>
      <c r="L25" s="6"/>
      <c r="M25" s="6">
        <v>10326388687</v>
      </c>
      <c r="N25" s="6"/>
      <c r="O25" s="6">
        <v>12993737568</v>
      </c>
      <c r="P25" s="6"/>
      <c r="Q25" s="6">
        <v>332056504</v>
      </c>
      <c r="R25" s="6"/>
      <c r="S25" s="6">
        <f t="shared" si="2"/>
        <v>23652182759</v>
      </c>
      <c r="T25" s="5"/>
      <c r="U25" s="8">
        <f t="shared" si="3"/>
        <v>0.16651363669646913</v>
      </c>
      <c r="V25" s="5"/>
      <c r="W25" s="5"/>
    </row>
    <row r="26" spans="1:23">
      <c r="A26" s="1" t="s">
        <v>50</v>
      </c>
      <c r="C26" s="6">
        <v>0</v>
      </c>
      <c r="D26" s="6"/>
      <c r="E26" s="6">
        <v>-3455543269</v>
      </c>
      <c r="F26" s="6"/>
      <c r="G26" s="6">
        <v>0</v>
      </c>
      <c r="H26" s="6"/>
      <c r="I26" s="6">
        <f t="shared" si="0"/>
        <v>-3455543269</v>
      </c>
      <c r="J26" s="6"/>
      <c r="K26" s="8">
        <f t="shared" si="1"/>
        <v>1.5044756731215818E-2</v>
      </c>
      <c r="L26" s="6"/>
      <c r="M26" s="6">
        <v>2399299528</v>
      </c>
      <c r="N26" s="6"/>
      <c r="O26" s="6">
        <v>-1800005861</v>
      </c>
      <c r="P26" s="6"/>
      <c r="Q26" s="6">
        <v>629238840</v>
      </c>
      <c r="R26" s="6"/>
      <c r="S26" s="6">
        <f t="shared" si="2"/>
        <v>1228532507</v>
      </c>
      <c r="T26" s="5"/>
      <c r="U26" s="8">
        <f t="shared" si="3"/>
        <v>8.6489867605373354E-3</v>
      </c>
      <c r="V26" s="5"/>
      <c r="W26" s="5"/>
    </row>
    <row r="27" spans="1:23">
      <c r="A27" s="1" t="s">
        <v>67</v>
      </c>
      <c r="C27" s="6">
        <v>5840590287</v>
      </c>
      <c r="D27" s="6"/>
      <c r="E27" s="6">
        <v>-17686016484</v>
      </c>
      <c r="F27" s="6"/>
      <c r="G27" s="6">
        <v>0</v>
      </c>
      <c r="H27" s="6"/>
      <c r="I27" s="6">
        <f t="shared" si="0"/>
        <v>-11845426197</v>
      </c>
      <c r="J27" s="6"/>
      <c r="K27" s="8">
        <f t="shared" si="1"/>
        <v>5.1572659242958514E-2</v>
      </c>
      <c r="L27" s="6"/>
      <c r="M27" s="6">
        <v>5840590287</v>
      </c>
      <c r="N27" s="6"/>
      <c r="O27" s="6">
        <v>-11664540542</v>
      </c>
      <c r="P27" s="6"/>
      <c r="Q27" s="6">
        <v>565310540</v>
      </c>
      <c r="R27" s="6"/>
      <c r="S27" s="6">
        <f t="shared" si="2"/>
        <v>-5258639715</v>
      </c>
      <c r="T27" s="5"/>
      <c r="U27" s="8">
        <f t="shared" si="3"/>
        <v>-3.702132830374575E-2</v>
      </c>
      <c r="V27" s="5"/>
      <c r="W27" s="5"/>
    </row>
    <row r="28" spans="1:23">
      <c r="A28" s="1" t="s">
        <v>41</v>
      </c>
      <c r="C28" s="6">
        <v>0</v>
      </c>
      <c r="D28" s="6"/>
      <c r="E28" s="6">
        <v>-6310860720</v>
      </c>
      <c r="F28" s="6"/>
      <c r="G28" s="6">
        <v>0</v>
      </c>
      <c r="H28" s="6"/>
      <c r="I28" s="6">
        <f t="shared" si="0"/>
        <v>-6310860720</v>
      </c>
      <c r="J28" s="6"/>
      <c r="K28" s="8">
        <f t="shared" si="1"/>
        <v>2.7476248134048614E-2</v>
      </c>
      <c r="L28" s="6"/>
      <c r="M28" s="6">
        <v>0</v>
      </c>
      <c r="N28" s="6"/>
      <c r="O28" s="6">
        <v>17718803694</v>
      </c>
      <c r="P28" s="6"/>
      <c r="Q28" s="6">
        <v>1420157901</v>
      </c>
      <c r="R28" s="6"/>
      <c r="S28" s="6">
        <f t="shared" si="2"/>
        <v>19138961595</v>
      </c>
      <c r="T28" s="5"/>
      <c r="U28" s="8">
        <f t="shared" si="3"/>
        <v>0.13474012653503806</v>
      </c>
      <c r="V28" s="5"/>
      <c r="W28" s="5"/>
    </row>
    <row r="29" spans="1:23">
      <c r="A29" s="1" t="s">
        <v>30</v>
      </c>
      <c r="C29" s="6">
        <v>0</v>
      </c>
      <c r="D29" s="6"/>
      <c r="E29" s="6">
        <v>-420346189</v>
      </c>
      <c r="F29" s="6"/>
      <c r="G29" s="6">
        <v>0</v>
      </c>
      <c r="H29" s="6"/>
      <c r="I29" s="6">
        <f t="shared" si="0"/>
        <v>-420346189</v>
      </c>
      <c r="J29" s="6"/>
      <c r="K29" s="8">
        <f t="shared" si="1"/>
        <v>1.8301047517280172E-3</v>
      </c>
      <c r="L29" s="6"/>
      <c r="M29" s="6">
        <v>0</v>
      </c>
      <c r="N29" s="6"/>
      <c r="O29" s="6">
        <v>627993337</v>
      </c>
      <c r="P29" s="6"/>
      <c r="Q29" s="6">
        <v>215160217</v>
      </c>
      <c r="R29" s="6"/>
      <c r="S29" s="6">
        <f t="shared" si="2"/>
        <v>843153554</v>
      </c>
      <c r="T29" s="5"/>
      <c r="U29" s="8">
        <f t="shared" si="3"/>
        <v>5.9358819437783103E-3</v>
      </c>
      <c r="V29" s="5"/>
      <c r="W29" s="5"/>
    </row>
    <row r="30" spans="1:23">
      <c r="A30" s="1" t="s">
        <v>54</v>
      </c>
      <c r="C30" s="6">
        <v>8280406496</v>
      </c>
      <c r="D30" s="6"/>
      <c r="E30" s="6">
        <v>-35307447989</v>
      </c>
      <c r="F30" s="6"/>
      <c r="G30" s="6">
        <v>0</v>
      </c>
      <c r="H30" s="6"/>
      <c r="I30" s="6">
        <f t="shared" si="0"/>
        <v>-27027041493</v>
      </c>
      <c r="J30" s="6"/>
      <c r="K30" s="8">
        <f t="shared" si="1"/>
        <v>0.11767043060188084</v>
      </c>
      <c r="L30" s="6"/>
      <c r="M30" s="6">
        <v>8280406496</v>
      </c>
      <c r="N30" s="6"/>
      <c r="O30" s="6">
        <v>-29177770790</v>
      </c>
      <c r="P30" s="6"/>
      <c r="Q30" s="6">
        <v>2850980839</v>
      </c>
      <c r="R30" s="6"/>
      <c r="S30" s="6">
        <f t="shared" si="2"/>
        <v>-18046383455</v>
      </c>
      <c r="T30" s="5"/>
      <c r="U30" s="8">
        <f t="shared" si="3"/>
        <v>-0.12704827156671647</v>
      </c>
      <c r="V30" s="5"/>
      <c r="W30" s="5"/>
    </row>
    <row r="31" spans="1:23">
      <c r="A31" s="1" t="s">
        <v>49</v>
      </c>
      <c r="C31" s="6">
        <v>0</v>
      </c>
      <c r="D31" s="6"/>
      <c r="E31" s="6">
        <v>-8741029646</v>
      </c>
      <c r="F31" s="6"/>
      <c r="G31" s="6">
        <v>0</v>
      </c>
      <c r="H31" s="6"/>
      <c r="I31" s="6">
        <f t="shared" si="0"/>
        <v>-8741029646</v>
      </c>
      <c r="J31" s="6"/>
      <c r="K31" s="8">
        <f t="shared" si="1"/>
        <v>3.8056726357378889E-2</v>
      </c>
      <c r="L31" s="6"/>
      <c r="M31" s="6">
        <v>7982191737</v>
      </c>
      <c r="N31" s="6"/>
      <c r="O31" s="6">
        <v>-4411981741</v>
      </c>
      <c r="P31" s="6"/>
      <c r="Q31" s="6">
        <v>464238592</v>
      </c>
      <c r="R31" s="6"/>
      <c r="S31" s="6">
        <f t="shared" si="2"/>
        <v>4034448588</v>
      </c>
      <c r="T31" s="5"/>
      <c r="U31" s="8">
        <f t="shared" si="3"/>
        <v>2.8402905275082432E-2</v>
      </c>
      <c r="V31" s="5"/>
      <c r="W31" s="5"/>
    </row>
    <row r="32" spans="1:23">
      <c r="A32" s="1" t="s">
        <v>17</v>
      </c>
      <c r="C32" s="6">
        <v>0</v>
      </c>
      <c r="D32" s="6"/>
      <c r="E32" s="6">
        <v>-6168473116</v>
      </c>
      <c r="F32" s="6"/>
      <c r="G32" s="6">
        <v>0</v>
      </c>
      <c r="H32" s="6"/>
      <c r="I32" s="6">
        <f t="shared" si="0"/>
        <v>-6168473116</v>
      </c>
      <c r="J32" s="6"/>
      <c r="K32" s="8">
        <f t="shared" si="1"/>
        <v>2.6856320470882464E-2</v>
      </c>
      <c r="L32" s="6"/>
      <c r="M32" s="6">
        <v>447817085</v>
      </c>
      <c r="N32" s="6"/>
      <c r="O32" s="6">
        <v>-10370952380</v>
      </c>
      <c r="P32" s="6"/>
      <c r="Q32" s="6">
        <v>412868875</v>
      </c>
      <c r="R32" s="6"/>
      <c r="S32" s="6">
        <f t="shared" si="2"/>
        <v>-9510266420</v>
      </c>
      <c r="T32" s="5"/>
      <c r="U32" s="8">
        <f t="shared" si="3"/>
        <v>-6.6953188366681779E-2</v>
      </c>
      <c r="V32" s="5"/>
      <c r="W32" s="5"/>
    </row>
    <row r="33" spans="1:23">
      <c r="A33" s="1" t="s">
        <v>57</v>
      </c>
      <c r="C33" s="6">
        <v>0</v>
      </c>
      <c r="D33" s="6"/>
      <c r="E33" s="6">
        <v>-8839379422</v>
      </c>
      <c r="F33" s="6"/>
      <c r="G33" s="6">
        <v>0</v>
      </c>
      <c r="H33" s="6"/>
      <c r="I33" s="6">
        <f t="shared" si="0"/>
        <v>-8839379422</v>
      </c>
      <c r="J33" s="6"/>
      <c r="K33" s="8">
        <f t="shared" si="1"/>
        <v>3.8484921966377234E-2</v>
      </c>
      <c r="L33" s="6"/>
      <c r="M33" s="6">
        <v>0</v>
      </c>
      <c r="N33" s="6"/>
      <c r="O33" s="6">
        <v>2863229486</v>
      </c>
      <c r="P33" s="6"/>
      <c r="Q33" s="6">
        <v>788053251</v>
      </c>
      <c r="R33" s="6"/>
      <c r="S33" s="6">
        <f t="shared" si="2"/>
        <v>3651282737</v>
      </c>
      <c r="T33" s="5"/>
      <c r="U33" s="8">
        <f t="shared" si="3"/>
        <v>2.5705380908811006E-2</v>
      </c>
      <c r="V33" s="5"/>
      <c r="W33" s="5"/>
    </row>
    <row r="34" spans="1:23">
      <c r="A34" s="1" t="s">
        <v>16</v>
      </c>
      <c r="C34" s="6">
        <v>784795124</v>
      </c>
      <c r="D34" s="6"/>
      <c r="E34" s="6">
        <v>-1825725431</v>
      </c>
      <c r="F34" s="6"/>
      <c r="G34" s="6">
        <v>0</v>
      </c>
      <c r="H34" s="6"/>
      <c r="I34" s="6">
        <f t="shared" si="0"/>
        <v>-1040930307</v>
      </c>
      <c r="J34" s="6"/>
      <c r="K34" s="8">
        <f t="shared" si="1"/>
        <v>4.532006119980319E-3</v>
      </c>
      <c r="L34" s="6"/>
      <c r="M34" s="6">
        <v>784795124</v>
      </c>
      <c r="N34" s="6"/>
      <c r="O34" s="6">
        <v>2308913273</v>
      </c>
      <c r="P34" s="6"/>
      <c r="Q34" s="6">
        <v>320628929</v>
      </c>
      <c r="R34" s="6"/>
      <c r="S34" s="6">
        <f t="shared" si="2"/>
        <v>3414337326</v>
      </c>
      <c r="T34" s="5"/>
      <c r="U34" s="8">
        <f t="shared" si="3"/>
        <v>2.4037262473985514E-2</v>
      </c>
      <c r="V34" s="5"/>
      <c r="W34" s="5"/>
    </row>
    <row r="35" spans="1:23">
      <c r="A35" s="1" t="s">
        <v>131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8">
        <f t="shared" si="1"/>
        <v>0</v>
      </c>
      <c r="L35" s="6"/>
      <c r="M35" s="6">
        <v>0</v>
      </c>
      <c r="N35" s="6"/>
      <c r="O35" s="6">
        <v>0</v>
      </c>
      <c r="P35" s="6"/>
      <c r="Q35" s="6">
        <v>3837618</v>
      </c>
      <c r="R35" s="6"/>
      <c r="S35" s="6">
        <f t="shared" si="2"/>
        <v>3837618</v>
      </c>
      <c r="T35" s="5"/>
      <c r="U35" s="8">
        <f t="shared" si="3"/>
        <v>2.7017199044290137E-5</v>
      </c>
      <c r="V35" s="5"/>
      <c r="W35" s="5"/>
    </row>
    <row r="36" spans="1:23">
      <c r="A36" s="1" t="s">
        <v>37</v>
      </c>
      <c r="C36" s="6">
        <v>4004753455</v>
      </c>
      <c r="D36" s="6"/>
      <c r="E36" s="6">
        <v>-5806697427</v>
      </c>
      <c r="F36" s="6"/>
      <c r="G36" s="6">
        <v>0</v>
      </c>
      <c r="H36" s="6"/>
      <c r="I36" s="6">
        <f t="shared" si="0"/>
        <v>-1801943972</v>
      </c>
      <c r="J36" s="6"/>
      <c r="K36" s="8">
        <f t="shared" si="1"/>
        <v>7.8453101557793767E-3</v>
      </c>
      <c r="L36" s="6"/>
      <c r="M36" s="6">
        <v>4004753455</v>
      </c>
      <c r="N36" s="6"/>
      <c r="O36" s="6">
        <v>-767100782</v>
      </c>
      <c r="P36" s="6"/>
      <c r="Q36" s="6">
        <v>-602901322</v>
      </c>
      <c r="R36" s="6"/>
      <c r="S36" s="6">
        <f t="shared" si="2"/>
        <v>2634751351</v>
      </c>
      <c r="T36" s="5"/>
      <c r="U36" s="8">
        <f t="shared" si="3"/>
        <v>1.8548902387413062E-2</v>
      </c>
      <c r="V36" s="5"/>
      <c r="W36" s="5"/>
    </row>
    <row r="37" spans="1:23">
      <c r="A37" s="1" t="s">
        <v>60</v>
      </c>
      <c r="C37" s="6">
        <v>0</v>
      </c>
      <c r="D37" s="6"/>
      <c r="E37" s="6">
        <v>-3229092297</v>
      </c>
      <c r="F37" s="6"/>
      <c r="G37" s="6">
        <v>0</v>
      </c>
      <c r="H37" s="6"/>
      <c r="I37" s="6">
        <f t="shared" si="0"/>
        <v>-3229092297</v>
      </c>
      <c r="J37" s="6"/>
      <c r="K37" s="8">
        <f t="shared" si="1"/>
        <v>1.4058833673660447E-2</v>
      </c>
      <c r="L37" s="6"/>
      <c r="M37" s="6">
        <v>0</v>
      </c>
      <c r="N37" s="6"/>
      <c r="O37" s="6">
        <v>8542177897</v>
      </c>
      <c r="P37" s="6"/>
      <c r="Q37" s="6">
        <v>102352049</v>
      </c>
      <c r="R37" s="6"/>
      <c r="S37" s="6">
        <f t="shared" si="2"/>
        <v>8644529946</v>
      </c>
      <c r="T37" s="5"/>
      <c r="U37" s="8">
        <f t="shared" si="3"/>
        <v>6.0858320498655333E-2</v>
      </c>
      <c r="V37" s="5"/>
      <c r="W37" s="5"/>
    </row>
    <row r="38" spans="1:23">
      <c r="A38" s="1" t="s">
        <v>18</v>
      </c>
      <c r="C38" s="6">
        <v>36698004</v>
      </c>
      <c r="D38" s="6"/>
      <c r="E38" s="6">
        <v>-4122625290</v>
      </c>
      <c r="F38" s="6"/>
      <c r="G38" s="6">
        <v>0</v>
      </c>
      <c r="H38" s="6"/>
      <c r="I38" s="6">
        <f t="shared" si="0"/>
        <v>-4085927286</v>
      </c>
      <c r="J38" s="6"/>
      <c r="K38" s="8">
        <f t="shared" si="1"/>
        <v>1.7789324935032921E-2</v>
      </c>
      <c r="L38" s="6"/>
      <c r="M38" s="6">
        <v>36698004</v>
      </c>
      <c r="N38" s="6"/>
      <c r="O38" s="6">
        <v>-7769003564</v>
      </c>
      <c r="P38" s="6"/>
      <c r="Q38" s="6">
        <v>314218549</v>
      </c>
      <c r="R38" s="6"/>
      <c r="S38" s="6">
        <f t="shared" si="2"/>
        <v>-7418087011</v>
      </c>
      <c r="T38" s="5"/>
      <c r="U38" s="8">
        <f t="shared" si="3"/>
        <v>-5.2224044525549518E-2</v>
      </c>
      <c r="V38" s="5"/>
      <c r="W38" s="5"/>
    </row>
    <row r="39" spans="1:23">
      <c r="A39" s="1" t="s">
        <v>46</v>
      </c>
      <c r="C39" s="6">
        <v>3244571517</v>
      </c>
      <c r="D39" s="6"/>
      <c r="E39" s="6">
        <v>-3959419401</v>
      </c>
      <c r="F39" s="6"/>
      <c r="G39" s="6">
        <v>0</v>
      </c>
      <c r="H39" s="6"/>
      <c r="I39" s="6">
        <f t="shared" si="0"/>
        <v>-714847884</v>
      </c>
      <c r="J39" s="6"/>
      <c r="K39" s="8">
        <f t="shared" si="1"/>
        <v>3.112307292195097E-3</v>
      </c>
      <c r="L39" s="6"/>
      <c r="M39" s="6">
        <v>3244571517</v>
      </c>
      <c r="N39" s="6"/>
      <c r="O39" s="6">
        <v>995856723</v>
      </c>
      <c r="P39" s="6"/>
      <c r="Q39" s="6">
        <v>398014727</v>
      </c>
      <c r="R39" s="6"/>
      <c r="S39" s="6">
        <f t="shared" si="2"/>
        <v>4638442967</v>
      </c>
      <c r="T39" s="5"/>
      <c r="U39" s="8">
        <f t="shared" si="3"/>
        <v>3.2655083673004112E-2</v>
      </c>
      <c r="V39" s="5"/>
      <c r="W39" s="5"/>
    </row>
    <row r="40" spans="1:23">
      <c r="A40" s="1" t="s">
        <v>20</v>
      </c>
      <c r="C40" s="6">
        <v>0</v>
      </c>
      <c r="D40" s="6"/>
      <c r="E40" s="6">
        <v>60564425</v>
      </c>
      <c r="F40" s="6"/>
      <c r="G40" s="6">
        <v>0</v>
      </c>
      <c r="H40" s="6"/>
      <c r="I40" s="6">
        <f t="shared" si="0"/>
        <v>60564425</v>
      </c>
      <c r="J40" s="6"/>
      <c r="K40" s="8">
        <f t="shared" si="1"/>
        <v>-2.6368561171414624E-4</v>
      </c>
      <c r="L40" s="6"/>
      <c r="M40" s="6">
        <v>0</v>
      </c>
      <c r="N40" s="6"/>
      <c r="O40" s="6">
        <v>-555578173</v>
      </c>
      <c r="P40" s="6"/>
      <c r="Q40" s="6">
        <v>468486038</v>
      </c>
      <c r="R40" s="6"/>
      <c r="S40" s="6">
        <f t="shared" si="2"/>
        <v>-87092135</v>
      </c>
      <c r="T40" s="5"/>
      <c r="U40" s="8">
        <f t="shared" si="3"/>
        <v>-6.1313698926969483E-4</v>
      </c>
      <c r="V40" s="5"/>
      <c r="W40" s="5"/>
    </row>
    <row r="41" spans="1:23">
      <c r="A41" s="1" t="s">
        <v>51</v>
      </c>
      <c r="C41" s="6">
        <v>0</v>
      </c>
      <c r="D41" s="6"/>
      <c r="E41" s="6">
        <v>-16632112586</v>
      </c>
      <c r="F41" s="6"/>
      <c r="G41" s="6">
        <v>0</v>
      </c>
      <c r="H41" s="6"/>
      <c r="I41" s="6">
        <f t="shared" si="0"/>
        <v>-16632112586</v>
      </c>
      <c r="J41" s="6"/>
      <c r="K41" s="8">
        <f t="shared" si="1"/>
        <v>7.2412951684721852E-2</v>
      </c>
      <c r="L41" s="6"/>
      <c r="M41" s="6">
        <v>0</v>
      </c>
      <c r="N41" s="6"/>
      <c r="O41" s="6">
        <v>23782896485</v>
      </c>
      <c r="P41" s="6"/>
      <c r="Q41" s="6">
        <v>809406092</v>
      </c>
      <c r="R41" s="6"/>
      <c r="S41" s="6">
        <f t="shared" si="2"/>
        <v>24592302577</v>
      </c>
      <c r="T41" s="5"/>
      <c r="U41" s="8">
        <f t="shared" si="3"/>
        <v>0.17313217044536958</v>
      </c>
      <c r="V41" s="5"/>
      <c r="W41" s="5"/>
    </row>
    <row r="42" spans="1:23">
      <c r="A42" s="1" t="s">
        <v>52</v>
      </c>
      <c r="C42" s="6">
        <v>8974228092</v>
      </c>
      <c r="D42" s="6"/>
      <c r="E42" s="6">
        <v>-8541633303</v>
      </c>
      <c r="F42" s="6"/>
      <c r="G42" s="6">
        <v>0</v>
      </c>
      <c r="H42" s="6"/>
      <c r="I42" s="6">
        <f t="shared" si="0"/>
        <v>432594789</v>
      </c>
      <c r="J42" s="6"/>
      <c r="K42" s="8">
        <f t="shared" si="1"/>
        <v>-1.8834327505266833E-3</v>
      </c>
      <c r="L42" s="6"/>
      <c r="M42" s="6">
        <v>8974228092</v>
      </c>
      <c r="N42" s="6"/>
      <c r="O42" s="6">
        <v>8547260142</v>
      </c>
      <c r="P42" s="6"/>
      <c r="Q42" s="6">
        <v>96844609</v>
      </c>
      <c r="R42" s="6"/>
      <c r="S42" s="6">
        <f t="shared" si="2"/>
        <v>17618332843</v>
      </c>
      <c r="T42" s="5"/>
      <c r="U42" s="8">
        <f t="shared" si="3"/>
        <v>0.12403475417508598</v>
      </c>
      <c r="V42" s="5"/>
      <c r="W42" s="5"/>
    </row>
    <row r="43" spans="1:23">
      <c r="A43" s="1" t="s">
        <v>63</v>
      </c>
      <c r="C43" s="6">
        <v>14112385308</v>
      </c>
      <c r="D43" s="6"/>
      <c r="E43" s="6">
        <v>-11377755541</v>
      </c>
      <c r="F43" s="6"/>
      <c r="G43" s="6">
        <v>0</v>
      </c>
      <c r="H43" s="6"/>
      <c r="I43" s="6">
        <f t="shared" si="0"/>
        <v>2734629767</v>
      </c>
      <c r="J43" s="6"/>
      <c r="K43" s="8">
        <f t="shared" si="1"/>
        <v>-1.1906040929524356E-2</v>
      </c>
      <c r="L43" s="6"/>
      <c r="M43" s="6">
        <v>14112385308</v>
      </c>
      <c r="N43" s="6"/>
      <c r="O43" s="6">
        <v>-2396823292</v>
      </c>
      <c r="P43" s="6"/>
      <c r="Q43" s="6">
        <v>-411639009</v>
      </c>
      <c r="R43" s="6"/>
      <c r="S43" s="6">
        <f t="shared" si="2"/>
        <v>11303923007</v>
      </c>
      <c r="T43" s="5"/>
      <c r="U43" s="8">
        <f t="shared" si="3"/>
        <v>7.9580702889513674E-2</v>
      </c>
      <c r="V43" s="5"/>
      <c r="W43" s="5"/>
    </row>
    <row r="44" spans="1:23">
      <c r="A44" s="1" t="s">
        <v>53</v>
      </c>
      <c r="C44" s="6">
        <v>0</v>
      </c>
      <c r="D44" s="6"/>
      <c r="E44" s="6">
        <v>1016399504</v>
      </c>
      <c r="F44" s="6"/>
      <c r="G44" s="6">
        <v>0</v>
      </c>
      <c r="H44" s="6"/>
      <c r="I44" s="6">
        <f t="shared" si="0"/>
        <v>1016399504</v>
      </c>
      <c r="J44" s="6"/>
      <c r="K44" s="8">
        <f t="shared" si="1"/>
        <v>-4.4252038215205512E-3</v>
      </c>
      <c r="L44" s="6"/>
      <c r="M44" s="6">
        <v>3426771600</v>
      </c>
      <c r="N44" s="6"/>
      <c r="O44" s="6">
        <v>-5660023494</v>
      </c>
      <c r="P44" s="6"/>
      <c r="Q44" s="6">
        <v>-60949493</v>
      </c>
      <c r="R44" s="6"/>
      <c r="S44" s="6">
        <f t="shared" si="2"/>
        <v>-2294201387</v>
      </c>
      <c r="T44" s="5"/>
      <c r="U44" s="8">
        <f t="shared" si="3"/>
        <v>-1.6151397955780255E-2</v>
      </c>
      <c r="V44" s="5"/>
      <c r="W44" s="5"/>
    </row>
    <row r="45" spans="1:23">
      <c r="A45" s="1" t="s">
        <v>45</v>
      </c>
      <c r="C45" s="6">
        <v>0</v>
      </c>
      <c r="D45" s="6"/>
      <c r="E45" s="6">
        <v>-6407876919</v>
      </c>
      <c r="F45" s="6"/>
      <c r="G45" s="6">
        <v>0</v>
      </c>
      <c r="H45" s="6"/>
      <c r="I45" s="6">
        <f t="shared" si="0"/>
        <v>-6407876919</v>
      </c>
      <c r="J45" s="6"/>
      <c r="K45" s="8">
        <f t="shared" si="1"/>
        <v>2.7898637610700897E-2</v>
      </c>
      <c r="L45" s="6"/>
      <c r="M45" s="6">
        <v>0</v>
      </c>
      <c r="N45" s="6"/>
      <c r="O45" s="6">
        <v>7160294050</v>
      </c>
      <c r="P45" s="6"/>
      <c r="Q45" s="6">
        <v>325550745</v>
      </c>
      <c r="R45" s="6"/>
      <c r="S45" s="6">
        <f t="shared" si="2"/>
        <v>7485844795</v>
      </c>
      <c r="T45" s="5"/>
      <c r="U45" s="8">
        <f t="shared" si="3"/>
        <v>5.2701065828120022E-2</v>
      </c>
      <c r="V45" s="5"/>
      <c r="W45" s="5"/>
    </row>
    <row r="46" spans="1:23">
      <c r="A46" s="1" t="s">
        <v>48</v>
      </c>
      <c r="C46" s="6">
        <v>0</v>
      </c>
      <c r="D46" s="6"/>
      <c r="E46" s="6">
        <v>-4718618489</v>
      </c>
      <c r="F46" s="6"/>
      <c r="G46" s="6">
        <v>0</v>
      </c>
      <c r="H46" s="6"/>
      <c r="I46" s="6">
        <f t="shared" si="0"/>
        <v>-4718618489</v>
      </c>
      <c r="J46" s="6"/>
      <c r="K46" s="8">
        <f t="shared" si="1"/>
        <v>2.0543938173567162E-2</v>
      </c>
      <c r="L46" s="6"/>
      <c r="M46" s="6">
        <v>0</v>
      </c>
      <c r="N46" s="6"/>
      <c r="O46" s="6">
        <v>9205148853</v>
      </c>
      <c r="P46" s="6"/>
      <c r="Q46" s="6">
        <v>1109205603</v>
      </c>
      <c r="R46" s="6"/>
      <c r="S46" s="6">
        <f t="shared" si="2"/>
        <v>10314354456</v>
      </c>
      <c r="T46" s="5"/>
      <c r="U46" s="8">
        <f t="shared" si="3"/>
        <v>7.2614045314336365E-2</v>
      </c>
      <c r="V46" s="5"/>
      <c r="W46" s="5"/>
    </row>
    <row r="47" spans="1:23">
      <c r="A47" s="1" t="s">
        <v>28</v>
      </c>
      <c r="C47" s="6">
        <v>0</v>
      </c>
      <c r="D47" s="6"/>
      <c r="E47" s="6">
        <v>-5615002558</v>
      </c>
      <c r="F47" s="6"/>
      <c r="G47" s="6">
        <v>0</v>
      </c>
      <c r="H47" s="6"/>
      <c r="I47" s="6">
        <f t="shared" si="0"/>
        <v>-5615002558</v>
      </c>
      <c r="J47" s="6"/>
      <c r="K47" s="8">
        <f t="shared" si="1"/>
        <v>2.444661836189687E-2</v>
      </c>
      <c r="L47" s="6"/>
      <c r="M47" s="6">
        <v>0</v>
      </c>
      <c r="N47" s="6"/>
      <c r="O47" s="6">
        <v>-1263685054</v>
      </c>
      <c r="P47" s="6"/>
      <c r="Q47" s="6">
        <v>903660410</v>
      </c>
      <c r="R47" s="6"/>
      <c r="S47" s="6">
        <f t="shared" si="2"/>
        <v>-360024644</v>
      </c>
      <c r="T47" s="5"/>
      <c r="U47" s="8">
        <f t="shared" si="3"/>
        <v>-2.5346080479604007E-3</v>
      </c>
      <c r="V47" s="5"/>
      <c r="W47" s="5"/>
    </row>
    <row r="48" spans="1:23">
      <c r="A48" s="1" t="s">
        <v>29</v>
      </c>
      <c r="C48" s="6">
        <v>4677586064</v>
      </c>
      <c r="D48" s="6"/>
      <c r="E48" s="6">
        <v>-8196196070</v>
      </c>
      <c r="F48" s="6"/>
      <c r="G48" s="6">
        <v>0</v>
      </c>
      <c r="H48" s="6"/>
      <c r="I48" s="6">
        <f t="shared" si="0"/>
        <v>-3518610006</v>
      </c>
      <c r="J48" s="6"/>
      <c r="K48" s="8">
        <f t="shared" si="1"/>
        <v>1.5319336917928731E-2</v>
      </c>
      <c r="L48" s="6"/>
      <c r="M48" s="6">
        <v>4677586064</v>
      </c>
      <c r="N48" s="6"/>
      <c r="O48" s="6">
        <v>-5520226251</v>
      </c>
      <c r="P48" s="6"/>
      <c r="Q48" s="6">
        <v>342545448</v>
      </c>
      <c r="R48" s="6"/>
      <c r="S48" s="6">
        <f t="shared" si="2"/>
        <v>-500094739</v>
      </c>
      <c r="T48" s="5"/>
      <c r="U48" s="8">
        <f t="shared" si="3"/>
        <v>-3.520714960312706E-3</v>
      </c>
      <c r="V48" s="5"/>
      <c r="W48" s="5"/>
    </row>
    <row r="49" spans="1:23">
      <c r="A49" s="1" t="s">
        <v>32</v>
      </c>
      <c r="C49" s="6">
        <v>2461315027</v>
      </c>
      <c r="D49" s="6"/>
      <c r="E49" s="6">
        <v>-2695788151</v>
      </c>
      <c r="F49" s="6"/>
      <c r="G49" s="6">
        <v>0</v>
      </c>
      <c r="H49" s="6"/>
      <c r="I49" s="6">
        <f t="shared" si="0"/>
        <v>-234473124</v>
      </c>
      <c r="J49" s="6"/>
      <c r="K49" s="8">
        <f t="shared" si="1"/>
        <v>1.0208499318282451E-3</v>
      </c>
      <c r="L49" s="6"/>
      <c r="M49" s="6">
        <v>2461315027</v>
      </c>
      <c r="N49" s="6"/>
      <c r="O49" s="6">
        <v>-4851806421</v>
      </c>
      <c r="P49" s="6"/>
      <c r="Q49" s="6">
        <v>75047917</v>
      </c>
      <c r="R49" s="6"/>
      <c r="S49" s="6">
        <f t="shared" si="2"/>
        <v>-2315443477</v>
      </c>
      <c r="T49" s="5"/>
      <c r="U49" s="8">
        <f t="shared" si="3"/>
        <v>-1.630094430813912E-2</v>
      </c>
      <c r="V49" s="5"/>
      <c r="W49" s="5"/>
    </row>
    <row r="50" spans="1:23">
      <c r="A50" s="1" t="s">
        <v>35</v>
      </c>
      <c r="C50" s="6">
        <v>0</v>
      </c>
      <c r="D50" s="6"/>
      <c r="E50" s="6">
        <v>-3178390976</v>
      </c>
      <c r="F50" s="6"/>
      <c r="G50" s="6">
        <v>0</v>
      </c>
      <c r="H50" s="6"/>
      <c r="I50" s="6">
        <f t="shared" si="0"/>
        <v>-3178390976</v>
      </c>
      <c r="J50" s="6"/>
      <c r="K50" s="8">
        <f t="shared" si="1"/>
        <v>1.3838090079667763E-2</v>
      </c>
      <c r="L50" s="6"/>
      <c r="M50" s="6">
        <v>1053101663</v>
      </c>
      <c r="N50" s="6"/>
      <c r="O50" s="6">
        <v>-3152771391</v>
      </c>
      <c r="P50" s="6"/>
      <c r="Q50" s="6">
        <v>6959904</v>
      </c>
      <c r="R50" s="6"/>
      <c r="S50" s="6">
        <f t="shared" si="2"/>
        <v>-2092709824</v>
      </c>
      <c r="T50" s="5"/>
      <c r="U50" s="8">
        <f t="shared" si="3"/>
        <v>-1.4732878013640071E-2</v>
      </c>
      <c r="V50" s="5"/>
      <c r="W50" s="5"/>
    </row>
    <row r="51" spans="1:23">
      <c r="A51" s="1" t="s">
        <v>68</v>
      </c>
      <c r="C51" s="6">
        <v>0</v>
      </c>
      <c r="D51" s="6"/>
      <c r="E51" s="6">
        <v>4004598508</v>
      </c>
      <c r="F51" s="6"/>
      <c r="G51" s="6">
        <v>0</v>
      </c>
      <c r="H51" s="6"/>
      <c r="I51" s="6">
        <f t="shared" si="0"/>
        <v>4004598508</v>
      </c>
      <c r="J51" s="6"/>
      <c r="K51" s="8">
        <f t="shared" si="1"/>
        <v>-1.7435235408435518E-2</v>
      </c>
      <c r="L51" s="6"/>
      <c r="M51" s="6">
        <v>0</v>
      </c>
      <c r="N51" s="6"/>
      <c r="O51" s="6">
        <v>13647974373</v>
      </c>
      <c r="P51" s="6"/>
      <c r="Q51" s="6">
        <v>218470348</v>
      </c>
      <c r="R51" s="6"/>
      <c r="S51" s="6">
        <f t="shared" si="2"/>
        <v>13866444721</v>
      </c>
      <c r="T51" s="5"/>
      <c r="U51" s="8">
        <f t="shared" si="3"/>
        <v>9.7621101700039764E-2</v>
      </c>
      <c r="V51" s="5"/>
      <c r="W51" s="5"/>
    </row>
    <row r="52" spans="1:23">
      <c r="A52" s="1" t="s">
        <v>55</v>
      </c>
      <c r="C52" s="6">
        <v>1170092219</v>
      </c>
      <c r="D52" s="6"/>
      <c r="E52" s="6">
        <v>-1611289005</v>
      </c>
      <c r="F52" s="6"/>
      <c r="G52" s="6">
        <v>0</v>
      </c>
      <c r="H52" s="6"/>
      <c r="I52" s="6">
        <f t="shared" si="0"/>
        <v>-441196786</v>
      </c>
      <c r="J52" s="6"/>
      <c r="K52" s="8">
        <f t="shared" si="1"/>
        <v>1.9208841560491208E-3</v>
      </c>
      <c r="L52" s="6"/>
      <c r="M52" s="6">
        <v>1170092219</v>
      </c>
      <c r="N52" s="6"/>
      <c r="O52" s="6">
        <v>-2337777125</v>
      </c>
      <c r="P52" s="6"/>
      <c r="Q52" s="6">
        <v>42357956</v>
      </c>
      <c r="R52" s="6"/>
      <c r="S52" s="6">
        <f t="shared" si="2"/>
        <v>-1125326950</v>
      </c>
      <c r="T52" s="5"/>
      <c r="U52" s="8">
        <f t="shared" si="3"/>
        <v>-7.9224097338645837E-3</v>
      </c>
      <c r="V52" s="5"/>
      <c r="W52" s="5"/>
    </row>
    <row r="53" spans="1:23">
      <c r="A53" s="1" t="s">
        <v>43</v>
      </c>
      <c r="C53" s="6">
        <v>0</v>
      </c>
      <c r="D53" s="6"/>
      <c r="E53" s="6">
        <v>-4457450363</v>
      </c>
      <c r="F53" s="6"/>
      <c r="G53" s="6">
        <v>0</v>
      </c>
      <c r="H53" s="6"/>
      <c r="I53" s="6">
        <f t="shared" si="0"/>
        <v>-4457450363</v>
      </c>
      <c r="J53" s="6"/>
      <c r="K53" s="8">
        <f t="shared" si="1"/>
        <v>1.9406863445877644E-2</v>
      </c>
      <c r="L53" s="6"/>
      <c r="M53" s="6">
        <v>0</v>
      </c>
      <c r="N53" s="6"/>
      <c r="O53" s="6">
        <v>-1636052709</v>
      </c>
      <c r="P53" s="6"/>
      <c r="Q53" s="6">
        <v>1223613656</v>
      </c>
      <c r="R53" s="6"/>
      <c r="S53" s="6">
        <f t="shared" si="2"/>
        <v>-412439053</v>
      </c>
      <c r="T53" s="5"/>
      <c r="U53" s="8">
        <f t="shared" si="3"/>
        <v>-2.9036105179148963E-3</v>
      </c>
      <c r="V53" s="5"/>
      <c r="W53" s="5"/>
    </row>
    <row r="54" spans="1:23">
      <c r="A54" s="1" t="s">
        <v>31</v>
      </c>
      <c r="C54" s="6">
        <v>9105814876</v>
      </c>
      <c r="D54" s="6"/>
      <c r="E54" s="6">
        <v>-13202988003</v>
      </c>
      <c r="F54" s="6"/>
      <c r="G54" s="6">
        <v>0</v>
      </c>
      <c r="H54" s="6"/>
      <c r="I54" s="6">
        <f t="shared" si="0"/>
        <v>-4097173127</v>
      </c>
      <c r="J54" s="6"/>
      <c r="K54" s="8">
        <f t="shared" si="1"/>
        <v>1.7838287118085515E-2</v>
      </c>
      <c r="L54" s="6"/>
      <c r="M54" s="6">
        <v>9105814876</v>
      </c>
      <c r="N54" s="6"/>
      <c r="O54" s="6">
        <v>2700601532</v>
      </c>
      <c r="P54" s="6"/>
      <c r="Q54" s="6">
        <v>1998837766</v>
      </c>
      <c r="R54" s="6"/>
      <c r="S54" s="6">
        <f t="shared" si="2"/>
        <v>13805254174</v>
      </c>
      <c r="T54" s="5"/>
      <c r="U54" s="8">
        <f t="shared" si="3"/>
        <v>9.7190314376255069E-2</v>
      </c>
      <c r="V54" s="5"/>
      <c r="W54" s="5"/>
    </row>
    <row r="55" spans="1:23">
      <c r="A55" s="1" t="s">
        <v>62</v>
      </c>
      <c r="C55" s="6">
        <v>387995552</v>
      </c>
      <c r="D55" s="6"/>
      <c r="E55" s="6">
        <v>-1669763122</v>
      </c>
      <c r="F55" s="6"/>
      <c r="G55" s="6">
        <v>0</v>
      </c>
      <c r="H55" s="6"/>
      <c r="I55" s="6">
        <f t="shared" si="0"/>
        <v>-1281767570</v>
      </c>
      <c r="J55" s="6"/>
      <c r="K55" s="8">
        <f t="shared" si="1"/>
        <v>5.5805642631099814E-3</v>
      </c>
      <c r="L55" s="6"/>
      <c r="M55" s="6">
        <v>387995552</v>
      </c>
      <c r="N55" s="6"/>
      <c r="O55" s="6">
        <v>-2301987034</v>
      </c>
      <c r="P55" s="6"/>
      <c r="Q55" s="6">
        <v>673801725</v>
      </c>
      <c r="R55" s="6"/>
      <c r="S55" s="6">
        <f t="shared" si="2"/>
        <v>-1240189757</v>
      </c>
      <c r="T55" s="5"/>
      <c r="U55" s="8">
        <f t="shared" si="3"/>
        <v>-8.7310549193689458E-3</v>
      </c>
      <c r="V55" s="5"/>
      <c r="W55" s="5"/>
    </row>
    <row r="56" spans="1:23">
      <c r="A56" s="1" t="s">
        <v>33</v>
      </c>
      <c r="C56" s="6">
        <v>3015473015</v>
      </c>
      <c r="D56" s="6"/>
      <c r="E56" s="6">
        <v>-7689096671</v>
      </c>
      <c r="F56" s="6"/>
      <c r="G56" s="6">
        <v>0</v>
      </c>
      <c r="H56" s="6"/>
      <c r="I56" s="6">
        <f t="shared" si="0"/>
        <v>-4673623656</v>
      </c>
      <c r="J56" s="6"/>
      <c r="K56" s="8">
        <f t="shared" si="1"/>
        <v>2.0348039507583279E-2</v>
      </c>
      <c r="L56" s="6"/>
      <c r="M56" s="6">
        <v>3015473015</v>
      </c>
      <c r="N56" s="6"/>
      <c r="O56" s="6">
        <v>76444516</v>
      </c>
      <c r="P56" s="6"/>
      <c r="Q56" s="6">
        <v>268071381</v>
      </c>
      <c r="R56" s="6"/>
      <c r="S56" s="6">
        <f t="shared" si="2"/>
        <v>3359988912</v>
      </c>
      <c r="T56" s="5"/>
      <c r="U56" s="8">
        <f t="shared" si="3"/>
        <v>2.3654644423210403E-2</v>
      </c>
      <c r="V56" s="5"/>
      <c r="W56" s="5"/>
    </row>
    <row r="57" spans="1:23">
      <c r="A57" s="1" t="s">
        <v>59</v>
      </c>
      <c r="C57" s="6">
        <v>88890498</v>
      </c>
      <c r="D57" s="6"/>
      <c r="E57" s="6">
        <v>-2302848536</v>
      </c>
      <c r="F57" s="6"/>
      <c r="G57" s="6">
        <v>0</v>
      </c>
      <c r="H57" s="6"/>
      <c r="I57" s="6">
        <f t="shared" si="0"/>
        <v>-2213958038</v>
      </c>
      <c r="J57" s="6"/>
      <c r="K57" s="8">
        <f t="shared" si="1"/>
        <v>9.6391384803782253E-3</v>
      </c>
      <c r="L57" s="6"/>
      <c r="M57" s="6">
        <v>88890498</v>
      </c>
      <c r="N57" s="6"/>
      <c r="O57" s="6">
        <v>-2569867308</v>
      </c>
      <c r="P57" s="6"/>
      <c r="Q57" s="6">
        <v>366227854</v>
      </c>
      <c r="R57" s="6"/>
      <c r="S57" s="6">
        <f t="shared" si="2"/>
        <v>-2114748956</v>
      </c>
      <c r="T57" s="5"/>
      <c r="U57" s="8">
        <f t="shared" si="3"/>
        <v>-1.4888035618176891E-2</v>
      </c>
      <c r="V57" s="5"/>
      <c r="W57" s="5"/>
    </row>
    <row r="58" spans="1:23">
      <c r="A58" s="1" t="s">
        <v>22</v>
      </c>
      <c r="C58" s="6">
        <v>16137351956</v>
      </c>
      <c r="D58" s="6"/>
      <c r="E58" s="6">
        <v>-12647505906</v>
      </c>
      <c r="F58" s="6"/>
      <c r="G58" s="6">
        <v>0</v>
      </c>
      <c r="H58" s="6"/>
      <c r="I58" s="6">
        <f t="shared" si="0"/>
        <v>3489846050</v>
      </c>
      <c r="J58" s="6"/>
      <c r="K58" s="8">
        <f t="shared" si="1"/>
        <v>-1.5194104302690019E-2</v>
      </c>
      <c r="L58" s="6"/>
      <c r="M58" s="6">
        <v>16137351956</v>
      </c>
      <c r="N58" s="6"/>
      <c r="O58" s="6">
        <v>5690524776</v>
      </c>
      <c r="P58" s="6"/>
      <c r="Q58" s="6">
        <v>1230157270</v>
      </c>
      <c r="R58" s="6"/>
      <c r="S58" s="6">
        <f t="shared" si="2"/>
        <v>23058034002</v>
      </c>
      <c r="T58" s="5"/>
      <c r="U58" s="8">
        <f>S58/$S$66</f>
        <v>0.16233077242238386</v>
      </c>
      <c r="V58" s="5"/>
      <c r="W58" s="5"/>
    </row>
    <row r="59" spans="1:23">
      <c r="A59" s="1" t="s">
        <v>69</v>
      </c>
      <c r="C59" s="6">
        <v>904958678</v>
      </c>
      <c r="D59" s="6"/>
      <c r="E59" s="6">
        <v>-379780296</v>
      </c>
      <c r="F59" s="6"/>
      <c r="G59" s="6">
        <v>0</v>
      </c>
      <c r="H59" s="6"/>
      <c r="I59" s="6">
        <f t="shared" si="0"/>
        <v>525178382</v>
      </c>
      <c r="J59" s="6"/>
      <c r="K59" s="8">
        <f t="shared" si="1"/>
        <v>-2.2865235312102042E-3</v>
      </c>
      <c r="L59" s="6"/>
      <c r="M59" s="6">
        <v>904958678</v>
      </c>
      <c r="N59" s="6"/>
      <c r="O59" s="6">
        <v>-379780296</v>
      </c>
      <c r="P59" s="6"/>
      <c r="Q59" s="6">
        <v>0</v>
      </c>
      <c r="R59" s="6"/>
      <c r="S59" s="6">
        <f t="shared" si="2"/>
        <v>525178382</v>
      </c>
      <c r="T59" s="5"/>
      <c r="U59" s="8">
        <f t="shared" si="3"/>
        <v>3.6973062144935323E-3</v>
      </c>
      <c r="V59" s="5"/>
      <c r="W59" s="5"/>
    </row>
    <row r="60" spans="1:23">
      <c r="A60" s="1" t="s">
        <v>66</v>
      </c>
      <c r="C60" s="6">
        <v>3226207215</v>
      </c>
      <c r="D60" s="6"/>
      <c r="E60" s="6">
        <v>-4611985751</v>
      </c>
      <c r="F60" s="6"/>
      <c r="G60" s="6">
        <v>0</v>
      </c>
      <c r="H60" s="6"/>
      <c r="I60" s="6">
        <f t="shared" si="0"/>
        <v>-1385778536</v>
      </c>
      <c r="J60" s="6"/>
      <c r="K60" s="8">
        <f t="shared" si="1"/>
        <v>6.033407581521562E-3</v>
      </c>
      <c r="L60" s="6"/>
      <c r="M60" s="6">
        <v>3226207215</v>
      </c>
      <c r="N60" s="6"/>
      <c r="O60" s="6">
        <v>-4626722667</v>
      </c>
      <c r="P60" s="6"/>
      <c r="Q60" s="6">
        <v>0</v>
      </c>
      <c r="R60" s="6"/>
      <c r="S60" s="6">
        <f>M60+O60+Q60</f>
        <v>-1400515452</v>
      </c>
      <c r="T60" s="5"/>
      <c r="U60" s="8">
        <f t="shared" si="3"/>
        <v>-9.8597631997994501E-3</v>
      </c>
      <c r="V60" s="5"/>
      <c r="W60" s="5"/>
    </row>
    <row r="61" spans="1:23">
      <c r="A61" s="1" t="s">
        <v>26</v>
      </c>
      <c r="C61" s="6">
        <v>8910000000</v>
      </c>
      <c r="D61" s="6"/>
      <c r="E61" s="6">
        <v>-18566865900</v>
      </c>
      <c r="F61" s="6"/>
      <c r="G61" s="6">
        <v>0</v>
      </c>
      <c r="H61" s="6"/>
      <c r="I61" s="6">
        <f t="shared" si="0"/>
        <v>-9656865900</v>
      </c>
      <c r="J61" s="6"/>
      <c r="K61" s="8">
        <f t="shared" si="1"/>
        <v>4.204409753882711E-2</v>
      </c>
      <c r="L61" s="6"/>
      <c r="M61" s="6">
        <v>8910000000</v>
      </c>
      <c r="N61" s="6"/>
      <c r="O61" s="6">
        <v>-13354320905</v>
      </c>
      <c r="P61" s="6"/>
      <c r="Q61" s="6">
        <v>0</v>
      </c>
      <c r="R61" s="6"/>
      <c r="S61" s="6">
        <f t="shared" si="2"/>
        <v>-4444320905</v>
      </c>
      <c r="T61" s="5"/>
      <c r="U61" s="8">
        <f t="shared" si="3"/>
        <v>-3.1288445725208884E-2</v>
      </c>
      <c r="V61" s="5"/>
      <c r="W61" s="5"/>
    </row>
    <row r="62" spans="1:23">
      <c r="A62" s="1" t="s">
        <v>44</v>
      </c>
      <c r="C62" s="6">
        <v>4199382366</v>
      </c>
      <c r="D62" s="6"/>
      <c r="E62" s="6">
        <v>-9800300111</v>
      </c>
      <c r="F62" s="6"/>
      <c r="G62" s="6">
        <v>0</v>
      </c>
      <c r="H62" s="6"/>
      <c r="I62" s="6">
        <f t="shared" si="0"/>
        <v>-5600917745</v>
      </c>
      <c r="J62" s="6"/>
      <c r="K62" s="8">
        <f t="shared" si="1"/>
        <v>2.4385295852324882E-2</v>
      </c>
      <c r="L62" s="6"/>
      <c r="M62" s="6">
        <v>4199382366</v>
      </c>
      <c r="N62" s="6"/>
      <c r="O62" s="6">
        <v>-12177592044</v>
      </c>
      <c r="P62" s="6"/>
      <c r="Q62" s="6">
        <v>0</v>
      </c>
      <c r="R62" s="6"/>
      <c r="S62" s="6">
        <f>M62+O62+Q62</f>
        <v>-7978209678</v>
      </c>
      <c r="T62" s="5"/>
      <c r="U62" s="8">
        <f t="shared" si="3"/>
        <v>-5.6167361860301863E-2</v>
      </c>
      <c r="V62" s="5"/>
      <c r="W62" s="5"/>
    </row>
    <row r="63" spans="1:23">
      <c r="A63" s="1" t="s">
        <v>40</v>
      </c>
      <c r="C63" s="6">
        <v>0</v>
      </c>
      <c r="D63" s="6"/>
      <c r="E63" s="6">
        <v>-1789315645</v>
      </c>
      <c r="F63" s="6"/>
      <c r="G63" s="6">
        <v>0</v>
      </c>
      <c r="H63" s="6"/>
      <c r="I63" s="6">
        <f t="shared" si="0"/>
        <v>-1789315645</v>
      </c>
      <c r="J63" s="6"/>
      <c r="K63" s="8">
        <f t="shared" si="1"/>
        <v>7.7903289002003587E-3</v>
      </c>
      <c r="L63" s="6"/>
      <c r="M63" s="6">
        <v>0</v>
      </c>
      <c r="N63" s="6"/>
      <c r="O63" s="6">
        <v>-5036649822</v>
      </c>
      <c r="P63" s="6"/>
      <c r="Q63" s="6">
        <v>0</v>
      </c>
      <c r="R63" s="6"/>
      <c r="S63" s="6">
        <f>M63+O63+Q63</f>
        <v>-5036649822</v>
      </c>
      <c r="T63" s="5"/>
      <c r="U63" s="8">
        <f t="shared" si="3"/>
        <v>-3.545849815103079E-2</v>
      </c>
      <c r="V63" s="5"/>
      <c r="W63" s="5"/>
    </row>
    <row r="64" spans="1:23">
      <c r="A64" s="1" t="s">
        <v>70</v>
      </c>
      <c r="C64" s="6">
        <v>0</v>
      </c>
      <c r="D64" s="6"/>
      <c r="E64" s="6">
        <v>-60867247</v>
      </c>
      <c r="F64" s="6"/>
      <c r="G64" s="6">
        <v>0</v>
      </c>
      <c r="H64" s="6"/>
      <c r="I64" s="6">
        <f>C64+E64+G64</f>
        <v>-60867247</v>
      </c>
      <c r="J64" s="6"/>
      <c r="K64" s="8">
        <f>I64/$I$66</f>
        <v>2.6500403922849149E-4</v>
      </c>
      <c r="L64" s="6"/>
      <c r="M64" s="6">
        <v>0</v>
      </c>
      <c r="N64" s="6"/>
      <c r="O64" s="6">
        <v>-60867247</v>
      </c>
      <c r="P64" s="6"/>
      <c r="Q64" s="6">
        <v>0</v>
      </c>
      <c r="R64" s="6"/>
      <c r="S64" s="6">
        <f t="shared" si="2"/>
        <v>-60867247</v>
      </c>
      <c r="T64" s="5"/>
      <c r="U64" s="8">
        <f>S64/$S$66</f>
        <v>-4.2851126075523193E-4</v>
      </c>
      <c r="V64" s="5"/>
      <c r="W64" s="5"/>
    </row>
    <row r="65" spans="1:23">
      <c r="A65" s="1" t="s">
        <v>38</v>
      </c>
      <c r="C65" s="6">
        <v>0</v>
      </c>
      <c r="D65" s="6"/>
      <c r="E65" s="6">
        <v>-575696045</v>
      </c>
      <c r="F65" s="6"/>
      <c r="G65" s="6">
        <v>0</v>
      </c>
      <c r="H65" s="6"/>
      <c r="I65" s="6">
        <f>C65+E65+G65</f>
        <v>-575696045</v>
      </c>
      <c r="J65" s="6"/>
      <c r="K65" s="8">
        <f t="shared" si="1"/>
        <v>2.5064675143409627E-3</v>
      </c>
      <c r="L65" s="6"/>
      <c r="M65" s="6">
        <v>0</v>
      </c>
      <c r="N65" s="6"/>
      <c r="O65" s="6">
        <v>-8510390572</v>
      </c>
      <c r="P65" s="6"/>
      <c r="Q65" s="6">
        <v>0</v>
      </c>
      <c r="R65" s="6"/>
      <c r="S65" s="6">
        <f>M65+O65+Q65</f>
        <v>-8510390572</v>
      </c>
      <c r="T65" s="5"/>
      <c r="U65" s="8">
        <f t="shared" si="3"/>
        <v>-5.9913966431357733E-2</v>
      </c>
      <c r="V65" s="5"/>
      <c r="W65" s="5"/>
    </row>
    <row r="66" spans="1:23" ht="24.75" thickBot="1">
      <c r="C66" s="7">
        <f>SUM(C8:C65)</f>
        <v>170673498895</v>
      </c>
      <c r="D66" s="6"/>
      <c r="E66" s="7">
        <f>SUM(E8:E65)</f>
        <v>-400357722491</v>
      </c>
      <c r="F66" s="6"/>
      <c r="G66" s="7">
        <f>SUM(G8:G65)</f>
        <v>0</v>
      </c>
      <c r="H66" s="6"/>
      <c r="I66" s="7">
        <f>SUM(I8:I65)</f>
        <v>-229684223596</v>
      </c>
      <c r="J66" s="6"/>
      <c r="K66" s="9">
        <f>SUM(K8:K65)</f>
        <v>0.99999999999999978</v>
      </c>
      <c r="L66" s="6"/>
      <c r="M66" s="7">
        <f>SUM(M8:M65)</f>
        <v>204116285384</v>
      </c>
      <c r="N66" s="6"/>
      <c r="O66" s="7">
        <f>SUM(O8:O65)</f>
        <v>-90344321654</v>
      </c>
      <c r="P66" s="6"/>
      <c r="Q66" s="7">
        <f>SUM(Q8:Q65)</f>
        <v>28271554316</v>
      </c>
      <c r="R66" s="6"/>
      <c r="S66" s="7">
        <f>SUM(S8:S65)</f>
        <v>142043518046</v>
      </c>
      <c r="T66" s="6"/>
      <c r="U66" s="9">
        <f>SUM(U8:U65)</f>
        <v>1.0000000000000007</v>
      </c>
      <c r="V66" s="5"/>
      <c r="W66" s="5"/>
    </row>
    <row r="67" spans="1:23" ht="24.75" thickTop="1">
      <c r="C67" s="5"/>
      <c r="E67" s="5"/>
      <c r="G67" s="5"/>
      <c r="M67" s="5"/>
      <c r="O67" s="5"/>
      <c r="Q67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G16" sqref="G16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6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2" t="s">
        <v>93</v>
      </c>
      <c r="C6" s="23" t="s">
        <v>91</v>
      </c>
      <c r="D6" s="23" t="s">
        <v>91</v>
      </c>
      <c r="E6" s="23" t="s">
        <v>91</v>
      </c>
      <c r="F6" s="23" t="s">
        <v>91</v>
      </c>
      <c r="G6" s="23" t="s">
        <v>91</v>
      </c>
      <c r="H6" s="23" t="s">
        <v>91</v>
      </c>
      <c r="I6" s="23" t="s">
        <v>91</v>
      </c>
      <c r="K6" s="23" t="s">
        <v>92</v>
      </c>
      <c r="L6" s="23" t="s">
        <v>92</v>
      </c>
      <c r="M6" s="23" t="s">
        <v>92</v>
      </c>
      <c r="N6" s="23" t="s">
        <v>92</v>
      </c>
      <c r="O6" s="23" t="s">
        <v>92</v>
      </c>
      <c r="P6" s="23" t="s">
        <v>92</v>
      </c>
      <c r="Q6" s="23" t="s">
        <v>92</v>
      </c>
    </row>
    <row r="7" spans="1:17" ht="24.75">
      <c r="A7" s="23" t="s">
        <v>93</v>
      </c>
      <c r="C7" s="23" t="s">
        <v>136</v>
      </c>
      <c r="E7" s="23" t="s">
        <v>133</v>
      </c>
      <c r="G7" s="23" t="s">
        <v>134</v>
      </c>
      <c r="I7" s="23" t="s">
        <v>137</v>
      </c>
      <c r="K7" s="23" t="s">
        <v>136</v>
      </c>
      <c r="M7" s="23" t="s">
        <v>133</v>
      </c>
      <c r="O7" s="23" t="s">
        <v>134</v>
      </c>
      <c r="Q7" s="23" t="s">
        <v>137</v>
      </c>
    </row>
    <row r="8" spans="1:17">
      <c r="A8" s="1" t="s">
        <v>98</v>
      </c>
      <c r="C8" s="17">
        <v>0</v>
      </c>
      <c r="D8" s="17"/>
      <c r="E8" s="17">
        <v>0</v>
      </c>
      <c r="F8" s="17"/>
      <c r="G8" s="17">
        <v>0</v>
      </c>
      <c r="H8" s="17"/>
      <c r="I8" s="17">
        <v>0</v>
      </c>
      <c r="J8" s="17"/>
      <c r="K8" s="17">
        <v>19086551816</v>
      </c>
      <c r="L8" s="17"/>
      <c r="M8" s="17">
        <v>0</v>
      </c>
      <c r="N8" s="17"/>
      <c r="O8" s="17">
        <v>6807436547</v>
      </c>
      <c r="P8" s="17"/>
      <c r="Q8" s="17">
        <f>K8+M8+O8</f>
        <v>25893988363</v>
      </c>
    </row>
    <row r="9" spans="1:17" ht="24.75" thickBot="1">
      <c r="C9" s="18">
        <f>SUM(C8)</f>
        <v>0</v>
      </c>
      <c r="D9" s="17"/>
      <c r="E9" s="18">
        <f>SUM(E8)</f>
        <v>0</v>
      </c>
      <c r="F9" s="17"/>
      <c r="G9" s="18">
        <f>SUM(G8)</f>
        <v>0</v>
      </c>
      <c r="H9" s="17"/>
      <c r="I9" s="18">
        <f>SUM(I8)</f>
        <v>0</v>
      </c>
      <c r="J9" s="17"/>
      <c r="K9" s="18">
        <f>SUM(K8)</f>
        <v>19086551816</v>
      </c>
      <c r="L9" s="17"/>
      <c r="M9" s="18">
        <f>SUM(M8)</f>
        <v>0</v>
      </c>
      <c r="N9" s="17"/>
      <c r="O9" s="18">
        <f>SUM(O8)</f>
        <v>6807436547</v>
      </c>
      <c r="P9" s="17"/>
      <c r="Q9" s="18">
        <f>SUM(Q8)</f>
        <v>25893988363</v>
      </c>
    </row>
    <row r="10" spans="1:17" ht="24.75" thickTop="1"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2022-07-26T13:00:46Z</dcterms:created>
  <dcterms:modified xsi:type="dcterms:W3CDTF">2022-08-01T09:07:01Z</dcterms:modified>
</cp:coreProperties>
</file>