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خرداد\"/>
    </mc:Choice>
  </mc:AlternateContent>
  <xr:revisionPtr revIDLastSave="0" documentId="13_ncr:1_{C7BB36AC-93FA-407A-A059-184E2545B3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C9" i="15"/>
  <c r="C8" i="15"/>
  <c r="C7" i="15"/>
  <c r="C10" i="14"/>
  <c r="E10" i="14"/>
  <c r="E10" i="13"/>
  <c r="K10" i="13"/>
  <c r="I10" i="13"/>
  <c r="K9" i="13" s="1"/>
  <c r="G9" i="13"/>
  <c r="G8" i="13"/>
  <c r="Q8" i="12"/>
  <c r="Q9" i="12"/>
  <c r="O9" i="12"/>
  <c r="C9" i="12"/>
  <c r="E9" i="12"/>
  <c r="G9" i="12"/>
  <c r="I9" i="12"/>
  <c r="K9" i="12"/>
  <c r="M9" i="12"/>
  <c r="S62" i="11"/>
  <c r="S63" i="11"/>
  <c r="S61" i="11"/>
  <c r="K64" i="11"/>
  <c r="E64" i="11"/>
  <c r="I8" i="11"/>
  <c r="S11" i="11"/>
  <c r="S9" i="11"/>
  <c r="S8" i="11"/>
  <c r="C64" i="11"/>
  <c r="G64" i="11"/>
  <c r="M64" i="11"/>
  <c r="O64" i="11"/>
  <c r="Q64" i="11"/>
  <c r="S10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4" i="11" s="1"/>
  <c r="I63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8" i="10"/>
  <c r="O59" i="10"/>
  <c r="M59" i="10"/>
  <c r="I59" i="10"/>
  <c r="G59" i="10"/>
  <c r="E59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8" i="9"/>
  <c r="E62" i="9"/>
  <c r="G62" i="9"/>
  <c r="M62" i="9"/>
  <c r="O62" i="9"/>
  <c r="O17" i="8"/>
  <c r="Q17" i="8"/>
  <c r="S17" i="8"/>
  <c r="I17" i="8"/>
  <c r="K17" i="8"/>
  <c r="M17" i="8"/>
  <c r="S11" i="7"/>
  <c r="Q11" i="7"/>
  <c r="O11" i="7"/>
  <c r="M11" i="7"/>
  <c r="K11" i="7"/>
  <c r="I11" i="7"/>
  <c r="S10" i="6"/>
  <c r="Q10" i="6"/>
  <c r="O10" i="6"/>
  <c r="M10" i="6"/>
  <c r="K10" i="6"/>
  <c r="E63" i="1"/>
  <c r="W63" i="1"/>
  <c r="U63" i="1"/>
  <c r="O63" i="1"/>
  <c r="K63" i="1"/>
  <c r="G63" i="1"/>
  <c r="G10" i="13" l="1"/>
  <c r="K8" i="13"/>
  <c r="S64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8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2" i="11"/>
  <c r="Q59" i="10"/>
  <c r="Q62" i="9"/>
  <c r="I62" i="9"/>
  <c r="Y63" i="1"/>
  <c r="U9" i="11" l="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8" i="11"/>
  <c r="U62" i="11"/>
  <c r="U64" i="11" l="1"/>
</calcChain>
</file>

<file path=xl/sharedStrings.xml><?xml version="1.0" encoding="utf-8"?>
<sst xmlns="http://schemas.openxmlformats.org/spreadsheetml/2006/main" count="549" uniqueCount="139">
  <si>
    <t>صندوق سرمایه‌گذاری شاخصی آرام مفید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</si>
  <si>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</si>
  <si>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</si>
  <si>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</si>
  <si>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</si>
  <si>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</si>
  <si>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</si>
  <si>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</si>
  <si>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</si>
  <si>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</si>
  <si>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</si>
  <si>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</si>
  <si>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</si>
  <si>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</si>
  <si>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</si>
  <si>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</si>
  <si>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</si>
  <si>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</si>
  <si>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</si>
  <si>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</si>
  <si>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</si>
  <si>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</si>
  <si>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</si>
  <si>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</si>
  <si>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</si>
  <si>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</si>
  <si>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</si>
  <si>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</si>
  <si>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</si>
  <si>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</si>
  <si>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</si>
  <si>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</si>
  <si>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</si>
  <si>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</si>
  <si>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</si>
  <si>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توسعه معادن وص.معدنی خاورمیانه</t>
  </si>
  <si>
    <t>توسعه معدنی و صنعتی صبانور</t>
  </si>
  <si>
    <t>توسعه‌معادن‌وفلزات‌</t>
  </si>
  <si>
    <t>ح. پالایش نفت تبریز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</si>
  <si>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</si>
  <si>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</si>
  <si>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</si>
  <si>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</si>
  <si>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</si>
  <si>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</si>
  <si>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</si>
  <si>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</si>
  <si>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</si>
  <si>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</si>
  <si>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</si>
  <si>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</si>
  <si>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</si>
  <si>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</si>
  <si>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</si>
  <si>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</si>
  <si>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</si>
  <si>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</si>
  <si>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</si>
  <si>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</si>
  <si>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</si>
  <si>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</si>
  <si>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</si>
  <si>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</si>
  <si>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</si>
  <si>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</si>
  <si>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کالسیمین‌</t>
  </si>
  <si>
    <t>کشتیرانی جمهوری اسلامی ایران</t>
  </si>
  <si>
    <t>ح.توسعه م وص.معدنی خاورمیانه</t>
  </si>
  <si>
    <t>ح . توسعه‌معادن‌وفلزات‌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</si>
  <si>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</si>
  <si>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</si>
  <si>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</si>
  <si>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</si>
  <si>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</si>
  <si>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</si>
  <si>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</si>
  <si>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</si>
  <si>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</si>
  <si>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</si>
  <si>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</si>
  <si>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</si>
  <si>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</si>
  <si>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</si>
  <si>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</si>
  <si>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</si>
  <si>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</si>
  <si>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</si>
  <si>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</si>
  <si>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</si>
  <si>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</si>
  <si>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</si>
  <si>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</si>
  <si>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</si>
  <si>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</si>
  <si>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</si>
  <si>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</si>
  <si>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</si>
  <si>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</si>
  <si>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</si>
  <si>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</si>
  <si>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</si>
  <si>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</si>
  <si>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</si>
  <si>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</si>
  <si>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</si>
  <si>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1401/02/29</t>
  </si>
  <si>
    <t>1401/03/30</t>
  </si>
  <si>
    <t>1401/03/22</t>
  </si>
  <si>
    <t>1401/03/17</t>
  </si>
  <si>
    <t>1401/02/25</t>
  </si>
  <si>
    <t>1401/01/31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</si>
  <si>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</si>
  <si>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</si>
  <si>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</si>
  <si>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</si>
  <si>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</si>
  <si>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گروه صنعتی پاکشو</t>
  </si>
  <si>
    <t>پویا زرکان آق دره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</si>
  <si>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</si>
  <si>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</si>
  <si>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</si>
  <si>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</si>
  <si>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</si>
  <si>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</si>
  <si>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</si>
  <si>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</si>
  <si>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</si>
  <si>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</si>
  <si>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</si>
  <si>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</si>
  <si>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</si>
  <si>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</si>
  <si>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</si>
  <si>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1401/03/01</t>
  </si>
  <si>
    <t>-</t>
  </si>
  <si>
    <t xml:space="preserve">  </t>
  </si>
  <si>
    <t xml:space="preserve">  سایر درآمدهای تنزیل سود بانک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</si>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</sst>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b/>
      <sz val="16"/>
      <name val="B Mitra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10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/>
    <xf numFmtId="37" fontId="3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3" fillId="0" borderId="0" xfId="1" applyNumberFormat="1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219075</xdr:colOff>
          <xdr:row>30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FED7102-367F-4109-581E-782D9D340F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7B09-8E4E-437D-8582-F8B0C3D3EA45}">
  <dimension ref="A1"/>
  <sheetViews>
    <sheetView rightToLeft="1" tabSelected="1" workbookViewId="0">
      <selection activeCell="N30" sqref="N30"/>
    </sheetView>
  </sheetViews>
  <sheetFormatPr defaultRowHeight="15"/>
  <sheetData/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219075</xdr:colOff>
                <xdr:row>30</xdr:row>
                <xdr:rowOff>66675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K22" sqref="K22"/>
    </sheetView>
  </sheetViews>
  <sheetFormatPr defaultRowHeight="24"/>
  <cols>
    <col min="1" max="1" width="28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6.42578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18" t="s">
        <v>91</v>
      </c>
      <c r="C6" s="19" t="s">
        <v>89</v>
      </c>
      <c r="D6" s="19" t="s">
        <v>89</v>
      </c>
      <c r="E6" s="19" t="s">
        <v>89</v>
      </c>
      <c r="F6" s="19" t="s">
        <v>89</v>
      </c>
      <c r="G6" s="19" t="s">
        <v>89</v>
      </c>
      <c r="H6" s="19" t="s">
        <v>89</v>
      </c>
      <c r="I6" s="19" t="s">
        <v>89</v>
      </c>
      <c r="K6" s="19" t="s">
        <v>90</v>
      </c>
      <c r="L6" s="19" t="s">
        <v>90</v>
      </c>
      <c r="M6" s="19" t="s">
        <v>90</v>
      </c>
      <c r="N6" s="19" t="s">
        <v>90</v>
      </c>
      <c r="O6" s="19" t="s">
        <v>90</v>
      </c>
      <c r="P6" s="19" t="s">
        <v>90</v>
      </c>
      <c r="Q6" s="19" t="s">
        <v>90</v>
      </c>
    </row>
    <row r="7" spans="1:17" ht="24.75">
      <c r="A7" s="19" t="s">
        <v>91</v>
      </c>
      <c r="C7" s="19" t="s">
        <v>122</v>
      </c>
      <c r="E7" s="19" t="s">
        <v>119</v>
      </c>
      <c r="G7" s="19" t="s">
        <v>120</v>
      </c>
      <c r="I7" s="19" t="s">
        <v>123</v>
      </c>
      <c r="K7" s="19" t="s">
        <v>122</v>
      </c>
      <c r="M7" s="19" t="s">
        <v>119</v>
      </c>
      <c r="O7" s="19" t="s">
        <v>120</v>
      </c>
      <c r="Q7" s="19" t="s">
        <v>123</v>
      </c>
    </row>
    <row r="8" spans="1:17">
      <c r="A8" s="2" t="s">
        <v>96</v>
      </c>
      <c r="C8" s="5">
        <v>0</v>
      </c>
      <c r="D8" s="4"/>
      <c r="E8" s="5">
        <v>0</v>
      </c>
      <c r="F8" s="4"/>
      <c r="G8" s="5">
        <v>0</v>
      </c>
      <c r="H8" s="4"/>
      <c r="I8" s="5">
        <v>0</v>
      </c>
      <c r="J8" s="4"/>
      <c r="K8" s="5">
        <v>19086551816</v>
      </c>
      <c r="L8" s="4"/>
      <c r="M8" s="5">
        <v>0</v>
      </c>
      <c r="N8" s="4"/>
      <c r="O8" s="5">
        <v>6807436547</v>
      </c>
      <c r="P8" s="4"/>
      <c r="Q8" s="5">
        <f>K8+M8+O8</f>
        <v>25893988363</v>
      </c>
    </row>
    <row r="9" spans="1:17" ht="24.75" thickBot="1">
      <c r="C9" s="7">
        <f>SUM(C8)</f>
        <v>0</v>
      </c>
      <c r="D9" s="4"/>
      <c r="E9" s="7">
        <f>SUM(E8)</f>
        <v>0</v>
      </c>
      <c r="F9" s="4"/>
      <c r="G9" s="7">
        <f>SUM(G8)</f>
        <v>0</v>
      </c>
      <c r="H9" s="4"/>
      <c r="I9" s="7">
        <f>SUM(I8)</f>
        <v>0</v>
      </c>
      <c r="J9" s="4"/>
      <c r="K9" s="7">
        <f>SUM(K8)</f>
        <v>19086551816</v>
      </c>
      <c r="L9" s="4"/>
      <c r="M9" s="7">
        <f>SUM(M8)</f>
        <v>0</v>
      </c>
      <c r="N9" s="4"/>
      <c r="O9" s="7">
        <f>SUM(O8)</f>
        <v>6807436547</v>
      </c>
      <c r="P9" s="4"/>
      <c r="Q9" s="7">
        <f>SUM(Q8)</f>
        <v>25893988363</v>
      </c>
    </row>
    <row r="10" spans="1:17" ht="24.75" thickTop="1">
      <c r="K10" s="3"/>
      <c r="O10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8" sqref="K18"/>
    </sheetView>
  </sheetViews>
  <sheetFormatPr defaultRowHeight="24"/>
  <cols>
    <col min="1" max="1" width="26.8554687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>
      <c r="A6" s="19" t="s">
        <v>124</v>
      </c>
      <c r="B6" s="19" t="s">
        <v>124</v>
      </c>
      <c r="C6" s="19" t="s">
        <v>124</v>
      </c>
      <c r="E6" s="19" t="s">
        <v>89</v>
      </c>
      <c r="F6" s="19" t="s">
        <v>89</v>
      </c>
      <c r="G6" s="19" t="s">
        <v>89</v>
      </c>
      <c r="I6" s="19" t="s">
        <v>90</v>
      </c>
      <c r="J6" s="19" t="s">
        <v>90</v>
      </c>
      <c r="K6" s="19" t="s">
        <v>90</v>
      </c>
    </row>
    <row r="7" spans="1:11" ht="24.75">
      <c r="A7" s="19" t="s">
        <v>125</v>
      </c>
      <c r="C7" s="19" t="s">
        <v>74</v>
      </c>
      <c r="E7" s="19" t="s">
        <v>126</v>
      </c>
      <c r="G7" s="19" t="s">
        <v>127</v>
      </c>
      <c r="I7" s="19" t="s">
        <v>126</v>
      </c>
      <c r="K7" s="19" t="s">
        <v>127</v>
      </c>
    </row>
    <row r="8" spans="1:11">
      <c r="A8" s="2" t="s">
        <v>80</v>
      </c>
      <c r="C8" s="4" t="s">
        <v>81</v>
      </c>
      <c r="E8" s="5">
        <v>571636575</v>
      </c>
      <c r="G8" s="9">
        <f>E8/$E$10</f>
        <v>1</v>
      </c>
      <c r="I8" s="5">
        <v>574222542</v>
      </c>
      <c r="K8" s="9">
        <f>I8/$I$10</f>
        <v>0.99956481819108423</v>
      </c>
    </row>
    <row r="9" spans="1:11">
      <c r="A9" s="2" t="s">
        <v>84</v>
      </c>
      <c r="C9" s="4" t="s">
        <v>85</v>
      </c>
      <c r="E9" s="5">
        <v>0</v>
      </c>
      <c r="G9" s="9">
        <f>E9/$E$10</f>
        <v>0</v>
      </c>
      <c r="I9" s="5">
        <v>250000</v>
      </c>
      <c r="K9" s="9">
        <f>I9/$I$10</f>
        <v>4.3518180891576887E-4</v>
      </c>
    </row>
    <row r="10" spans="1:11" ht="24.75" thickBot="1">
      <c r="E10" s="7">
        <f>SUM(E8:E9)</f>
        <v>571636575</v>
      </c>
      <c r="G10" s="10">
        <f>SUM(G8:G9)</f>
        <v>1</v>
      </c>
      <c r="I10" s="7">
        <f>SUM(I8:I9)</f>
        <v>574472542</v>
      </c>
      <c r="K10" s="10">
        <f>SUM(K8:K9)</f>
        <v>1</v>
      </c>
    </row>
    <row r="11" spans="1:11" ht="24.75" thickTop="1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M20" sqref="M20"/>
    </sheetView>
  </sheetViews>
  <sheetFormatPr defaultRowHeight="24"/>
  <cols>
    <col min="1" max="1" width="29.28515625" style="2" bestFit="1" customWidth="1"/>
    <col min="2" max="2" width="1" style="2" customWidth="1"/>
    <col min="3" max="3" width="9.7109375" style="2" bestFit="1" customWidth="1"/>
    <col min="4" max="4" width="1" style="2" customWidth="1"/>
    <col min="5" max="5" width="20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20" t="s">
        <v>0</v>
      </c>
      <c r="B2" s="20"/>
      <c r="C2" s="20"/>
      <c r="D2" s="20"/>
      <c r="E2" s="20"/>
    </row>
    <row r="3" spans="1:5" ht="24.75">
      <c r="A3" s="20" t="s">
        <v>87</v>
      </c>
      <c r="B3" s="20"/>
      <c r="C3" s="20"/>
      <c r="D3" s="20"/>
      <c r="E3" s="20"/>
    </row>
    <row r="4" spans="1:5" ht="24.75">
      <c r="A4" s="20" t="s">
        <v>2</v>
      </c>
      <c r="B4" s="20"/>
      <c r="C4" s="20"/>
      <c r="D4" s="20"/>
      <c r="E4" s="20"/>
    </row>
    <row r="5" spans="1:5" ht="24.75">
      <c r="C5" s="18" t="s">
        <v>89</v>
      </c>
      <c r="E5" s="1" t="s">
        <v>137</v>
      </c>
    </row>
    <row r="6" spans="1:5" ht="24.75">
      <c r="A6" s="18" t="s">
        <v>128</v>
      </c>
      <c r="C6" s="19"/>
      <c r="E6" s="16" t="s">
        <v>138</v>
      </c>
    </row>
    <row r="7" spans="1:5" ht="24.75">
      <c r="A7" s="19" t="s">
        <v>128</v>
      </c>
      <c r="C7" s="19" t="s">
        <v>77</v>
      </c>
      <c r="E7" s="19" t="s">
        <v>77</v>
      </c>
    </row>
    <row r="8" spans="1:5">
      <c r="A8" s="2" t="s">
        <v>136</v>
      </c>
      <c r="C8" s="5">
        <v>0</v>
      </c>
      <c r="D8" s="4"/>
      <c r="E8" s="5">
        <v>13561912438</v>
      </c>
    </row>
    <row r="9" spans="1:5">
      <c r="A9" s="2" t="s">
        <v>129</v>
      </c>
      <c r="C9" s="5">
        <v>0</v>
      </c>
      <c r="D9" s="4"/>
      <c r="E9" s="5">
        <v>2378258988</v>
      </c>
    </row>
    <row r="10" spans="1:5" ht="25.5" thickBot="1">
      <c r="A10" s="1" t="s">
        <v>97</v>
      </c>
      <c r="C10" s="7">
        <f>SUM(C8:C9)</f>
        <v>0</v>
      </c>
      <c r="D10" s="4"/>
      <c r="E10" s="7">
        <f>SUM(E8:E9)</f>
        <v>15940171426</v>
      </c>
    </row>
    <row r="11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6"/>
  <sheetViews>
    <sheetView rightToLeft="1" topLeftCell="A49" workbookViewId="0">
      <selection activeCell="Y66" sqref="Y66"/>
    </sheetView>
  </sheetViews>
  <sheetFormatPr defaultRowHeight="24"/>
  <cols>
    <col min="1" max="1" width="30.57031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22.14062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6.85546875" style="2" bestFit="1" customWidth="1"/>
    <col min="14" max="14" width="1" style="2" customWidth="1"/>
    <col min="15" max="15" width="14.7109375" style="2" customWidth="1"/>
    <col min="16" max="16" width="0.7109375" style="2" customWidth="1"/>
    <col min="17" max="17" width="14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710937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38.1406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>
      <c r="A6" s="18" t="s">
        <v>3</v>
      </c>
      <c r="C6" s="19" t="s">
        <v>133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2" t="s">
        <v>15</v>
      </c>
      <c r="C9" s="5">
        <v>23428301</v>
      </c>
      <c r="D9" s="4"/>
      <c r="E9" s="5">
        <v>54138293422</v>
      </c>
      <c r="F9" s="4"/>
      <c r="G9" s="5">
        <v>54612476618.222298</v>
      </c>
      <c r="H9" s="4"/>
      <c r="I9" s="5">
        <v>3500000</v>
      </c>
      <c r="J9" s="4"/>
      <c r="K9" s="5">
        <v>7461034770</v>
      </c>
      <c r="L9" s="4"/>
      <c r="M9" s="5">
        <v>0</v>
      </c>
      <c r="N9" s="4"/>
      <c r="O9" s="5">
        <v>0</v>
      </c>
      <c r="P9" s="5"/>
      <c r="Q9" s="5">
        <v>26928301</v>
      </c>
      <c r="R9" s="4"/>
      <c r="S9" s="5">
        <v>2045</v>
      </c>
      <c r="T9" s="4"/>
      <c r="U9" s="5">
        <v>61599328192</v>
      </c>
      <c r="V9" s="4"/>
      <c r="W9" s="5">
        <v>54740718710.507202</v>
      </c>
      <c r="Y9" s="9">
        <v>1.2014898220442148E-2</v>
      </c>
    </row>
    <row r="10" spans="1:25">
      <c r="A10" s="2" t="s">
        <v>16</v>
      </c>
      <c r="C10" s="5">
        <v>7064052</v>
      </c>
      <c r="D10" s="4"/>
      <c r="E10" s="5">
        <v>59063549310</v>
      </c>
      <c r="F10" s="4"/>
      <c r="G10" s="5">
        <v>62917307179.776001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0</v>
      </c>
      <c r="P10" s="5"/>
      <c r="Q10" s="5">
        <v>7064052</v>
      </c>
      <c r="R10" s="4"/>
      <c r="S10" s="5">
        <v>9000</v>
      </c>
      <c r="T10" s="4"/>
      <c r="U10" s="5">
        <v>59063549310</v>
      </c>
      <c r="V10" s="4"/>
      <c r="W10" s="5">
        <v>63198188015.400002</v>
      </c>
      <c r="Y10" s="9">
        <v>1.3871206199118651E-2</v>
      </c>
    </row>
    <row r="11" spans="1:25">
      <c r="A11" s="2" t="s">
        <v>17</v>
      </c>
      <c r="C11" s="5">
        <v>25642129</v>
      </c>
      <c r="D11" s="4"/>
      <c r="E11" s="5">
        <v>49318997512</v>
      </c>
      <c r="F11" s="4"/>
      <c r="G11" s="5">
        <v>57402485364.677399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0</v>
      </c>
      <c r="P11" s="5"/>
      <c r="Q11" s="5">
        <v>25642129</v>
      </c>
      <c r="R11" s="4"/>
      <c r="S11" s="5">
        <v>1770</v>
      </c>
      <c r="T11" s="4"/>
      <c r="U11" s="5">
        <v>49318997512</v>
      </c>
      <c r="V11" s="4"/>
      <c r="W11" s="5">
        <v>45116518248.436501</v>
      </c>
      <c r="Y11" s="9">
        <v>9.9025074493886353E-3</v>
      </c>
    </row>
    <row r="12" spans="1:25">
      <c r="A12" s="2" t="s">
        <v>18</v>
      </c>
      <c r="C12" s="5">
        <v>21377844</v>
      </c>
      <c r="D12" s="4"/>
      <c r="E12" s="5">
        <v>41175018806</v>
      </c>
      <c r="F12" s="4"/>
      <c r="G12" s="5">
        <v>46708919530.383598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0</v>
      </c>
      <c r="P12" s="5"/>
      <c r="Q12" s="5">
        <v>21377844</v>
      </c>
      <c r="R12" s="4"/>
      <c r="S12" s="5">
        <v>1766</v>
      </c>
      <c r="T12" s="4"/>
      <c r="U12" s="5">
        <v>41175018806</v>
      </c>
      <c r="V12" s="4"/>
      <c r="W12" s="5">
        <v>37528640532.601196</v>
      </c>
      <c r="Y12" s="9">
        <v>8.2370638707784209E-3</v>
      </c>
    </row>
    <row r="13" spans="1:25">
      <c r="A13" s="2" t="s">
        <v>19</v>
      </c>
      <c r="C13" s="5">
        <v>24781548</v>
      </c>
      <c r="D13" s="4"/>
      <c r="E13" s="5">
        <v>91090845254</v>
      </c>
      <c r="F13" s="4"/>
      <c r="G13" s="5">
        <v>96614931530.026794</v>
      </c>
      <c r="H13" s="4"/>
      <c r="I13" s="5">
        <v>6583106</v>
      </c>
      <c r="J13" s="4"/>
      <c r="K13" s="5">
        <v>0</v>
      </c>
      <c r="L13" s="4"/>
      <c r="M13" s="5">
        <v>0</v>
      </c>
      <c r="N13" s="4"/>
      <c r="O13" s="5">
        <v>0</v>
      </c>
      <c r="P13" s="5"/>
      <c r="Q13" s="5">
        <v>31364654</v>
      </c>
      <c r="R13" s="4"/>
      <c r="S13" s="5">
        <v>3081</v>
      </c>
      <c r="T13" s="4"/>
      <c r="U13" s="5">
        <v>91090845254</v>
      </c>
      <c r="V13" s="4"/>
      <c r="W13" s="5">
        <v>96059523705.104706</v>
      </c>
      <c r="Y13" s="9">
        <v>2.1083855448164778E-2</v>
      </c>
    </row>
    <row r="14" spans="1:25">
      <c r="A14" s="2" t="s">
        <v>20</v>
      </c>
      <c r="C14" s="5">
        <v>12185388</v>
      </c>
      <c r="D14" s="4"/>
      <c r="E14" s="5">
        <v>21559320662</v>
      </c>
      <c r="F14" s="4"/>
      <c r="G14" s="5">
        <v>25085784713.6394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0</v>
      </c>
      <c r="P14" s="5"/>
      <c r="Q14" s="5">
        <v>12185388</v>
      </c>
      <c r="R14" s="4"/>
      <c r="S14" s="5">
        <v>1729</v>
      </c>
      <c r="T14" s="4"/>
      <c r="U14" s="5">
        <v>21559320662</v>
      </c>
      <c r="V14" s="4"/>
      <c r="W14" s="5">
        <v>20943178063.680599</v>
      </c>
      <c r="Y14" s="9">
        <v>4.5967637761288645E-3</v>
      </c>
    </row>
    <row r="15" spans="1:25">
      <c r="A15" s="2" t="s">
        <v>21</v>
      </c>
      <c r="C15" s="5">
        <v>18176060</v>
      </c>
      <c r="D15" s="4"/>
      <c r="E15" s="5">
        <v>89755155992</v>
      </c>
      <c r="F15" s="4"/>
      <c r="G15" s="5">
        <v>119609580372.66</v>
      </c>
      <c r="H15" s="4"/>
      <c r="I15" s="5">
        <v>3000000</v>
      </c>
      <c r="J15" s="4"/>
      <c r="K15" s="5">
        <v>20448958955</v>
      </c>
      <c r="L15" s="4"/>
      <c r="M15" s="5">
        <v>0</v>
      </c>
      <c r="N15" s="4"/>
      <c r="O15" s="5">
        <v>0</v>
      </c>
      <c r="P15" s="5"/>
      <c r="Q15" s="5">
        <v>21176060</v>
      </c>
      <c r="R15" s="4"/>
      <c r="S15" s="5">
        <v>6850</v>
      </c>
      <c r="T15" s="4"/>
      <c r="U15" s="5">
        <v>110204114947</v>
      </c>
      <c r="V15" s="4"/>
      <c r="W15" s="5">
        <v>144192927734.54999</v>
      </c>
      <c r="Y15" s="9">
        <v>3.1648531324555855E-2</v>
      </c>
    </row>
    <row r="16" spans="1:25">
      <c r="A16" s="2" t="s">
        <v>22</v>
      </c>
      <c r="C16" s="5">
        <v>12723209</v>
      </c>
      <c r="D16" s="4"/>
      <c r="E16" s="5">
        <v>97386648361</v>
      </c>
      <c r="F16" s="4"/>
      <c r="G16" s="5">
        <v>114839353630.56599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0</v>
      </c>
      <c r="P16" s="5"/>
      <c r="Q16" s="5">
        <v>12723209</v>
      </c>
      <c r="R16" s="4"/>
      <c r="S16" s="5">
        <v>9150</v>
      </c>
      <c r="T16" s="4"/>
      <c r="U16" s="5">
        <v>97386648361</v>
      </c>
      <c r="V16" s="4"/>
      <c r="W16" s="5">
        <v>115724679044.01801</v>
      </c>
      <c r="Y16" s="9">
        <v>2.5400109334704931E-2</v>
      </c>
    </row>
    <row r="17" spans="1:25">
      <c r="A17" s="2" t="s">
        <v>23</v>
      </c>
      <c r="C17" s="5">
        <v>2467497</v>
      </c>
      <c r="D17" s="4"/>
      <c r="E17" s="5">
        <v>31629714929</v>
      </c>
      <c r="F17" s="4"/>
      <c r="G17" s="5">
        <v>55899662803.051498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0</v>
      </c>
      <c r="P17" s="5"/>
      <c r="Q17" s="5">
        <v>2467497</v>
      </c>
      <c r="R17" s="4"/>
      <c r="S17" s="5">
        <v>21530</v>
      </c>
      <c r="T17" s="4"/>
      <c r="U17" s="5">
        <v>31629714929</v>
      </c>
      <c r="V17" s="4"/>
      <c r="W17" s="5">
        <v>52809115408.060501</v>
      </c>
      <c r="Y17" s="9">
        <v>1.1590935626821463E-2</v>
      </c>
    </row>
    <row r="18" spans="1:25">
      <c r="A18" s="2" t="s">
        <v>24</v>
      </c>
      <c r="C18" s="5">
        <v>16005941</v>
      </c>
      <c r="D18" s="4"/>
      <c r="E18" s="5">
        <v>84178494239</v>
      </c>
      <c r="F18" s="4"/>
      <c r="G18" s="5">
        <v>88940844589.369507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0</v>
      </c>
      <c r="P18" s="5"/>
      <c r="Q18" s="5">
        <v>16005941</v>
      </c>
      <c r="R18" s="4"/>
      <c r="S18" s="5">
        <v>5430</v>
      </c>
      <c r="T18" s="4"/>
      <c r="U18" s="5">
        <v>84178494239</v>
      </c>
      <c r="V18" s="4"/>
      <c r="W18" s="5">
        <v>86395131685.201508</v>
      </c>
      <c r="Y18" s="9">
        <v>1.8962643136436357E-2</v>
      </c>
    </row>
    <row r="19" spans="1:25">
      <c r="A19" s="2" t="s">
        <v>25</v>
      </c>
      <c r="C19" s="5">
        <v>335766</v>
      </c>
      <c r="D19" s="4"/>
      <c r="E19" s="5">
        <v>23991538177</v>
      </c>
      <c r="F19" s="4"/>
      <c r="G19" s="5">
        <v>29491757471.627998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0</v>
      </c>
      <c r="P19" s="5"/>
      <c r="Q19" s="5">
        <v>335766</v>
      </c>
      <c r="R19" s="4"/>
      <c r="S19" s="5">
        <v>96780</v>
      </c>
      <c r="T19" s="4"/>
      <c r="U19" s="5">
        <v>23991538177</v>
      </c>
      <c r="V19" s="4"/>
      <c r="W19" s="5">
        <v>32302085650.793999</v>
      </c>
      <c r="Y19" s="9">
        <v>7.0899009100477825E-3</v>
      </c>
    </row>
    <row r="20" spans="1:25">
      <c r="A20" s="2" t="s">
        <v>26</v>
      </c>
      <c r="C20" s="5">
        <v>32000000</v>
      </c>
      <c r="D20" s="4"/>
      <c r="E20" s="5">
        <v>90078129772</v>
      </c>
      <c r="F20" s="4"/>
      <c r="G20" s="5">
        <v>85631443200</v>
      </c>
      <c r="H20" s="4"/>
      <c r="I20" s="5">
        <v>1000000</v>
      </c>
      <c r="J20" s="4"/>
      <c r="K20" s="5">
        <v>2792238733</v>
      </c>
      <c r="L20" s="4"/>
      <c r="M20" s="5">
        <v>0</v>
      </c>
      <c r="N20" s="4"/>
      <c r="O20" s="5">
        <v>0</v>
      </c>
      <c r="P20" s="5"/>
      <c r="Q20" s="5">
        <v>33000000</v>
      </c>
      <c r="R20" s="4"/>
      <c r="S20" s="5">
        <v>2990</v>
      </c>
      <c r="T20" s="4"/>
      <c r="U20" s="5">
        <v>92870368505</v>
      </c>
      <c r="V20" s="4"/>
      <c r="W20" s="5">
        <v>98082913500</v>
      </c>
      <c r="Y20" s="9">
        <v>2.152796402069768E-2</v>
      </c>
    </row>
    <row r="21" spans="1:25">
      <c r="A21" s="2" t="s">
        <v>27</v>
      </c>
      <c r="C21" s="5">
        <v>638030</v>
      </c>
      <c r="D21" s="4"/>
      <c r="E21" s="5">
        <v>101538469274</v>
      </c>
      <c r="F21" s="4"/>
      <c r="G21" s="5">
        <v>110990901262.5</v>
      </c>
      <c r="H21" s="4"/>
      <c r="I21" s="5">
        <v>0</v>
      </c>
      <c r="J21" s="4"/>
      <c r="K21" s="5">
        <v>0</v>
      </c>
      <c r="L21" s="4"/>
      <c r="M21" s="5">
        <v>0</v>
      </c>
      <c r="N21" s="4"/>
      <c r="O21" s="5">
        <v>0</v>
      </c>
      <c r="P21" s="5"/>
      <c r="Q21" s="5">
        <v>638030</v>
      </c>
      <c r="R21" s="4"/>
      <c r="S21" s="5">
        <v>164850</v>
      </c>
      <c r="T21" s="4"/>
      <c r="U21" s="5">
        <v>101538469274</v>
      </c>
      <c r="V21" s="4"/>
      <c r="W21" s="5">
        <v>104553428989.27499</v>
      </c>
      <c r="Y21" s="9">
        <v>2.2948160665330172E-2</v>
      </c>
    </row>
    <row r="22" spans="1:25">
      <c r="A22" s="2" t="s">
        <v>28</v>
      </c>
      <c r="C22" s="5">
        <v>1448362</v>
      </c>
      <c r="D22" s="4"/>
      <c r="E22" s="5">
        <v>61732943391</v>
      </c>
      <c r="F22" s="4"/>
      <c r="G22" s="5">
        <v>68603813326.665001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0</v>
      </c>
      <c r="P22" s="5"/>
      <c r="Q22" s="5">
        <v>1448362</v>
      </c>
      <c r="R22" s="4"/>
      <c r="S22" s="5">
        <v>45900</v>
      </c>
      <c r="T22" s="4"/>
      <c r="U22" s="5">
        <v>61732943391</v>
      </c>
      <c r="V22" s="4"/>
      <c r="W22" s="5">
        <v>66084260895.989998</v>
      </c>
      <c r="Y22" s="9">
        <v>1.4504662842252042E-2</v>
      </c>
    </row>
    <row r="23" spans="1:25">
      <c r="A23" s="2" t="s">
        <v>29</v>
      </c>
      <c r="C23" s="5">
        <v>780062</v>
      </c>
      <c r="D23" s="4"/>
      <c r="E23" s="5">
        <v>32915837148</v>
      </c>
      <c r="F23" s="4"/>
      <c r="G23" s="5">
        <v>35793416331.575996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0</v>
      </c>
      <c r="P23" s="5"/>
      <c r="Q23" s="5">
        <v>780062</v>
      </c>
      <c r="R23" s="4"/>
      <c r="S23" s="5">
        <v>45900</v>
      </c>
      <c r="T23" s="4"/>
      <c r="U23" s="5">
        <v>32915837148</v>
      </c>
      <c r="V23" s="4"/>
      <c r="W23" s="5">
        <v>35591806967.489998</v>
      </c>
      <c r="Y23" s="9">
        <v>7.8119533003854092E-3</v>
      </c>
    </row>
    <row r="24" spans="1:25">
      <c r="A24" s="2" t="s">
        <v>30</v>
      </c>
      <c r="C24" s="5">
        <v>1922101</v>
      </c>
      <c r="D24" s="4"/>
      <c r="E24" s="5">
        <v>21650354721</v>
      </c>
      <c r="F24" s="4"/>
      <c r="G24" s="5">
        <v>23386533468.372002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0</v>
      </c>
      <c r="P24" s="5"/>
      <c r="Q24" s="5">
        <v>1922101</v>
      </c>
      <c r="R24" s="4"/>
      <c r="S24" s="5">
        <v>11880</v>
      </c>
      <c r="T24" s="4"/>
      <c r="U24" s="5">
        <v>21650354721</v>
      </c>
      <c r="V24" s="4"/>
      <c r="W24" s="5">
        <v>22698694248.714001</v>
      </c>
      <c r="Y24" s="9">
        <v>4.9820774655427863E-3</v>
      </c>
    </row>
    <row r="25" spans="1:25">
      <c r="A25" s="2" t="s">
        <v>31</v>
      </c>
      <c r="C25" s="5">
        <v>754660</v>
      </c>
      <c r="D25" s="4"/>
      <c r="E25" s="5">
        <v>73426627032</v>
      </c>
      <c r="F25" s="4"/>
      <c r="G25" s="5">
        <v>88144948327.5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0</v>
      </c>
      <c r="P25" s="5"/>
      <c r="Q25" s="5">
        <v>754660</v>
      </c>
      <c r="R25" s="4"/>
      <c r="S25" s="5">
        <v>119080</v>
      </c>
      <c r="T25" s="4"/>
      <c r="U25" s="5">
        <v>73426627032</v>
      </c>
      <c r="V25" s="4"/>
      <c r="W25" s="5">
        <v>89330216568.839996</v>
      </c>
      <c r="Y25" s="9">
        <v>1.9606857296863629E-2</v>
      </c>
    </row>
    <row r="26" spans="1:25">
      <c r="A26" s="2" t="s">
        <v>32</v>
      </c>
      <c r="C26" s="5">
        <v>500355</v>
      </c>
      <c r="D26" s="4"/>
      <c r="E26" s="5">
        <v>24189858697</v>
      </c>
      <c r="F26" s="4"/>
      <c r="G26" s="5">
        <v>23690108793.532501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0</v>
      </c>
      <c r="P26" s="5"/>
      <c r="Q26" s="5">
        <v>500355</v>
      </c>
      <c r="R26" s="4"/>
      <c r="S26" s="5">
        <v>44300</v>
      </c>
      <c r="T26" s="4"/>
      <c r="U26" s="5">
        <v>24189858697</v>
      </c>
      <c r="V26" s="4"/>
      <c r="W26" s="5">
        <v>22033840427.325001</v>
      </c>
      <c r="Y26" s="9">
        <v>4.836150426518953E-3</v>
      </c>
    </row>
    <row r="27" spans="1:25">
      <c r="A27" s="2" t="s">
        <v>33</v>
      </c>
      <c r="C27" s="5">
        <v>729702</v>
      </c>
      <c r="D27" s="4"/>
      <c r="E27" s="5">
        <v>47173078827</v>
      </c>
      <c r="F27" s="4"/>
      <c r="G27" s="5">
        <v>57122121506.625</v>
      </c>
      <c r="H27" s="4"/>
      <c r="I27" s="5">
        <v>200000</v>
      </c>
      <c r="J27" s="4"/>
      <c r="K27" s="5">
        <v>15566330119</v>
      </c>
      <c r="L27" s="4"/>
      <c r="M27" s="5">
        <v>0</v>
      </c>
      <c r="N27" s="4"/>
      <c r="O27" s="5">
        <v>0</v>
      </c>
      <c r="P27" s="5"/>
      <c r="Q27" s="5">
        <v>929702</v>
      </c>
      <c r="R27" s="4"/>
      <c r="S27" s="5">
        <v>76290</v>
      </c>
      <c r="T27" s="4"/>
      <c r="U27" s="5">
        <v>62739408946</v>
      </c>
      <c r="V27" s="4"/>
      <c r="W27" s="5">
        <v>70504950134.798996</v>
      </c>
      <c r="Y27" s="9">
        <v>1.5474948445358291E-2</v>
      </c>
    </row>
    <row r="28" spans="1:25">
      <c r="A28" s="2" t="s">
        <v>34</v>
      </c>
      <c r="C28" s="5">
        <v>245076</v>
      </c>
      <c r="D28" s="4"/>
      <c r="E28" s="5">
        <v>31967975847</v>
      </c>
      <c r="F28" s="4"/>
      <c r="G28" s="5">
        <v>34411013939.25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0</v>
      </c>
      <c r="P28" s="5"/>
      <c r="Q28" s="5">
        <v>245076</v>
      </c>
      <c r="R28" s="4"/>
      <c r="S28" s="5">
        <v>142850</v>
      </c>
      <c r="T28" s="4"/>
      <c r="U28" s="5">
        <v>31967975847</v>
      </c>
      <c r="V28" s="4"/>
      <c r="W28" s="5">
        <v>34800802415.730003</v>
      </c>
      <c r="Y28" s="9">
        <v>7.6383377650914124E-3</v>
      </c>
    </row>
    <row r="29" spans="1:25">
      <c r="A29" s="2" t="s">
        <v>35</v>
      </c>
      <c r="C29" s="5">
        <v>1776342</v>
      </c>
      <c r="D29" s="4"/>
      <c r="E29" s="5">
        <v>80221161412</v>
      </c>
      <c r="F29" s="4"/>
      <c r="G29" s="5">
        <v>80430949450.304993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0</v>
      </c>
      <c r="P29" s="5"/>
      <c r="Q29" s="5">
        <v>1776342</v>
      </c>
      <c r="R29" s="4"/>
      <c r="S29" s="5">
        <v>20060</v>
      </c>
      <c r="T29" s="4"/>
      <c r="U29" s="5">
        <v>35395782082</v>
      </c>
      <c r="V29" s="4"/>
      <c r="W29" s="5">
        <v>35421401667.905998</v>
      </c>
      <c r="Y29" s="9">
        <v>7.7745514836216716E-3</v>
      </c>
    </row>
    <row r="30" spans="1:25">
      <c r="A30" s="2" t="s">
        <v>36</v>
      </c>
      <c r="C30" s="5">
        <v>1942915</v>
      </c>
      <c r="D30" s="4"/>
      <c r="E30" s="5">
        <v>39918472176</v>
      </c>
      <c r="F30" s="4"/>
      <c r="G30" s="5">
        <v>37873864799.2575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0</v>
      </c>
      <c r="P30" s="5"/>
      <c r="Q30" s="5">
        <v>1942915</v>
      </c>
      <c r="R30" s="4"/>
      <c r="S30" s="5">
        <v>17800</v>
      </c>
      <c r="T30" s="4"/>
      <c r="U30" s="5">
        <v>39918472176</v>
      </c>
      <c r="V30" s="4"/>
      <c r="W30" s="5">
        <v>34378112872.349998</v>
      </c>
      <c r="Y30" s="9">
        <v>7.54556273469012E-3</v>
      </c>
    </row>
    <row r="31" spans="1:25">
      <c r="A31" s="2" t="s">
        <v>37</v>
      </c>
      <c r="C31" s="5">
        <v>11616528</v>
      </c>
      <c r="D31" s="4"/>
      <c r="E31" s="5">
        <v>141687001583</v>
      </c>
      <c r="F31" s="4"/>
      <c r="G31" s="5">
        <v>145728309889.008</v>
      </c>
      <c r="H31" s="4"/>
      <c r="I31" s="5">
        <v>6084848</v>
      </c>
      <c r="J31" s="4"/>
      <c r="K31" s="5">
        <v>0</v>
      </c>
      <c r="L31" s="4"/>
      <c r="M31" s="5">
        <v>0</v>
      </c>
      <c r="N31" s="4"/>
      <c r="O31" s="5">
        <v>0</v>
      </c>
      <c r="P31" s="5"/>
      <c r="Q31" s="5">
        <v>17701376</v>
      </c>
      <c r="R31" s="4"/>
      <c r="S31" s="5">
        <v>5980</v>
      </c>
      <c r="T31" s="4"/>
      <c r="U31" s="5">
        <v>100184799175</v>
      </c>
      <c r="V31" s="4"/>
      <c r="W31" s="5">
        <v>105224395820.54401</v>
      </c>
      <c r="Y31" s="9">
        <v>2.3095429433020693E-2</v>
      </c>
    </row>
    <row r="32" spans="1:25">
      <c r="A32" s="2" t="s">
        <v>38</v>
      </c>
      <c r="C32" s="5">
        <v>493499</v>
      </c>
      <c r="D32" s="4"/>
      <c r="E32" s="5">
        <v>5832171182</v>
      </c>
      <c r="F32" s="4"/>
      <c r="G32" s="5">
        <v>7598815927.9154997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0</v>
      </c>
      <c r="P32" s="5"/>
      <c r="Q32" s="5">
        <v>493499</v>
      </c>
      <c r="R32" s="4"/>
      <c r="S32" s="5">
        <v>14470</v>
      </c>
      <c r="T32" s="4"/>
      <c r="U32" s="5">
        <v>5832171182</v>
      </c>
      <c r="V32" s="4"/>
      <c r="W32" s="5">
        <v>7098441993.3465004</v>
      </c>
      <c r="Y32" s="9">
        <v>1.5580186026567509E-3</v>
      </c>
    </row>
    <row r="33" spans="1:25">
      <c r="A33" s="2" t="s">
        <v>39</v>
      </c>
      <c r="C33" s="5">
        <v>7054039</v>
      </c>
      <c r="D33" s="4"/>
      <c r="E33" s="5">
        <v>93702948371</v>
      </c>
      <c r="F33" s="4"/>
      <c r="G33" s="5">
        <v>117802733461.56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0</v>
      </c>
      <c r="P33" s="5"/>
      <c r="Q33" s="5">
        <v>7054039</v>
      </c>
      <c r="R33" s="4"/>
      <c r="S33" s="5">
        <v>16790</v>
      </c>
      <c r="T33" s="4"/>
      <c r="U33" s="5">
        <v>93702948371</v>
      </c>
      <c r="V33" s="4"/>
      <c r="W33" s="5">
        <v>117732612786.88</v>
      </c>
      <c r="Y33" s="9">
        <v>2.5840825498507282E-2</v>
      </c>
    </row>
    <row r="34" spans="1:25">
      <c r="A34" s="2" t="s">
        <v>40</v>
      </c>
      <c r="C34" s="5">
        <v>18723902</v>
      </c>
      <c r="D34" s="4"/>
      <c r="E34" s="5">
        <v>34462746109</v>
      </c>
      <c r="F34" s="4"/>
      <c r="G34" s="5">
        <v>39812126341.050903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0</v>
      </c>
      <c r="P34" s="5"/>
      <c r="Q34" s="5">
        <v>18723902</v>
      </c>
      <c r="R34" s="4"/>
      <c r="S34" s="5">
        <v>1862</v>
      </c>
      <c r="T34" s="4"/>
      <c r="U34" s="5">
        <v>34462746109</v>
      </c>
      <c r="V34" s="4"/>
      <c r="W34" s="5">
        <v>34656465286.132202</v>
      </c>
      <c r="Y34" s="9">
        <v>7.6066575832742988E-3</v>
      </c>
    </row>
    <row r="35" spans="1:25">
      <c r="A35" s="2" t="s">
        <v>41</v>
      </c>
      <c r="C35" s="5">
        <v>140129092</v>
      </c>
      <c r="D35" s="4"/>
      <c r="E35" s="5">
        <v>130205636672</v>
      </c>
      <c r="F35" s="4"/>
      <c r="G35" s="5">
        <v>144727841534.80099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0</v>
      </c>
      <c r="P35" s="5"/>
      <c r="Q35" s="5">
        <v>140129092</v>
      </c>
      <c r="R35" s="4"/>
      <c r="S35" s="5">
        <v>955</v>
      </c>
      <c r="T35" s="4"/>
      <c r="U35" s="5">
        <v>130205636672</v>
      </c>
      <c r="V35" s="4"/>
      <c r="W35" s="5">
        <v>133027034326.983</v>
      </c>
      <c r="Y35" s="9">
        <v>2.9197758371761712E-2</v>
      </c>
    </row>
    <row r="36" spans="1:25">
      <c r="A36" s="2" t="s">
        <v>42</v>
      </c>
      <c r="C36" s="5">
        <v>3611341</v>
      </c>
      <c r="D36" s="4"/>
      <c r="E36" s="5">
        <v>43624708889</v>
      </c>
      <c r="F36" s="4"/>
      <c r="G36" s="5">
        <v>41355112562.496002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0</v>
      </c>
      <c r="P36" s="5"/>
      <c r="Q36" s="5">
        <v>3611341</v>
      </c>
      <c r="R36" s="4"/>
      <c r="S36" s="5">
        <v>11490</v>
      </c>
      <c r="T36" s="4"/>
      <c r="U36" s="5">
        <v>43624708889</v>
      </c>
      <c r="V36" s="4"/>
      <c r="W36" s="5">
        <v>41247416956.864502</v>
      </c>
      <c r="Y36" s="9">
        <v>9.0532884526732006E-3</v>
      </c>
    </row>
    <row r="37" spans="1:25">
      <c r="A37" s="2" t="s">
        <v>43</v>
      </c>
      <c r="C37" s="5">
        <v>6714825</v>
      </c>
      <c r="D37" s="4"/>
      <c r="E37" s="5">
        <v>59655172580</v>
      </c>
      <c r="F37" s="4"/>
      <c r="G37" s="5">
        <v>73557087139.574997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0</v>
      </c>
      <c r="P37" s="5"/>
      <c r="Q37" s="5">
        <v>6714825</v>
      </c>
      <c r="R37" s="4"/>
      <c r="S37" s="5">
        <v>10970</v>
      </c>
      <c r="T37" s="4"/>
      <c r="U37" s="5">
        <v>59655172580</v>
      </c>
      <c r="V37" s="4"/>
      <c r="W37" s="5">
        <v>73223343550.012497</v>
      </c>
      <c r="Y37" s="9">
        <v>1.6071601558000765E-2</v>
      </c>
    </row>
    <row r="38" spans="1:25">
      <c r="A38" s="2" t="s">
        <v>44</v>
      </c>
      <c r="C38" s="5">
        <v>2620473</v>
      </c>
      <c r="D38" s="4"/>
      <c r="E38" s="5">
        <v>21458219097</v>
      </c>
      <c r="F38" s="4"/>
      <c r="G38" s="5">
        <v>28132716805.02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0</v>
      </c>
      <c r="P38" s="5"/>
      <c r="Q38" s="5">
        <v>2620473</v>
      </c>
      <c r="R38" s="4"/>
      <c r="S38" s="5">
        <v>10140</v>
      </c>
      <c r="T38" s="4"/>
      <c r="U38" s="5">
        <v>21458219097</v>
      </c>
      <c r="V38" s="4"/>
      <c r="W38" s="5">
        <v>26413495222.491001</v>
      </c>
      <c r="Y38" s="9">
        <v>5.7974294861322228E-3</v>
      </c>
    </row>
    <row r="39" spans="1:25">
      <c r="A39" s="2" t="s">
        <v>45</v>
      </c>
      <c r="C39" s="5">
        <v>5386004</v>
      </c>
      <c r="D39" s="4"/>
      <c r="E39" s="5">
        <v>63570644782</v>
      </c>
      <c r="F39" s="4"/>
      <c r="G39" s="5">
        <v>78756711532.901993</v>
      </c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0</v>
      </c>
      <c r="P39" s="5"/>
      <c r="Q39" s="5">
        <v>5386004</v>
      </c>
      <c r="R39" s="4"/>
      <c r="S39" s="5">
        <v>13800</v>
      </c>
      <c r="T39" s="4"/>
      <c r="U39" s="5">
        <v>63570644782</v>
      </c>
      <c r="V39" s="4"/>
      <c r="W39" s="5">
        <v>73884610411.559998</v>
      </c>
      <c r="Y39" s="9">
        <v>1.6216741304522206E-2</v>
      </c>
    </row>
    <row r="40" spans="1:25">
      <c r="A40" s="2" t="s">
        <v>46</v>
      </c>
      <c r="C40" s="5">
        <v>8956344</v>
      </c>
      <c r="D40" s="4"/>
      <c r="E40" s="5">
        <v>115971786916</v>
      </c>
      <c r="F40" s="4"/>
      <c r="G40" s="5">
        <v>131676165009.828</v>
      </c>
      <c r="H40" s="4"/>
      <c r="I40" s="5">
        <v>0</v>
      </c>
      <c r="J40" s="4"/>
      <c r="K40" s="5">
        <v>0</v>
      </c>
      <c r="L40" s="4"/>
      <c r="M40" s="5">
        <v>0</v>
      </c>
      <c r="N40" s="4"/>
      <c r="O40" s="5">
        <v>0</v>
      </c>
      <c r="P40" s="5"/>
      <c r="Q40" s="5">
        <v>8956344</v>
      </c>
      <c r="R40" s="4"/>
      <c r="S40" s="5">
        <v>14590</v>
      </c>
      <c r="T40" s="4"/>
      <c r="U40" s="5">
        <v>115971786916</v>
      </c>
      <c r="V40" s="4"/>
      <c r="W40" s="5">
        <v>129895554259.188</v>
      </c>
      <c r="Y40" s="9">
        <v>2.8510437942286273E-2</v>
      </c>
    </row>
    <row r="41" spans="1:25">
      <c r="A41" s="2" t="s">
        <v>47</v>
      </c>
      <c r="C41" s="5">
        <v>3603832</v>
      </c>
      <c r="D41" s="4"/>
      <c r="E41" s="5">
        <v>64417000835</v>
      </c>
      <c r="F41" s="4"/>
      <c r="G41" s="5">
        <v>79779807475.091995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0</v>
      </c>
      <c r="P41" s="5"/>
      <c r="Q41" s="5">
        <v>3603832</v>
      </c>
      <c r="R41" s="4"/>
      <c r="S41" s="5">
        <v>19190</v>
      </c>
      <c r="T41" s="4"/>
      <c r="U41" s="5">
        <v>64417000835</v>
      </c>
      <c r="V41" s="4"/>
      <c r="W41" s="5">
        <v>68746048740.324005</v>
      </c>
      <c r="Y41" s="9">
        <v>1.5088891745113426E-2</v>
      </c>
    </row>
    <row r="42" spans="1:25">
      <c r="A42" s="2" t="s">
        <v>48</v>
      </c>
      <c r="C42" s="5">
        <v>4239301</v>
      </c>
      <c r="D42" s="4"/>
      <c r="E42" s="5">
        <v>34290540758</v>
      </c>
      <c r="F42" s="4"/>
      <c r="G42" s="5">
        <v>42351475448.452499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v>0</v>
      </c>
      <c r="P42" s="5"/>
      <c r="Q42" s="5">
        <v>4239301</v>
      </c>
      <c r="R42" s="4"/>
      <c r="S42" s="5">
        <v>8530</v>
      </c>
      <c r="T42" s="4"/>
      <c r="U42" s="5">
        <v>34290540758</v>
      </c>
      <c r="V42" s="4"/>
      <c r="W42" s="5">
        <v>35946078166.696503</v>
      </c>
      <c r="Y42" s="9">
        <v>7.8897113660661052E-3</v>
      </c>
    </row>
    <row r="43" spans="1:25">
      <c r="A43" s="2" t="s">
        <v>49</v>
      </c>
      <c r="C43" s="5">
        <v>39837300</v>
      </c>
      <c r="D43" s="4"/>
      <c r="E43" s="5">
        <v>299355290925</v>
      </c>
      <c r="F43" s="4"/>
      <c r="G43" s="5">
        <v>331850246384.70001</v>
      </c>
      <c r="H43" s="4"/>
      <c r="I43" s="5">
        <v>0</v>
      </c>
      <c r="J43" s="4"/>
      <c r="K43" s="5">
        <v>0</v>
      </c>
      <c r="L43" s="4"/>
      <c r="M43" s="5">
        <v>0</v>
      </c>
      <c r="N43" s="4"/>
      <c r="O43" s="5">
        <v>0</v>
      </c>
      <c r="P43" s="5"/>
      <c r="Q43" s="5">
        <v>39837300</v>
      </c>
      <c r="R43" s="4"/>
      <c r="S43" s="5">
        <v>8580</v>
      </c>
      <c r="T43" s="4"/>
      <c r="U43" s="5">
        <v>299355290925</v>
      </c>
      <c r="V43" s="4"/>
      <c r="W43" s="5">
        <v>339770299997.70001</v>
      </c>
      <c r="Y43" s="9">
        <v>7.4575300963629534E-2</v>
      </c>
    </row>
    <row r="44" spans="1:25">
      <c r="A44" s="2" t="s">
        <v>50</v>
      </c>
      <c r="C44" s="5">
        <v>1803584</v>
      </c>
      <c r="D44" s="4"/>
      <c r="E44" s="5">
        <v>19915585770</v>
      </c>
      <c r="F44" s="4"/>
      <c r="G44" s="5">
        <v>28631857222.944</v>
      </c>
      <c r="H44" s="4"/>
      <c r="I44" s="5">
        <v>0</v>
      </c>
      <c r="J44" s="4"/>
      <c r="K44" s="5">
        <v>0</v>
      </c>
      <c r="L44" s="4"/>
      <c r="M44" s="5">
        <v>0</v>
      </c>
      <c r="N44" s="4"/>
      <c r="O44" s="5">
        <v>0</v>
      </c>
      <c r="P44" s="5"/>
      <c r="Q44" s="5">
        <v>1803584</v>
      </c>
      <c r="R44" s="4"/>
      <c r="S44" s="5">
        <v>20640</v>
      </c>
      <c r="T44" s="4"/>
      <c r="U44" s="5">
        <v>19915585770</v>
      </c>
      <c r="V44" s="4"/>
      <c r="W44" s="5">
        <v>37004479216.127998</v>
      </c>
      <c r="Y44" s="9">
        <v>8.1220170643631889E-3</v>
      </c>
    </row>
    <row r="45" spans="1:25">
      <c r="A45" s="2" t="s">
        <v>51</v>
      </c>
      <c r="C45" s="5">
        <v>1966314</v>
      </c>
      <c r="D45" s="4"/>
      <c r="E45" s="5">
        <v>44068197077</v>
      </c>
      <c r="F45" s="4"/>
      <c r="G45" s="5">
        <v>40519157169.140999</v>
      </c>
      <c r="H45" s="4"/>
      <c r="I45" s="5">
        <v>0</v>
      </c>
      <c r="J45" s="4"/>
      <c r="K45" s="5">
        <v>0</v>
      </c>
      <c r="L45" s="4"/>
      <c r="M45" s="5">
        <v>0</v>
      </c>
      <c r="N45" s="4"/>
      <c r="O45" s="5">
        <v>0</v>
      </c>
      <c r="P45" s="5"/>
      <c r="Q45" s="5">
        <v>1966314</v>
      </c>
      <c r="R45" s="4"/>
      <c r="S45" s="5">
        <v>19130</v>
      </c>
      <c r="T45" s="4"/>
      <c r="U45" s="5">
        <v>44068197077</v>
      </c>
      <c r="V45" s="4"/>
      <c r="W45" s="5">
        <v>37391774078.420998</v>
      </c>
      <c r="Y45" s="9">
        <v>8.2070234081117847E-3</v>
      </c>
    </row>
    <row r="46" spans="1:25">
      <c r="A46" s="2" t="s">
        <v>52</v>
      </c>
      <c r="C46" s="5">
        <v>29113758</v>
      </c>
      <c r="D46" s="4"/>
      <c r="E46" s="5">
        <v>162014808723</v>
      </c>
      <c r="F46" s="4"/>
      <c r="G46" s="5">
        <v>178563077133.18301</v>
      </c>
      <c r="H46" s="4"/>
      <c r="I46" s="5">
        <v>0</v>
      </c>
      <c r="J46" s="4"/>
      <c r="K46" s="5">
        <v>0</v>
      </c>
      <c r="L46" s="4"/>
      <c r="M46" s="5">
        <v>0</v>
      </c>
      <c r="N46" s="4"/>
      <c r="O46" s="5">
        <v>0</v>
      </c>
      <c r="P46" s="5"/>
      <c r="Q46" s="5">
        <v>29113758</v>
      </c>
      <c r="R46" s="4"/>
      <c r="S46" s="5">
        <v>5810</v>
      </c>
      <c r="T46" s="4"/>
      <c r="U46" s="5">
        <v>162014808723</v>
      </c>
      <c r="V46" s="4"/>
      <c r="W46" s="5">
        <v>168144485922.819</v>
      </c>
      <c r="Y46" s="9">
        <v>3.6905596643243624E-2</v>
      </c>
    </row>
    <row r="47" spans="1:25">
      <c r="A47" s="2" t="s">
        <v>53</v>
      </c>
      <c r="C47" s="5">
        <v>976466</v>
      </c>
      <c r="D47" s="4"/>
      <c r="E47" s="5">
        <v>20896720367</v>
      </c>
      <c r="F47" s="4"/>
      <c r="G47" s="5">
        <v>22121250862.167</v>
      </c>
      <c r="H47" s="4"/>
      <c r="I47" s="5">
        <v>0</v>
      </c>
      <c r="J47" s="4"/>
      <c r="K47" s="5">
        <v>0</v>
      </c>
      <c r="L47" s="4"/>
      <c r="M47" s="5">
        <v>0</v>
      </c>
      <c r="N47" s="4"/>
      <c r="O47" s="5">
        <v>0</v>
      </c>
      <c r="P47" s="5"/>
      <c r="Q47" s="5">
        <v>976466</v>
      </c>
      <c r="R47" s="4"/>
      <c r="S47" s="5">
        <v>20780</v>
      </c>
      <c r="T47" s="4"/>
      <c r="U47" s="5">
        <v>20896720367</v>
      </c>
      <c r="V47" s="4"/>
      <c r="W47" s="5">
        <v>20170232247.293999</v>
      </c>
      <c r="Y47" s="9">
        <v>4.4271119057741008E-3</v>
      </c>
    </row>
    <row r="48" spans="1:25">
      <c r="A48" s="2" t="s">
        <v>54</v>
      </c>
      <c r="C48" s="5">
        <v>28594633</v>
      </c>
      <c r="D48" s="4"/>
      <c r="E48" s="5">
        <v>316011996252</v>
      </c>
      <c r="F48" s="4"/>
      <c r="G48" s="5">
        <v>356443166467.97101</v>
      </c>
      <c r="H48" s="4"/>
      <c r="I48" s="5">
        <v>0</v>
      </c>
      <c r="J48" s="4"/>
      <c r="K48" s="5">
        <v>0</v>
      </c>
      <c r="L48" s="4"/>
      <c r="M48" s="5">
        <v>0</v>
      </c>
      <c r="N48" s="4"/>
      <c r="O48" s="5">
        <v>0</v>
      </c>
      <c r="P48" s="5"/>
      <c r="Q48" s="5">
        <v>28594633</v>
      </c>
      <c r="R48" s="4"/>
      <c r="S48" s="5">
        <v>11480</v>
      </c>
      <c r="T48" s="4"/>
      <c r="U48" s="5">
        <v>316011996252</v>
      </c>
      <c r="V48" s="4"/>
      <c r="W48" s="5">
        <v>326313201838.302</v>
      </c>
      <c r="Y48" s="9">
        <v>7.1621637428761986E-2</v>
      </c>
    </row>
    <row r="49" spans="1:25">
      <c r="A49" s="2" t="s">
        <v>55</v>
      </c>
      <c r="C49" s="5">
        <v>3500901</v>
      </c>
      <c r="D49" s="4"/>
      <c r="E49" s="5">
        <v>49685837163</v>
      </c>
      <c r="F49" s="4"/>
      <c r="G49" s="5">
        <v>59404805808.583504</v>
      </c>
      <c r="H49" s="4"/>
      <c r="I49" s="5">
        <v>0</v>
      </c>
      <c r="J49" s="4"/>
      <c r="K49" s="5">
        <v>0</v>
      </c>
      <c r="L49" s="4"/>
      <c r="M49" s="5">
        <v>0</v>
      </c>
      <c r="N49" s="4"/>
      <c r="O49" s="5">
        <v>0</v>
      </c>
      <c r="P49" s="5"/>
      <c r="Q49" s="5">
        <v>3500901</v>
      </c>
      <c r="R49" s="4"/>
      <c r="S49" s="5">
        <v>17640</v>
      </c>
      <c r="T49" s="4"/>
      <c r="U49" s="5">
        <v>49685837163</v>
      </c>
      <c r="V49" s="4"/>
      <c r="W49" s="5">
        <v>61388446072.842003</v>
      </c>
      <c r="Y49" s="9">
        <v>1.3473990638977933E-2</v>
      </c>
    </row>
    <row r="50" spans="1:25">
      <c r="A50" s="2" t="s">
        <v>56</v>
      </c>
      <c r="C50" s="5">
        <v>7449089</v>
      </c>
      <c r="D50" s="4"/>
      <c r="E50" s="5">
        <v>105007318656</v>
      </c>
      <c r="F50" s="4"/>
      <c r="G50" s="5">
        <v>109368407415.04601</v>
      </c>
      <c r="H50" s="4"/>
      <c r="I50" s="5">
        <v>0</v>
      </c>
      <c r="J50" s="4"/>
      <c r="K50" s="5">
        <v>0</v>
      </c>
      <c r="L50" s="4"/>
      <c r="M50" s="5">
        <v>0</v>
      </c>
      <c r="N50" s="4"/>
      <c r="O50" s="5">
        <v>0</v>
      </c>
      <c r="P50" s="5"/>
      <c r="Q50" s="5">
        <v>7449089</v>
      </c>
      <c r="R50" s="4"/>
      <c r="S50" s="5">
        <v>13970</v>
      </c>
      <c r="T50" s="4"/>
      <c r="U50" s="5">
        <v>105007318656</v>
      </c>
      <c r="V50" s="4"/>
      <c r="W50" s="5">
        <v>103444593878.686</v>
      </c>
      <c r="Y50" s="9">
        <v>2.270478532589711E-2</v>
      </c>
    </row>
    <row r="51" spans="1:25">
      <c r="A51" s="2" t="s">
        <v>57</v>
      </c>
      <c r="C51" s="5">
        <v>13237900</v>
      </c>
      <c r="D51" s="4"/>
      <c r="E51" s="5">
        <v>23953460863</v>
      </c>
      <c r="F51" s="4"/>
      <c r="G51" s="5">
        <v>25331333902.875</v>
      </c>
      <c r="H51" s="4"/>
      <c r="I51" s="5">
        <v>0</v>
      </c>
      <c r="J51" s="4"/>
      <c r="K51" s="5">
        <v>0</v>
      </c>
      <c r="L51" s="4"/>
      <c r="M51" s="5">
        <v>0</v>
      </c>
      <c r="N51" s="4"/>
      <c r="O51" s="5">
        <v>0</v>
      </c>
      <c r="P51" s="5"/>
      <c r="Q51" s="5">
        <v>13237900</v>
      </c>
      <c r="R51" s="4"/>
      <c r="S51" s="5">
        <v>1800</v>
      </c>
      <c r="T51" s="4"/>
      <c r="U51" s="5">
        <v>23953460863</v>
      </c>
      <c r="V51" s="4"/>
      <c r="W51" s="5">
        <v>23686442091</v>
      </c>
      <c r="Y51" s="9">
        <v>5.198875674848169E-3</v>
      </c>
    </row>
    <row r="52" spans="1:25">
      <c r="A52" s="2" t="s">
        <v>58</v>
      </c>
      <c r="C52" s="5">
        <v>5414034</v>
      </c>
      <c r="D52" s="4"/>
      <c r="E52" s="5">
        <v>152643346009</v>
      </c>
      <c r="F52" s="4"/>
      <c r="G52" s="5">
        <v>165760071329.16</v>
      </c>
      <c r="H52" s="4"/>
      <c r="I52" s="5">
        <v>0</v>
      </c>
      <c r="J52" s="4"/>
      <c r="K52" s="5">
        <v>0</v>
      </c>
      <c r="L52" s="4"/>
      <c r="M52" s="5">
        <v>0</v>
      </c>
      <c r="N52" s="4"/>
      <c r="O52" s="5">
        <v>0</v>
      </c>
      <c r="P52" s="5"/>
      <c r="Q52" s="5">
        <v>5414034</v>
      </c>
      <c r="R52" s="4"/>
      <c r="S52" s="5">
        <v>30550</v>
      </c>
      <c r="T52" s="4"/>
      <c r="U52" s="5">
        <v>152643346009</v>
      </c>
      <c r="V52" s="4"/>
      <c r="W52" s="5">
        <v>164414616204.73499</v>
      </c>
      <c r="Y52" s="9">
        <v>3.6086937223090872E-2</v>
      </c>
    </row>
    <row r="53" spans="1:25">
      <c r="A53" s="2" t="s">
        <v>59</v>
      </c>
      <c r="C53" s="5">
        <v>1847651</v>
      </c>
      <c r="D53" s="4"/>
      <c r="E53" s="5">
        <v>38506138074</v>
      </c>
      <c r="F53" s="4"/>
      <c r="G53" s="5">
        <v>49020388049.119499</v>
      </c>
      <c r="H53" s="4"/>
      <c r="I53" s="5">
        <v>0</v>
      </c>
      <c r="J53" s="4"/>
      <c r="K53" s="5">
        <v>0</v>
      </c>
      <c r="L53" s="4"/>
      <c r="M53" s="5">
        <v>0</v>
      </c>
      <c r="N53" s="4"/>
      <c r="O53" s="5">
        <v>0</v>
      </c>
      <c r="P53" s="5"/>
      <c r="Q53" s="5">
        <v>1847651</v>
      </c>
      <c r="R53" s="4"/>
      <c r="S53" s="5">
        <v>31870</v>
      </c>
      <c r="T53" s="4"/>
      <c r="U53" s="5">
        <v>38506138074</v>
      </c>
      <c r="V53" s="4"/>
      <c r="W53" s="5">
        <v>58534273777.648499</v>
      </c>
      <c r="Y53" s="9">
        <v>1.2847535772506233E-2</v>
      </c>
    </row>
    <row r="54" spans="1:25">
      <c r="A54" s="2" t="s">
        <v>60</v>
      </c>
      <c r="C54" s="5">
        <v>5436109</v>
      </c>
      <c r="D54" s="4"/>
      <c r="E54" s="5">
        <v>36999556651</v>
      </c>
      <c r="F54" s="4"/>
      <c r="G54" s="5">
        <v>44581054249.462502</v>
      </c>
      <c r="H54" s="4"/>
      <c r="I54" s="5">
        <v>0</v>
      </c>
      <c r="J54" s="4"/>
      <c r="K54" s="5">
        <v>0</v>
      </c>
      <c r="L54" s="4"/>
      <c r="M54" s="5">
        <v>0</v>
      </c>
      <c r="N54" s="4"/>
      <c r="O54" s="5">
        <v>0</v>
      </c>
      <c r="P54" s="5"/>
      <c r="Q54" s="5">
        <v>5436109</v>
      </c>
      <c r="R54" s="4"/>
      <c r="S54" s="5">
        <v>6730</v>
      </c>
      <c r="T54" s="4"/>
      <c r="U54" s="5">
        <v>36999556651</v>
      </c>
      <c r="V54" s="4"/>
      <c r="W54" s="5">
        <v>36367332739.258499</v>
      </c>
      <c r="Y54" s="9">
        <v>7.982171438448326E-3</v>
      </c>
    </row>
    <row r="55" spans="1:25">
      <c r="A55" s="2" t="s">
        <v>61</v>
      </c>
      <c r="C55" s="5">
        <v>12048272</v>
      </c>
      <c r="D55" s="4"/>
      <c r="E55" s="5">
        <v>157134298671</v>
      </c>
      <c r="F55" s="4"/>
      <c r="G55" s="5">
        <v>164079211507.92001</v>
      </c>
      <c r="H55" s="4"/>
      <c r="I55" s="5">
        <v>0</v>
      </c>
      <c r="J55" s="4"/>
      <c r="K55" s="5">
        <v>0</v>
      </c>
      <c r="L55" s="4"/>
      <c r="M55" s="5">
        <v>0</v>
      </c>
      <c r="N55" s="4"/>
      <c r="O55" s="5">
        <v>0</v>
      </c>
      <c r="P55" s="5"/>
      <c r="Q55" s="5">
        <v>12048272</v>
      </c>
      <c r="R55" s="4"/>
      <c r="S55" s="5">
        <v>13870</v>
      </c>
      <c r="T55" s="4"/>
      <c r="U55" s="5">
        <v>157134298671</v>
      </c>
      <c r="V55" s="4"/>
      <c r="W55" s="5">
        <v>166115230920.79199</v>
      </c>
      <c r="Y55" s="9">
        <v>3.6460200731625862E-2</v>
      </c>
    </row>
    <row r="56" spans="1:25">
      <c r="A56" s="2" t="s">
        <v>62</v>
      </c>
      <c r="C56" s="5">
        <v>9605339</v>
      </c>
      <c r="D56" s="4"/>
      <c r="E56" s="5">
        <v>155165977107</v>
      </c>
      <c r="F56" s="4"/>
      <c r="G56" s="5">
        <v>160982436747.53699</v>
      </c>
      <c r="H56" s="4"/>
      <c r="I56" s="5">
        <v>0</v>
      </c>
      <c r="J56" s="4"/>
      <c r="K56" s="5">
        <v>0</v>
      </c>
      <c r="L56" s="4"/>
      <c r="M56" s="5">
        <v>0</v>
      </c>
      <c r="N56" s="4"/>
      <c r="O56" s="5">
        <v>0</v>
      </c>
      <c r="P56" s="5"/>
      <c r="Q56" s="5">
        <v>9605339</v>
      </c>
      <c r="R56" s="4"/>
      <c r="S56" s="5">
        <v>15970</v>
      </c>
      <c r="T56" s="4"/>
      <c r="U56" s="5">
        <v>155165977107</v>
      </c>
      <c r="V56" s="4"/>
      <c r="W56" s="5">
        <v>152484550110.211</v>
      </c>
      <c r="Y56" s="9">
        <v>3.3468437991341832E-2</v>
      </c>
    </row>
    <row r="57" spans="1:25">
      <c r="A57" s="2" t="s">
        <v>63</v>
      </c>
      <c r="C57" s="5">
        <v>40503681</v>
      </c>
      <c r="D57" s="4"/>
      <c r="E57" s="5">
        <v>293241397795</v>
      </c>
      <c r="F57" s="4"/>
      <c r="G57" s="5">
        <v>303580638099.297</v>
      </c>
      <c r="H57" s="4"/>
      <c r="I57" s="5">
        <v>0</v>
      </c>
      <c r="J57" s="4"/>
      <c r="K57" s="5">
        <v>0</v>
      </c>
      <c r="L57" s="4"/>
      <c r="M57" s="5">
        <v>0</v>
      </c>
      <c r="N57" s="4"/>
      <c r="O57" s="5">
        <v>0</v>
      </c>
      <c r="P57" s="5"/>
      <c r="Q57" s="5">
        <v>40503681</v>
      </c>
      <c r="R57" s="4"/>
      <c r="S57" s="5">
        <v>7290</v>
      </c>
      <c r="T57" s="4"/>
      <c r="U57" s="5">
        <v>293241397795</v>
      </c>
      <c r="V57" s="4"/>
      <c r="W57" s="5">
        <v>293514967074.784</v>
      </c>
      <c r="Y57" s="9">
        <v>6.4422838038168728E-2</v>
      </c>
    </row>
    <row r="58" spans="1:25">
      <c r="A58" s="2" t="s">
        <v>64</v>
      </c>
      <c r="C58" s="5">
        <v>1699484</v>
      </c>
      <c r="D58" s="4"/>
      <c r="E58" s="5">
        <v>30828883476</v>
      </c>
      <c r="F58" s="4"/>
      <c r="G58" s="5">
        <v>31540576550.633999</v>
      </c>
      <c r="H58" s="4"/>
      <c r="I58" s="5">
        <v>0</v>
      </c>
      <c r="J58" s="4"/>
      <c r="K58" s="5">
        <v>0</v>
      </c>
      <c r="L58" s="4"/>
      <c r="M58" s="5">
        <v>0</v>
      </c>
      <c r="N58" s="4"/>
      <c r="O58" s="5">
        <v>0</v>
      </c>
      <c r="P58" s="5"/>
      <c r="Q58" s="5">
        <v>1699484</v>
      </c>
      <c r="R58" s="4"/>
      <c r="S58" s="5">
        <v>18240</v>
      </c>
      <c r="T58" s="4"/>
      <c r="U58" s="5">
        <v>30828883476</v>
      </c>
      <c r="V58" s="4"/>
      <c r="W58" s="5">
        <v>30814146560.448002</v>
      </c>
      <c r="Y58" s="9">
        <v>6.7633170224070645E-3</v>
      </c>
    </row>
    <row r="59" spans="1:25">
      <c r="A59" s="2" t="s">
        <v>65</v>
      </c>
      <c r="C59" s="5">
        <v>2844338</v>
      </c>
      <c r="D59" s="4"/>
      <c r="E59" s="5">
        <v>55924611941</v>
      </c>
      <c r="F59" s="4"/>
      <c r="G59" s="5">
        <v>60195648058</v>
      </c>
      <c r="H59" s="4"/>
      <c r="I59" s="5">
        <v>500000</v>
      </c>
      <c r="J59" s="4"/>
      <c r="K59" s="5">
        <v>10360464475</v>
      </c>
      <c r="L59" s="4"/>
      <c r="M59" s="5">
        <v>0</v>
      </c>
      <c r="N59" s="4"/>
      <c r="O59" s="5">
        <v>0</v>
      </c>
      <c r="P59" s="5"/>
      <c r="Q59" s="5">
        <v>3344338</v>
      </c>
      <c r="R59" s="4"/>
      <c r="S59" s="5">
        <v>21750</v>
      </c>
      <c r="T59" s="4"/>
      <c r="U59" s="5">
        <v>66285076416</v>
      </c>
      <c r="V59" s="4"/>
      <c r="W59" s="5">
        <v>72306552358.574997</v>
      </c>
      <c r="Y59" s="9">
        <v>1.5870377439757593E-2</v>
      </c>
    </row>
    <row r="60" spans="1:25">
      <c r="A60" s="2" t="s">
        <v>66</v>
      </c>
      <c r="C60" s="5">
        <v>1839529</v>
      </c>
      <c r="D60" s="4"/>
      <c r="E60" s="5">
        <v>27842592101</v>
      </c>
      <c r="F60" s="4"/>
      <c r="G60" s="5">
        <v>36608247725.049004</v>
      </c>
      <c r="H60" s="4"/>
      <c r="I60" s="5">
        <v>0</v>
      </c>
      <c r="J60" s="4"/>
      <c r="K60" s="5">
        <v>0</v>
      </c>
      <c r="L60" s="4"/>
      <c r="M60" s="5">
        <v>0</v>
      </c>
      <c r="N60" s="4"/>
      <c r="O60" s="5">
        <v>0</v>
      </c>
      <c r="P60" s="5"/>
      <c r="Q60" s="5">
        <v>1839529</v>
      </c>
      <c r="R60" s="4"/>
      <c r="S60" s="5">
        <v>20500</v>
      </c>
      <c r="T60" s="4"/>
      <c r="U60" s="5">
        <v>27842592101</v>
      </c>
      <c r="V60" s="4"/>
      <c r="W60" s="5">
        <v>37485967950.224998</v>
      </c>
      <c r="Y60" s="9">
        <v>8.2276977764681718E-3</v>
      </c>
    </row>
    <row r="61" spans="1:25">
      <c r="A61" s="2" t="s">
        <v>67</v>
      </c>
      <c r="C61" s="5">
        <v>0</v>
      </c>
      <c r="D61" s="4"/>
      <c r="E61" s="5">
        <v>0</v>
      </c>
      <c r="F61" s="4"/>
      <c r="G61" s="5">
        <v>0</v>
      </c>
      <c r="H61" s="4"/>
      <c r="I61" s="5">
        <v>2368455</v>
      </c>
      <c r="J61" s="4"/>
      <c r="K61" s="5">
        <v>0</v>
      </c>
      <c r="L61" s="4"/>
      <c r="M61" s="5">
        <v>0</v>
      </c>
      <c r="N61" s="4"/>
      <c r="O61" s="5">
        <v>0</v>
      </c>
      <c r="P61" s="5"/>
      <c r="Q61" s="5">
        <v>2368455</v>
      </c>
      <c r="R61" s="4"/>
      <c r="S61" s="5">
        <v>17660</v>
      </c>
      <c r="T61" s="4"/>
      <c r="U61" s="5">
        <v>44825379330</v>
      </c>
      <c r="V61" s="4"/>
      <c r="W61" s="5">
        <v>41578045153.964996</v>
      </c>
      <c r="Y61" s="9">
        <v>9.1258571772085649E-3</v>
      </c>
    </row>
    <row r="62" spans="1:25">
      <c r="A62" s="2" t="s">
        <v>68</v>
      </c>
      <c r="C62" s="5">
        <v>0</v>
      </c>
      <c r="D62" s="4"/>
      <c r="E62" s="5">
        <v>0</v>
      </c>
      <c r="F62" s="4"/>
      <c r="G62" s="5">
        <v>0</v>
      </c>
      <c r="H62" s="4"/>
      <c r="I62" s="5">
        <v>8909876</v>
      </c>
      <c r="J62" s="4"/>
      <c r="K62" s="5">
        <v>0</v>
      </c>
      <c r="L62" s="4"/>
      <c r="M62" s="5">
        <v>0</v>
      </c>
      <c r="N62" s="4"/>
      <c r="O62" s="5">
        <v>0</v>
      </c>
      <c r="P62" s="5"/>
      <c r="Q62" s="5">
        <v>8909876</v>
      </c>
      <c r="R62" s="4"/>
      <c r="S62" s="5">
        <v>3790</v>
      </c>
      <c r="T62" s="4"/>
      <c r="U62" s="5">
        <v>41502202408</v>
      </c>
      <c r="V62" s="4"/>
      <c r="W62" s="5">
        <v>33567507854</v>
      </c>
      <c r="Y62" s="9">
        <v>7.3676451498587885E-3</v>
      </c>
    </row>
    <row r="63" spans="1:25" ht="24.75" thickBot="1">
      <c r="E63" s="8">
        <f>SUM(E9:E62)</f>
        <v>4046175080356</v>
      </c>
      <c r="G63" s="8">
        <f>SUM(G9:G62)</f>
        <v>4498062696020.0742</v>
      </c>
      <c r="I63" s="4"/>
      <c r="J63" s="4"/>
      <c r="K63" s="7">
        <f>SUM(K9:K62)</f>
        <v>56629027052</v>
      </c>
      <c r="L63" s="4"/>
      <c r="M63" s="4"/>
      <c r="N63" s="4"/>
      <c r="O63" s="7">
        <f>SUM(O9:O62)</f>
        <v>0</v>
      </c>
      <c r="P63" s="4"/>
      <c r="Q63" s="4"/>
      <c r="R63" s="4"/>
      <c r="S63" s="4"/>
      <c r="T63" s="4"/>
      <c r="U63" s="7">
        <f>SUM(U9:U62)</f>
        <v>4102804107408</v>
      </c>
      <c r="V63" s="4"/>
      <c r="W63" s="7">
        <f>SUM(W9:W62)</f>
        <v>4414083779055.6289</v>
      </c>
      <c r="Y63" s="10">
        <f>SUM(Y9:Y62)</f>
        <v>0.96883578790144442</v>
      </c>
    </row>
    <row r="64" spans="1:25" ht="24.75" thickTop="1">
      <c r="G64" s="3"/>
      <c r="W64" s="3"/>
    </row>
    <row r="65" spans="7:25">
      <c r="G65" s="3"/>
      <c r="W65" s="3"/>
    </row>
    <row r="66" spans="7:25">
      <c r="Y66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L14" sqref="L14"/>
    </sheetView>
  </sheetViews>
  <sheetFormatPr defaultRowHeight="24"/>
  <cols>
    <col min="1" max="1" width="22.285156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18" t="s">
        <v>72</v>
      </c>
      <c r="C6" s="19" t="s">
        <v>73</v>
      </c>
      <c r="D6" s="19" t="s">
        <v>73</v>
      </c>
      <c r="E6" s="19" t="s">
        <v>73</v>
      </c>
      <c r="F6" s="19" t="s">
        <v>73</v>
      </c>
      <c r="G6" s="19" t="s">
        <v>73</v>
      </c>
      <c r="H6" s="19" t="s">
        <v>73</v>
      </c>
      <c r="I6" s="19" t="s">
        <v>73</v>
      </c>
      <c r="K6" s="19" t="s">
        <v>133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72</v>
      </c>
      <c r="C7" s="19" t="s">
        <v>74</v>
      </c>
      <c r="E7" s="19" t="s">
        <v>75</v>
      </c>
      <c r="G7" s="19" t="s">
        <v>76</v>
      </c>
      <c r="I7" s="19" t="s">
        <v>70</v>
      </c>
      <c r="K7" s="19" t="s">
        <v>77</v>
      </c>
      <c r="M7" s="19" t="s">
        <v>78</v>
      </c>
      <c r="O7" s="19" t="s">
        <v>79</v>
      </c>
      <c r="Q7" s="19" t="s">
        <v>77</v>
      </c>
      <c r="S7" s="19" t="s">
        <v>71</v>
      </c>
    </row>
    <row r="8" spans="1:19">
      <c r="A8" s="2" t="s">
        <v>80</v>
      </c>
      <c r="C8" s="4" t="s">
        <v>81</v>
      </c>
      <c r="D8" s="4"/>
      <c r="E8" s="4" t="s">
        <v>82</v>
      </c>
      <c r="F8" s="4"/>
      <c r="G8" s="4" t="s">
        <v>83</v>
      </c>
      <c r="H8" s="4"/>
      <c r="I8" s="5">
        <v>8</v>
      </c>
      <c r="J8" s="4"/>
      <c r="K8" s="5">
        <v>144365481967</v>
      </c>
      <c r="L8" s="4"/>
      <c r="M8" s="5">
        <v>125102067575</v>
      </c>
      <c r="N8" s="4"/>
      <c r="O8" s="5">
        <v>154577284021</v>
      </c>
      <c r="P8" s="4"/>
      <c r="Q8" s="5">
        <v>114890265521</v>
      </c>
      <c r="R8" s="4"/>
      <c r="S8" s="9">
        <v>2.5216966077016983E-2</v>
      </c>
    </row>
    <row r="9" spans="1:19">
      <c r="A9" s="2" t="s">
        <v>84</v>
      </c>
      <c r="C9" s="4" t="s">
        <v>85</v>
      </c>
      <c r="D9" s="4"/>
      <c r="E9" s="4" t="s">
        <v>82</v>
      </c>
      <c r="F9" s="4"/>
      <c r="G9" s="4" t="s">
        <v>86</v>
      </c>
      <c r="H9" s="4"/>
      <c r="I9" s="5">
        <v>8</v>
      </c>
      <c r="J9" s="4"/>
      <c r="K9" s="5">
        <v>250000</v>
      </c>
      <c r="L9" s="4"/>
      <c r="M9" s="5">
        <v>0</v>
      </c>
      <c r="N9" s="4"/>
      <c r="O9" s="5">
        <v>0</v>
      </c>
      <c r="P9" s="4"/>
      <c r="Q9" s="5">
        <v>250000</v>
      </c>
      <c r="R9" s="4"/>
      <c r="S9" s="9">
        <v>5.4871850897602259E-8</v>
      </c>
    </row>
    <row r="10" spans="1:19" ht="24.75" thickBot="1">
      <c r="C10" s="4"/>
      <c r="D10" s="4"/>
      <c r="E10" s="4"/>
      <c r="F10" s="4"/>
      <c r="G10" s="4"/>
      <c r="H10" s="4"/>
      <c r="I10" s="4"/>
      <c r="J10" s="4"/>
      <c r="K10" s="7">
        <f>SUM(K8:K9)</f>
        <v>144365731967</v>
      </c>
      <c r="L10" s="4"/>
      <c r="M10" s="7">
        <f>SUM(M8:M9)</f>
        <v>125102067575</v>
      </c>
      <c r="N10" s="4"/>
      <c r="O10" s="7">
        <f>SUM(O8:O9)</f>
        <v>154577284021</v>
      </c>
      <c r="P10" s="4"/>
      <c r="Q10" s="7">
        <f>SUM(Q8:Q9)</f>
        <v>114890515521</v>
      </c>
      <c r="R10" s="4"/>
      <c r="S10" s="11">
        <f>SUM(S8:S9)</f>
        <v>2.521702094886788E-2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G7" sqref="G7:G9"/>
    </sheetView>
  </sheetViews>
  <sheetFormatPr defaultRowHeight="24"/>
  <cols>
    <col min="1" max="1" width="31.42578125" style="2" bestFit="1" customWidth="1"/>
    <col min="2" max="2" width="1" style="2" customWidth="1"/>
    <col min="3" max="3" width="19.425781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0" width="18.7109375" style="2" bestFit="1" customWidth="1"/>
    <col min="11" max="16384" width="9.140625" style="2"/>
  </cols>
  <sheetData>
    <row r="2" spans="1:10" ht="24.75">
      <c r="A2" s="20" t="s">
        <v>0</v>
      </c>
      <c r="B2" s="20"/>
      <c r="C2" s="20"/>
      <c r="D2" s="20"/>
      <c r="E2" s="20"/>
      <c r="F2" s="20"/>
      <c r="G2" s="20"/>
    </row>
    <row r="3" spans="1:10" ht="24.75">
      <c r="A3" s="20" t="s">
        <v>87</v>
      </c>
      <c r="B3" s="20"/>
      <c r="C3" s="20"/>
      <c r="D3" s="20"/>
      <c r="E3" s="20"/>
      <c r="F3" s="20"/>
      <c r="G3" s="20"/>
    </row>
    <row r="4" spans="1:10" ht="24.75">
      <c r="A4" s="20" t="s">
        <v>2</v>
      </c>
      <c r="B4" s="20"/>
      <c r="C4" s="20"/>
      <c r="D4" s="20"/>
      <c r="E4" s="20"/>
      <c r="F4" s="20"/>
      <c r="G4" s="20"/>
    </row>
    <row r="6" spans="1:10" ht="24.75">
      <c r="A6" s="19" t="s">
        <v>91</v>
      </c>
      <c r="C6" s="19" t="s">
        <v>77</v>
      </c>
      <c r="E6" s="19" t="s">
        <v>121</v>
      </c>
      <c r="G6" s="19" t="s">
        <v>13</v>
      </c>
    </row>
    <row r="7" spans="1:10">
      <c r="A7" s="2" t="s">
        <v>130</v>
      </c>
      <c r="C7" s="13">
        <f>'سرمایه‌گذاری در سهام'!I64</f>
        <v>-123808569398</v>
      </c>
      <c r="E7" s="9">
        <f>C7/$C$10</f>
        <v>1.0046385167328127</v>
      </c>
      <c r="G7" s="9">
        <v>-2.7174421439409992E-2</v>
      </c>
      <c r="J7" s="3"/>
    </row>
    <row r="8" spans="1:10">
      <c r="A8" s="2" t="s">
        <v>131</v>
      </c>
      <c r="C8" s="13">
        <f>'سرمایه‌گذاری در اوراق بهادار'!I9</f>
        <v>0</v>
      </c>
      <c r="E8" s="9">
        <f t="shared" ref="E8:E9" si="0">C8/$C$10</f>
        <v>0</v>
      </c>
      <c r="G8" s="9">
        <v>0</v>
      </c>
      <c r="J8" s="12"/>
    </row>
    <row r="9" spans="1:10">
      <c r="A9" s="2" t="s">
        <v>132</v>
      </c>
      <c r="C9" s="13">
        <f>'درآمد سپرده بانکی'!E10</f>
        <v>571636575</v>
      </c>
      <c r="E9" s="9">
        <f t="shared" si="0"/>
        <v>-4.6385167328126991E-3</v>
      </c>
      <c r="G9" s="9">
        <v>1.2546702764406413E-4</v>
      </c>
      <c r="J9" s="17"/>
    </row>
    <row r="10" spans="1:10" ht="24.75" thickBot="1">
      <c r="C10" s="14">
        <f>SUM(C7:C9)</f>
        <v>-123236932823</v>
      </c>
      <c r="E10" s="11">
        <f>SUM(E7:E9)</f>
        <v>1</v>
      </c>
      <c r="G10" s="11">
        <f>SUM(G7:G9)</f>
        <v>-2.7048954411765927E-2</v>
      </c>
    </row>
    <row r="11" spans="1:10" ht="24.75" thickTop="1">
      <c r="E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3"/>
  <sheetViews>
    <sheetView rightToLeft="1" workbookViewId="0">
      <selection activeCell="I20" sqref="I20"/>
    </sheetView>
  </sheetViews>
  <sheetFormatPr defaultRowHeight="24"/>
  <cols>
    <col min="1" max="1" width="28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ht="24.75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1" ht="24.75">
      <c r="A6" s="19" t="s">
        <v>88</v>
      </c>
      <c r="B6" s="19" t="s">
        <v>88</v>
      </c>
      <c r="C6" s="19" t="s">
        <v>88</v>
      </c>
      <c r="D6" s="19" t="s">
        <v>88</v>
      </c>
      <c r="E6" s="19" t="s">
        <v>88</v>
      </c>
      <c r="F6" s="19" t="s">
        <v>88</v>
      </c>
      <c r="G6" s="19" t="s">
        <v>88</v>
      </c>
      <c r="I6" s="19" t="s">
        <v>89</v>
      </c>
      <c r="J6" s="19" t="s">
        <v>89</v>
      </c>
      <c r="K6" s="19" t="s">
        <v>89</v>
      </c>
      <c r="L6" s="19" t="s">
        <v>89</v>
      </c>
      <c r="M6" s="19" t="s">
        <v>89</v>
      </c>
      <c r="O6" s="19" t="s">
        <v>90</v>
      </c>
      <c r="P6" s="19" t="s">
        <v>90</v>
      </c>
      <c r="Q6" s="19" t="s">
        <v>90</v>
      </c>
      <c r="R6" s="19" t="s">
        <v>90</v>
      </c>
      <c r="S6" s="19" t="s">
        <v>90</v>
      </c>
    </row>
    <row r="7" spans="1:21" ht="24.75">
      <c r="A7" s="19" t="s">
        <v>91</v>
      </c>
      <c r="C7" s="19" t="s">
        <v>92</v>
      </c>
      <c r="E7" s="19" t="s">
        <v>69</v>
      </c>
      <c r="G7" s="19" t="s">
        <v>70</v>
      </c>
      <c r="I7" s="19" t="s">
        <v>93</v>
      </c>
      <c r="K7" s="19" t="s">
        <v>94</v>
      </c>
      <c r="M7" s="19" t="s">
        <v>95</v>
      </c>
      <c r="O7" s="19" t="s">
        <v>93</v>
      </c>
      <c r="Q7" s="19" t="s">
        <v>94</v>
      </c>
      <c r="S7" s="19" t="s">
        <v>95</v>
      </c>
    </row>
    <row r="8" spans="1:21">
      <c r="A8" s="2" t="s">
        <v>96</v>
      </c>
      <c r="C8" s="4" t="s">
        <v>134</v>
      </c>
      <c r="D8" s="4"/>
      <c r="E8" s="4" t="s">
        <v>98</v>
      </c>
      <c r="F8" s="4"/>
      <c r="G8" s="5">
        <v>15</v>
      </c>
      <c r="H8" s="4"/>
      <c r="I8" s="5">
        <v>0</v>
      </c>
      <c r="J8" s="4"/>
      <c r="K8" s="4">
        <v>0</v>
      </c>
      <c r="L8" s="4"/>
      <c r="M8" s="5">
        <v>0</v>
      </c>
      <c r="N8" s="4"/>
      <c r="O8" s="5">
        <v>19086551816</v>
      </c>
      <c r="P8" s="4"/>
      <c r="Q8" s="4">
        <v>0</v>
      </c>
      <c r="R8" s="4"/>
      <c r="S8" s="5">
        <v>19086551816</v>
      </c>
      <c r="U8" s="2" t="s">
        <v>135</v>
      </c>
    </row>
    <row r="9" spans="1:21">
      <c r="A9" s="2" t="s">
        <v>80</v>
      </c>
      <c r="C9" s="5">
        <v>2</v>
      </c>
      <c r="D9" s="4"/>
      <c r="E9" s="4" t="s">
        <v>134</v>
      </c>
      <c r="F9" s="4"/>
      <c r="G9" s="5">
        <v>8</v>
      </c>
      <c r="H9" s="4"/>
      <c r="I9" s="5">
        <v>571636575</v>
      </c>
      <c r="J9" s="4"/>
      <c r="K9" s="5">
        <v>0</v>
      </c>
      <c r="L9" s="4"/>
      <c r="M9" s="5">
        <v>571636575</v>
      </c>
      <c r="N9" s="4"/>
      <c r="O9" s="5">
        <v>574222542</v>
      </c>
      <c r="P9" s="4"/>
      <c r="Q9" s="5">
        <v>0</v>
      </c>
      <c r="R9" s="4"/>
      <c r="S9" s="5">
        <v>574222542</v>
      </c>
    </row>
    <row r="10" spans="1:21">
      <c r="A10" s="2" t="s">
        <v>84</v>
      </c>
      <c r="C10" s="5">
        <v>30</v>
      </c>
      <c r="D10" s="4"/>
      <c r="E10" s="4" t="s">
        <v>134</v>
      </c>
      <c r="F10" s="4"/>
      <c r="G10" s="5">
        <v>8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250000</v>
      </c>
      <c r="P10" s="4"/>
      <c r="Q10" s="5">
        <v>0</v>
      </c>
      <c r="R10" s="4"/>
      <c r="S10" s="5">
        <v>250000</v>
      </c>
    </row>
    <row r="11" spans="1:21" ht="24.75" thickBot="1">
      <c r="C11" s="4"/>
      <c r="D11" s="4"/>
      <c r="E11" s="4"/>
      <c r="F11" s="4"/>
      <c r="G11" s="4"/>
      <c r="H11" s="4"/>
      <c r="I11" s="7">
        <f>SUM(I8:I10)</f>
        <v>571636575</v>
      </c>
      <c r="J11" s="4"/>
      <c r="K11" s="6">
        <f>SUM(K8:K10)</f>
        <v>0</v>
      </c>
      <c r="L11" s="4"/>
      <c r="M11" s="7">
        <f>SUM(M8:M10)</f>
        <v>571636575</v>
      </c>
      <c r="N11" s="4"/>
      <c r="O11" s="7">
        <f>SUM(O8:O10)</f>
        <v>19661024358</v>
      </c>
      <c r="P11" s="4"/>
      <c r="Q11" s="6">
        <f>SUM(Q8:Q10)</f>
        <v>0</v>
      </c>
      <c r="R11" s="4"/>
      <c r="S11" s="7">
        <f>SUM(S8:S10)</f>
        <v>19661024358</v>
      </c>
    </row>
    <row r="12" spans="1:21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5"/>
      <c r="O12" s="5"/>
      <c r="P12" s="5"/>
      <c r="Q12" s="5"/>
      <c r="R12" s="5"/>
      <c r="S12" s="5"/>
    </row>
    <row r="13" spans="1:2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8"/>
  <sheetViews>
    <sheetView rightToLeft="1" workbookViewId="0">
      <selection activeCell="I20" sqref="I20"/>
    </sheetView>
  </sheetViews>
  <sheetFormatPr defaultRowHeight="24"/>
  <cols>
    <col min="1" max="1" width="30.57031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36" style="2" bestFit="1" customWidth="1"/>
    <col min="6" max="6" width="1" style="2" customWidth="1"/>
    <col min="7" max="7" width="24.5703125" style="2" bestFit="1" customWidth="1"/>
    <col min="8" max="8" width="1" style="2" customWidth="1"/>
    <col min="9" max="9" width="24.140625" style="2" bestFit="1" customWidth="1"/>
    <col min="10" max="10" width="1" style="2" customWidth="1"/>
    <col min="11" max="11" width="14.28515625" style="2" bestFit="1" customWidth="1"/>
    <col min="12" max="12" width="1" style="2" customWidth="1"/>
    <col min="13" max="13" width="26.140625" style="2" bestFit="1" customWidth="1"/>
    <col min="14" max="14" width="1" style="2" customWidth="1"/>
    <col min="15" max="15" width="24.140625" style="2" bestFit="1" customWidth="1"/>
    <col min="16" max="16" width="1" style="2" customWidth="1"/>
    <col min="17" max="17" width="14.285156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18" t="s">
        <v>3</v>
      </c>
      <c r="C6" s="19" t="s">
        <v>99</v>
      </c>
      <c r="D6" s="19" t="s">
        <v>99</v>
      </c>
      <c r="E6" s="19" t="s">
        <v>99</v>
      </c>
      <c r="F6" s="19" t="s">
        <v>99</v>
      </c>
      <c r="G6" s="19" t="s">
        <v>99</v>
      </c>
      <c r="I6" s="19" t="s">
        <v>89</v>
      </c>
      <c r="J6" s="19" t="s">
        <v>89</v>
      </c>
      <c r="K6" s="19" t="s">
        <v>89</v>
      </c>
      <c r="L6" s="19" t="s">
        <v>89</v>
      </c>
      <c r="M6" s="19" t="s">
        <v>89</v>
      </c>
      <c r="O6" s="19" t="s">
        <v>90</v>
      </c>
      <c r="P6" s="19" t="s">
        <v>90</v>
      </c>
      <c r="Q6" s="19" t="s">
        <v>90</v>
      </c>
      <c r="R6" s="19" t="s">
        <v>90</v>
      </c>
      <c r="S6" s="19" t="s">
        <v>90</v>
      </c>
    </row>
    <row r="7" spans="1:19" ht="24.75">
      <c r="A7" s="19" t="s">
        <v>3</v>
      </c>
      <c r="C7" s="19" t="s">
        <v>100</v>
      </c>
      <c r="E7" s="19" t="s">
        <v>101</v>
      </c>
      <c r="G7" s="19" t="s">
        <v>102</v>
      </c>
      <c r="I7" s="19" t="s">
        <v>103</v>
      </c>
      <c r="K7" s="19" t="s">
        <v>94</v>
      </c>
      <c r="M7" s="19" t="s">
        <v>104</v>
      </c>
      <c r="O7" s="19" t="s">
        <v>103</v>
      </c>
      <c r="Q7" s="19" t="s">
        <v>94</v>
      </c>
      <c r="S7" s="19" t="s">
        <v>104</v>
      </c>
    </row>
    <row r="8" spans="1:19">
      <c r="A8" s="2" t="s">
        <v>56</v>
      </c>
      <c r="C8" s="4" t="s">
        <v>105</v>
      </c>
      <c r="D8" s="4"/>
      <c r="E8" s="5">
        <v>7449089</v>
      </c>
      <c r="F8" s="4"/>
      <c r="G8" s="5">
        <v>1030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7672561670</v>
      </c>
      <c r="P8" s="4"/>
      <c r="Q8" s="5">
        <v>972836767</v>
      </c>
      <c r="R8" s="4"/>
      <c r="S8" s="5">
        <v>6699724903</v>
      </c>
    </row>
    <row r="9" spans="1:19">
      <c r="A9" s="2" t="s">
        <v>47</v>
      </c>
      <c r="C9" s="4" t="s">
        <v>106</v>
      </c>
      <c r="D9" s="4"/>
      <c r="E9" s="5">
        <v>3603832</v>
      </c>
      <c r="F9" s="4"/>
      <c r="G9" s="5">
        <v>2400</v>
      </c>
      <c r="H9" s="4"/>
      <c r="I9" s="5">
        <v>8649196800</v>
      </c>
      <c r="J9" s="4"/>
      <c r="K9" s="5">
        <v>820413584</v>
      </c>
      <c r="L9" s="4"/>
      <c r="M9" s="5">
        <v>7828783216</v>
      </c>
      <c r="N9" s="4"/>
      <c r="O9" s="5">
        <v>8649196800</v>
      </c>
      <c r="P9" s="4"/>
      <c r="Q9" s="5">
        <v>820413584</v>
      </c>
      <c r="R9" s="4"/>
      <c r="S9" s="5">
        <v>7828783216</v>
      </c>
    </row>
    <row r="10" spans="1:19">
      <c r="A10" s="2" t="s">
        <v>19</v>
      </c>
      <c r="C10" s="4" t="s">
        <v>6</v>
      </c>
      <c r="D10" s="4"/>
      <c r="E10" s="5">
        <v>24781548</v>
      </c>
      <c r="F10" s="4"/>
      <c r="G10" s="5">
        <v>100</v>
      </c>
      <c r="H10" s="4"/>
      <c r="I10" s="5">
        <v>2478154800</v>
      </c>
      <c r="J10" s="4"/>
      <c r="K10" s="5">
        <v>353606351</v>
      </c>
      <c r="L10" s="4"/>
      <c r="M10" s="5">
        <v>2124548449</v>
      </c>
      <c r="N10" s="4"/>
      <c r="O10" s="5">
        <v>2478154800</v>
      </c>
      <c r="P10" s="4"/>
      <c r="Q10" s="5">
        <v>353606351</v>
      </c>
      <c r="R10" s="4"/>
      <c r="S10" s="5">
        <v>2124548449</v>
      </c>
    </row>
    <row r="11" spans="1:19">
      <c r="A11" s="2" t="s">
        <v>17</v>
      </c>
      <c r="C11" s="4" t="s">
        <v>6</v>
      </c>
      <c r="D11" s="4"/>
      <c r="E11" s="5">
        <v>25642129</v>
      </c>
      <c r="F11" s="4"/>
      <c r="G11" s="5">
        <v>20</v>
      </c>
      <c r="H11" s="4"/>
      <c r="I11" s="5">
        <v>512842580</v>
      </c>
      <c r="J11" s="4"/>
      <c r="K11" s="5">
        <v>73177186</v>
      </c>
      <c r="L11" s="4"/>
      <c r="M11" s="5">
        <v>439665394</v>
      </c>
      <c r="N11" s="4"/>
      <c r="O11" s="5">
        <v>512842580</v>
      </c>
      <c r="P11" s="4"/>
      <c r="Q11" s="5">
        <v>73177186</v>
      </c>
      <c r="R11" s="4"/>
      <c r="S11" s="5">
        <v>439665394</v>
      </c>
    </row>
    <row r="12" spans="1:19">
      <c r="A12" s="2" t="s">
        <v>48</v>
      </c>
      <c r="C12" s="4" t="s">
        <v>107</v>
      </c>
      <c r="D12" s="4"/>
      <c r="E12" s="5">
        <v>4239301</v>
      </c>
      <c r="F12" s="4"/>
      <c r="G12" s="5">
        <v>590</v>
      </c>
      <c r="H12" s="4"/>
      <c r="I12" s="5">
        <v>2501187590</v>
      </c>
      <c r="J12" s="4"/>
      <c r="K12" s="5">
        <v>149781356</v>
      </c>
      <c r="L12" s="4"/>
      <c r="M12" s="5">
        <v>2351406234</v>
      </c>
      <c r="N12" s="4"/>
      <c r="O12" s="5">
        <v>2501187590</v>
      </c>
      <c r="P12" s="4"/>
      <c r="Q12" s="5">
        <v>149781356</v>
      </c>
      <c r="R12" s="4"/>
      <c r="S12" s="5">
        <v>2351406234</v>
      </c>
    </row>
    <row r="13" spans="1:19">
      <c r="A13" s="2" t="s">
        <v>36</v>
      </c>
      <c r="C13" s="4" t="s">
        <v>108</v>
      </c>
      <c r="D13" s="4"/>
      <c r="E13" s="5">
        <v>1942915</v>
      </c>
      <c r="F13" s="4"/>
      <c r="G13" s="5">
        <v>1800</v>
      </c>
      <c r="H13" s="4"/>
      <c r="I13" s="5">
        <v>3497247000</v>
      </c>
      <c r="J13" s="4"/>
      <c r="K13" s="5">
        <v>475956692</v>
      </c>
      <c r="L13" s="4"/>
      <c r="M13" s="5">
        <v>3021290308</v>
      </c>
      <c r="N13" s="4"/>
      <c r="O13" s="5">
        <v>3497247000</v>
      </c>
      <c r="P13" s="4"/>
      <c r="Q13" s="5">
        <v>475956692</v>
      </c>
      <c r="R13" s="4"/>
      <c r="S13" s="5">
        <v>3021290308</v>
      </c>
    </row>
    <row r="14" spans="1:19">
      <c r="A14" s="2" t="s">
        <v>34</v>
      </c>
      <c r="C14" s="4" t="s">
        <v>109</v>
      </c>
      <c r="D14" s="4"/>
      <c r="E14" s="5">
        <v>245076</v>
      </c>
      <c r="F14" s="4"/>
      <c r="G14" s="5">
        <v>24750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6065631000</v>
      </c>
      <c r="P14" s="4"/>
      <c r="Q14" s="5">
        <v>0</v>
      </c>
      <c r="R14" s="4"/>
      <c r="S14" s="5">
        <v>6065631000</v>
      </c>
    </row>
    <row r="15" spans="1:19">
      <c r="A15" s="2" t="s">
        <v>51</v>
      </c>
      <c r="C15" s="4" t="s">
        <v>110</v>
      </c>
      <c r="D15" s="4"/>
      <c r="E15" s="5">
        <v>2039745</v>
      </c>
      <c r="F15" s="4"/>
      <c r="G15" s="5">
        <v>1680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3426771600</v>
      </c>
      <c r="P15" s="4"/>
      <c r="Q15" s="5">
        <v>0</v>
      </c>
      <c r="R15" s="4"/>
      <c r="S15" s="5">
        <v>3426771600</v>
      </c>
    </row>
    <row r="16" spans="1:19">
      <c r="A16" s="2" t="s">
        <v>35</v>
      </c>
      <c r="C16" s="4" t="s">
        <v>111</v>
      </c>
      <c r="D16" s="4"/>
      <c r="E16" s="5">
        <v>1776342</v>
      </c>
      <c r="F16" s="4"/>
      <c r="G16" s="5">
        <v>670</v>
      </c>
      <c r="H16" s="4"/>
      <c r="I16" s="5">
        <v>1190149140</v>
      </c>
      <c r="J16" s="4"/>
      <c r="K16" s="5">
        <v>156468150</v>
      </c>
      <c r="L16" s="4"/>
      <c r="M16" s="5">
        <v>1033680990</v>
      </c>
      <c r="N16" s="4"/>
      <c r="O16" s="5">
        <v>1190149140</v>
      </c>
      <c r="P16" s="4"/>
      <c r="Q16" s="5">
        <v>156468150</v>
      </c>
      <c r="R16" s="4"/>
      <c r="S16" s="5">
        <v>1033680990</v>
      </c>
    </row>
    <row r="17" spans="3:19" ht="24.75" thickBot="1">
      <c r="C17" s="4"/>
      <c r="D17" s="4"/>
      <c r="E17" s="4"/>
      <c r="F17" s="4"/>
      <c r="G17" s="4"/>
      <c r="H17" s="4"/>
      <c r="I17" s="7">
        <f>SUM(I8:I16)</f>
        <v>18828777910</v>
      </c>
      <c r="J17" s="4"/>
      <c r="K17" s="7">
        <f>SUM(K8:K16)</f>
        <v>2029403319</v>
      </c>
      <c r="L17" s="4"/>
      <c r="M17" s="7">
        <f>SUM(M8:M16)</f>
        <v>16799374591</v>
      </c>
      <c r="N17" s="4"/>
      <c r="O17" s="7">
        <f>SUM(O8:O16)</f>
        <v>35993742180</v>
      </c>
      <c r="P17" s="4"/>
      <c r="Q17" s="7">
        <f>SUM(Q8:Q16)</f>
        <v>3002240086</v>
      </c>
      <c r="R17" s="4"/>
      <c r="S17" s="7">
        <f>SUM(S8:S16)</f>
        <v>32991502094</v>
      </c>
    </row>
    <row r="18" spans="3:19" ht="24.7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  <c r="N18" s="4"/>
      <c r="O18" s="4"/>
      <c r="P18" s="4"/>
      <c r="Q18" s="4"/>
      <c r="R18" s="4"/>
      <c r="S18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4"/>
  <sheetViews>
    <sheetView rightToLeft="1" topLeftCell="A46" workbookViewId="0">
      <selection activeCell="K66" sqref="K66"/>
    </sheetView>
  </sheetViews>
  <sheetFormatPr defaultRowHeight="24"/>
  <cols>
    <col min="1" max="1" width="28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140625" style="2" bestFit="1" customWidth="1"/>
    <col min="8" max="8" width="1" style="2" customWidth="1"/>
    <col min="9" max="9" width="34.5703125" style="2" bestFit="1" customWidth="1"/>
    <col min="10" max="10" width="1" style="2" customWidth="1"/>
    <col min="11" max="11" width="13.28515625" style="2" bestFit="1" customWidth="1"/>
    <col min="12" max="12" width="1" style="2" customWidth="1"/>
    <col min="13" max="13" width="19.140625" style="2" bestFit="1" customWidth="1"/>
    <col min="14" max="14" width="1" style="2" customWidth="1"/>
    <col min="15" max="15" width="19.140625" style="2" bestFit="1" customWidth="1"/>
    <col min="16" max="16" width="1" style="2" customWidth="1"/>
    <col min="17" max="17" width="34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18" t="s">
        <v>3</v>
      </c>
      <c r="C6" s="19" t="s">
        <v>89</v>
      </c>
      <c r="D6" s="19" t="s">
        <v>89</v>
      </c>
      <c r="E6" s="19" t="s">
        <v>89</v>
      </c>
      <c r="F6" s="19" t="s">
        <v>89</v>
      </c>
      <c r="G6" s="19" t="s">
        <v>89</v>
      </c>
      <c r="H6" s="19" t="s">
        <v>89</v>
      </c>
      <c r="I6" s="19" t="s">
        <v>89</v>
      </c>
      <c r="K6" s="19" t="s">
        <v>90</v>
      </c>
      <c r="L6" s="19" t="s">
        <v>90</v>
      </c>
      <c r="M6" s="19" t="s">
        <v>90</v>
      </c>
      <c r="N6" s="19" t="s">
        <v>90</v>
      </c>
      <c r="O6" s="19" t="s">
        <v>90</v>
      </c>
      <c r="P6" s="19" t="s">
        <v>90</v>
      </c>
      <c r="Q6" s="19" t="s">
        <v>90</v>
      </c>
    </row>
    <row r="7" spans="1:17" ht="24.75">
      <c r="A7" s="19" t="s">
        <v>3</v>
      </c>
      <c r="C7" s="19" t="s">
        <v>7</v>
      </c>
      <c r="E7" s="19" t="s">
        <v>112</v>
      </c>
      <c r="G7" s="19" t="s">
        <v>113</v>
      </c>
      <c r="I7" s="19" t="s">
        <v>114</v>
      </c>
      <c r="K7" s="19" t="s">
        <v>7</v>
      </c>
      <c r="M7" s="19" t="s">
        <v>112</v>
      </c>
      <c r="O7" s="19" t="s">
        <v>113</v>
      </c>
      <c r="Q7" s="19" t="s">
        <v>114</v>
      </c>
    </row>
    <row r="8" spans="1:17">
      <c r="A8" s="2" t="s">
        <v>54</v>
      </c>
      <c r="C8" s="13">
        <v>28594633</v>
      </c>
      <c r="D8" s="13"/>
      <c r="E8" s="13">
        <v>326313201838</v>
      </c>
      <c r="F8" s="13"/>
      <c r="G8" s="13">
        <v>356443166467</v>
      </c>
      <c r="H8" s="13"/>
      <c r="I8" s="13">
        <f>E8-G8</f>
        <v>-30129964629</v>
      </c>
      <c r="J8" s="13"/>
      <c r="K8" s="13">
        <v>28594633</v>
      </c>
      <c r="L8" s="13"/>
      <c r="M8" s="13">
        <v>326313201838</v>
      </c>
      <c r="N8" s="13"/>
      <c r="O8" s="13">
        <v>316011996252</v>
      </c>
      <c r="P8" s="13"/>
      <c r="Q8" s="13">
        <f>M8-O8</f>
        <v>10301205586</v>
      </c>
    </row>
    <row r="9" spans="1:17">
      <c r="A9" s="2" t="s">
        <v>67</v>
      </c>
      <c r="C9" s="13">
        <v>2368455</v>
      </c>
      <c r="D9" s="13"/>
      <c r="E9" s="13">
        <v>41578045153</v>
      </c>
      <c r="F9" s="13"/>
      <c r="G9" s="13">
        <v>44825379330</v>
      </c>
      <c r="H9" s="13"/>
      <c r="I9" s="13">
        <f t="shared" ref="I9:I61" si="0">E9-G9</f>
        <v>-3247334177</v>
      </c>
      <c r="J9" s="13"/>
      <c r="K9" s="13">
        <v>2368455</v>
      </c>
      <c r="L9" s="13"/>
      <c r="M9" s="13">
        <v>41578045153</v>
      </c>
      <c r="N9" s="13"/>
      <c r="O9" s="13">
        <v>44825379330</v>
      </c>
      <c r="P9" s="13"/>
      <c r="Q9" s="13">
        <f t="shared" ref="Q9:Q61" si="1">M9-O9</f>
        <v>-3247334177</v>
      </c>
    </row>
    <row r="10" spans="1:17">
      <c r="A10" s="2" t="s">
        <v>24</v>
      </c>
      <c r="C10" s="13">
        <v>16005941</v>
      </c>
      <c r="D10" s="13"/>
      <c r="E10" s="13">
        <v>86395131685</v>
      </c>
      <c r="F10" s="13"/>
      <c r="G10" s="13">
        <v>88940844589</v>
      </c>
      <c r="H10" s="13"/>
      <c r="I10" s="13">
        <f t="shared" si="0"/>
        <v>-2545712904</v>
      </c>
      <c r="J10" s="13"/>
      <c r="K10" s="13">
        <v>16005941</v>
      </c>
      <c r="L10" s="13"/>
      <c r="M10" s="13">
        <v>86395131685</v>
      </c>
      <c r="N10" s="13"/>
      <c r="O10" s="13">
        <v>84178494239</v>
      </c>
      <c r="P10" s="13"/>
      <c r="Q10" s="13">
        <f t="shared" si="1"/>
        <v>2216637446</v>
      </c>
    </row>
    <row r="11" spans="1:17">
      <c r="A11" s="2" t="s">
        <v>56</v>
      </c>
      <c r="C11" s="13">
        <v>7449089</v>
      </c>
      <c r="D11" s="13"/>
      <c r="E11" s="13">
        <v>103444593878</v>
      </c>
      <c r="F11" s="13"/>
      <c r="G11" s="13">
        <v>109368407415</v>
      </c>
      <c r="H11" s="13"/>
      <c r="I11" s="13">
        <f t="shared" si="0"/>
        <v>-5923813537</v>
      </c>
      <c r="J11" s="13"/>
      <c r="K11" s="13">
        <v>7449089</v>
      </c>
      <c r="L11" s="13"/>
      <c r="M11" s="13">
        <v>103444593878</v>
      </c>
      <c r="N11" s="13"/>
      <c r="O11" s="13">
        <v>105007318656</v>
      </c>
      <c r="P11" s="13"/>
      <c r="Q11" s="13">
        <f t="shared" si="1"/>
        <v>-1562724778</v>
      </c>
    </row>
    <row r="12" spans="1:17">
      <c r="A12" s="2" t="s">
        <v>27</v>
      </c>
      <c r="C12" s="13">
        <v>638030</v>
      </c>
      <c r="D12" s="13"/>
      <c r="E12" s="13">
        <v>104553428989</v>
      </c>
      <c r="F12" s="13"/>
      <c r="G12" s="13">
        <v>110990901262</v>
      </c>
      <c r="H12" s="13"/>
      <c r="I12" s="13">
        <f t="shared" si="0"/>
        <v>-6437472273</v>
      </c>
      <c r="J12" s="13"/>
      <c r="K12" s="13">
        <v>638030</v>
      </c>
      <c r="L12" s="13"/>
      <c r="M12" s="13">
        <v>104553428989</v>
      </c>
      <c r="N12" s="13"/>
      <c r="O12" s="13">
        <v>101538469274</v>
      </c>
      <c r="P12" s="13"/>
      <c r="Q12" s="13">
        <f t="shared" si="1"/>
        <v>3014959715</v>
      </c>
    </row>
    <row r="13" spans="1:17">
      <c r="A13" s="2" t="s">
        <v>34</v>
      </c>
      <c r="C13" s="13">
        <v>245076</v>
      </c>
      <c r="D13" s="13"/>
      <c r="E13" s="13">
        <v>34800802415</v>
      </c>
      <c r="F13" s="13"/>
      <c r="G13" s="13">
        <v>34411013939</v>
      </c>
      <c r="H13" s="13"/>
      <c r="I13" s="13">
        <f t="shared" si="0"/>
        <v>389788476</v>
      </c>
      <c r="J13" s="13"/>
      <c r="K13" s="13">
        <v>245076</v>
      </c>
      <c r="L13" s="13"/>
      <c r="M13" s="13">
        <v>34800802415</v>
      </c>
      <c r="N13" s="13"/>
      <c r="O13" s="13">
        <v>31967975847</v>
      </c>
      <c r="P13" s="13"/>
      <c r="Q13" s="13">
        <f t="shared" si="1"/>
        <v>2832826568</v>
      </c>
    </row>
    <row r="14" spans="1:17">
      <c r="A14" s="2" t="s">
        <v>25</v>
      </c>
      <c r="C14" s="13">
        <v>335766</v>
      </c>
      <c r="D14" s="13"/>
      <c r="E14" s="13">
        <v>32302085650</v>
      </c>
      <c r="F14" s="13"/>
      <c r="G14" s="13">
        <v>29491757471</v>
      </c>
      <c r="H14" s="13"/>
      <c r="I14" s="13">
        <f t="shared" si="0"/>
        <v>2810328179</v>
      </c>
      <c r="J14" s="13"/>
      <c r="K14" s="13">
        <v>335766</v>
      </c>
      <c r="L14" s="13"/>
      <c r="M14" s="13">
        <v>32302085650</v>
      </c>
      <c r="N14" s="13"/>
      <c r="O14" s="13">
        <v>23991538177</v>
      </c>
      <c r="P14" s="13"/>
      <c r="Q14" s="13">
        <f t="shared" si="1"/>
        <v>8310547473</v>
      </c>
    </row>
    <row r="15" spans="1:17">
      <c r="A15" s="2" t="s">
        <v>40</v>
      </c>
      <c r="C15" s="13">
        <v>18723902</v>
      </c>
      <c r="D15" s="13"/>
      <c r="E15" s="13">
        <v>34656465286</v>
      </c>
      <c r="F15" s="13"/>
      <c r="G15" s="13">
        <v>39812126341</v>
      </c>
      <c r="H15" s="13"/>
      <c r="I15" s="13">
        <f t="shared" si="0"/>
        <v>-5155661055</v>
      </c>
      <c r="J15" s="13"/>
      <c r="K15" s="13">
        <v>18723902</v>
      </c>
      <c r="L15" s="13"/>
      <c r="M15" s="13">
        <v>34656465286</v>
      </c>
      <c r="N15" s="13"/>
      <c r="O15" s="13">
        <v>34462746109</v>
      </c>
      <c r="P15" s="13"/>
      <c r="Q15" s="13">
        <f t="shared" si="1"/>
        <v>193719177</v>
      </c>
    </row>
    <row r="16" spans="1:17">
      <c r="A16" s="2" t="s">
        <v>21</v>
      </c>
      <c r="C16" s="13">
        <v>21176060</v>
      </c>
      <c r="D16" s="13"/>
      <c r="E16" s="13">
        <v>144192927734</v>
      </c>
      <c r="F16" s="13"/>
      <c r="G16" s="13">
        <v>140058539327</v>
      </c>
      <c r="H16" s="13"/>
      <c r="I16" s="13">
        <f t="shared" si="0"/>
        <v>4134388407</v>
      </c>
      <c r="J16" s="13"/>
      <c r="K16" s="13">
        <v>21176060</v>
      </c>
      <c r="L16" s="13"/>
      <c r="M16" s="13">
        <v>144192927734</v>
      </c>
      <c r="N16" s="13"/>
      <c r="O16" s="13">
        <v>110204114947</v>
      </c>
      <c r="P16" s="13"/>
      <c r="Q16" s="13">
        <f t="shared" si="1"/>
        <v>33988812787</v>
      </c>
    </row>
    <row r="17" spans="1:17">
      <c r="A17" s="2" t="s">
        <v>63</v>
      </c>
      <c r="C17" s="13">
        <v>40503681</v>
      </c>
      <c r="D17" s="13"/>
      <c r="E17" s="13">
        <v>293514967074</v>
      </c>
      <c r="F17" s="13"/>
      <c r="G17" s="13">
        <v>303580638099</v>
      </c>
      <c r="H17" s="13"/>
      <c r="I17" s="13">
        <f t="shared" si="0"/>
        <v>-10065671025</v>
      </c>
      <c r="J17" s="13"/>
      <c r="K17" s="13">
        <v>40503681</v>
      </c>
      <c r="L17" s="13"/>
      <c r="M17" s="13">
        <v>293514967074</v>
      </c>
      <c r="N17" s="13"/>
      <c r="O17" s="13">
        <v>293241397795</v>
      </c>
      <c r="P17" s="13"/>
      <c r="Q17" s="13">
        <f t="shared" si="1"/>
        <v>273569279</v>
      </c>
    </row>
    <row r="18" spans="1:17">
      <c r="A18" s="2" t="s">
        <v>23</v>
      </c>
      <c r="C18" s="13">
        <v>2467497</v>
      </c>
      <c r="D18" s="13"/>
      <c r="E18" s="13">
        <v>52809115408</v>
      </c>
      <c r="F18" s="13"/>
      <c r="G18" s="13">
        <v>55899662803</v>
      </c>
      <c r="H18" s="13"/>
      <c r="I18" s="13">
        <f t="shared" si="0"/>
        <v>-3090547395</v>
      </c>
      <c r="J18" s="13"/>
      <c r="K18" s="13">
        <v>2467497</v>
      </c>
      <c r="L18" s="13"/>
      <c r="M18" s="13">
        <v>52809115408</v>
      </c>
      <c r="N18" s="13"/>
      <c r="O18" s="13">
        <v>31629714929</v>
      </c>
      <c r="P18" s="13"/>
      <c r="Q18" s="13">
        <f t="shared" si="1"/>
        <v>21179400479</v>
      </c>
    </row>
    <row r="19" spans="1:17">
      <c r="A19" s="2" t="s">
        <v>45</v>
      </c>
      <c r="C19" s="13">
        <v>5386004</v>
      </c>
      <c r="D19" s="13"/>
      <c r="E19" s="13">
        <v>73884610411</v>
      </c>
      <c r="F19" s="13"/>
      <c r="G19" s="13">
        <v>78756711532</v>
      </c>
      <c r="H19" s="13"/>
      <c r="I19" s="13">
        <f t="shared" si="0"/>
        <v>-4872101121</v>
      </c>
      <c r="J19" s="13"/>
      <c r="K19" s="13">
        <v>5386004</v>
      </c>
      <c r="L19" s="13"/>
      <c r="M19" s="13">
        <v>73884610411</v>
      </c>
      <c r="N19" s="13"/>
      <c r="O19" s="13">
        <v>63570644782</v>
      </c>
      <c r="P19" s="13"/>
      <c r="Q19" s="13">
        <f t="shared" si="1"/>
        <v>10313965629</v>
      </c>
    </row>
    <row r="20" spans="1:17">
      <c r="A20" s="2" t="s">
        <v>36</v>
      </c>
      <c r="C20" s="13">
        <v>1942915</v>
      </c>
      <c r="D20" s="13"/>
      <c r="E20" s="13">
        <v>34378112872</v>
      </c>
      <c r="F20" s="13"/>
      <c r="G20" s="13">
        <v>37873864799</v>
      </c>
      <c r="H20" s="13"/>
      <c r="I20" s="13">
        <f t="shared" si="0"/>
        <v>-3495751927</v>
      </c>
      <c r="J20" s="13"/>
      <c r="K20" s="13">
        <v>1942915</v>
      </c>
      <c r="L20" s="13"/>
      <c r="M20" s="13">
        <v>34378112872</v>
      </c>
      <c r="N20" s="13"/>
      <c r="O20" s="13">
        <v>39918472176</v>
      </c>
      <c r="P20" s="13"/>
      <c r="Q20" s="13">
        <f t="shared" si="1"/>
        <v>-5540359304</v>
      </c>
    </row>
    <row r="21" spans="1:17">
      <c r="A21" s="2" t="s">
        <v>62</v>
      </c>
      <c r="C21" s="13">
        <v>9605339</v>
      </c>
      <c r="D21" s="13"/>
      <c r="E21" s="13">
        <v>152484550110</v>
      </c>
      <c r="F21" s="13"/>
      <c r="G21" s="13">
        <v>160982436747</v>
      </c>
      <c r="H21" s="13"/>
      <c r="I21" s="13">
        <f t="shared" si="0"/>
        <v>-8497886637</v>
      </c>
      <c r="J21" s="13"/>
      <c r="K21" s="13">
        <v>9605339</v>
      </c>
      <c r="L21" s="13"/>
      <c r="M21" s="13">
        <v>152484550110</v>
      </c>
      <c r="N21" s="13"/>
      <c r="O21" s="13">
        <v>155165977107</v>
      </c>
      <c r="P21" s="13"/>
      <c r="Q21" s="13">
        <f t="shared" si="1"/>
        <v>-2681426997</v>
      </c>
    </row>
    <row r="22" spans="1:17">
      <c r="A22" s="2" t="s">
        <v>19</v>
      </c>
      <c r="C22" s="13">
        <v>31364654</v>
      </c>
      <c r="D22" s="13"/>
      <c r="E22" s="13">
        <v>96059523705</v>
      </c>
      <c r="F22" s="13"/>
      <c r="G22" s="13">
        <v>96614931530</v>
      </c>
      <c r="H22" s="13"/>
      <c r="I22" s="13">
        <f t="shared" si="0"/>
        <v>-555407825</v>
      </c>
      <c r="J22" s="13"/>
      <c r="K22" s="13">
        <v>31364654</v>
      </c>
      <c r="L22" s="13"/>
      <c r="M22" s="13">
        <v>96059523705</v>
      </c>
      <c r="N22" s="13"/>
      <c r="O22" s="13">
        <v>91090845254</v>
      </c>
      <c r="P22" s="13"/>
      <c r="Q22" s="13">
        <f t="shared" si="1"/>
        <v>4968678451</v>
      </c>
    </row>
    <row r="23" spans="1:17">
      <c r="A23" s="2" t="s">
        <v>15</v>
      </c>
      <c r="C23" s="13">
        <v>26928301</v>
      </c>
      <c r="D23" s="13"/>
      <c r="E23" s="13">
        <v>54740718710</v>
      </c>
      <c r="F23" s="13"/>
      <c r="G23" s="13">
        <v>62073511388</v>
      </c>
      <c r="H23" s="13"/>
      <c r="I23" s="13">
        <f t="shared" si="0"/>
        <v>-7332792678</v>
      </c>
      <c r="J23" s="13"/>
      <c r="K23" s="13">
        <v>26928301</v>
      </c>
      <c r="L23" s="13"/>
      <c r="M23" s="13">
        <v>54740718710</v>
      </c>
      <c r="N23" s="13"/>
      <c r="O23" s="13">
        <v>61599328192</v>
      </c>
      <c r="P23" s="13"/>
      <c r="Q23" s="13">
        <f t="shared" si="1"/>
        <v>-6858609482</v>
      </c>
    </row>
    <row r="24" spans="1:17">
      <c r="A24" s="2" t="s">
        <v>38</v>
      </c>
      <c r="C24" s="13">
        <v>493499</v>
      </c>
      <c r="D24" s="13"/>
      <c r="E24" s="13">
        <v>7098441993</v>
      </c>
      <c r="F24" s="13"/>
      <c r="G24" s="13">
        <v>7598815927</v>
      </c>
      <c r="H24" s="13"/>
      <c r="I24" s="13">
        <f t="shared" si="0"/>
        <v>-500373934</v>
      </c>
      <c r="J24" s="13"/>
      <c r="K24" s="13">
        <v>493499</v>
      </c>
      <c r="L24" s="13"/>
      <c r="M24" s="13">
        <v>7098441993</v>
      </c>
      <c r="N24" s="13"/>
      <c r="O24" s="13">
        <v>5832171182</v>
      </c>
      <c r="P24" s="13"/>
      <c r="Q24" s="13">
        <f t="shared" si="1"/>
        <v>1266270811</v>
      </c>
    </row>
    <row r="25" spans="1:17">
      <c r="A25" s="2" t="s">
        <v>59</v>
      </c>
      <c r="C25" s="13">
        <v>1847651</v>
      </c>
      <c r="D25" s="13"/>
      <c r="E25" s="13">
        <v>58534273777</v>
      </c>
      <c r="F25" s="13"/>
      <c r="G25" s="13">
        <v>49020388049</v>
      </c>
      <c r="H25" s="13"/>
      <c r="I25" s="13">
        <f t="shared" si="0"/>
        <v>9513885728</v>
      </c>
      <c r="J25" s="13"/>
      <c r="K25" s="13">
        <v>1847651</v>
      </c>
      <c r="L25" s="13"/>
      <c r="M25" s="13">
        <v>58534273777</v>
      </c>
      <c r="N25" s="13"/>
      <c r="O25" s="13">
        <v>38506138074</v>
      </c>
      <c r="P25" s="13"/>
      <c r="Q25" s="13">
        <f t="shared" si="1"/>
        <v>20028135703</v>
      </c>
    </row>
    <row r="26" spans="1:17">
      <c r="A26" s="2" t="s">
        <v>48</v>
      </c>
      <c r="C26" s="13">
        <v>4239301</v>
      </c>
      <c r="D26" s="13"/>
      <c r="E26" s="13">
        <v>35946078166</v>
      </c>
      <c r="F26" s="13"/>
      <c r="G26" s="13">
        <v>42351475448</v>
      </c>
      <c r="H26" s="13"/>
      <c r="I26" s="13">
        <f t="shared" si="0"/>
        <v>-6405397282</v>
      </c>
      <c r="J26" s="13"/>
      <c r="K26" s="13">
        <v>4239301</v>
      </c>
      <c r="L26" s="13"/>
      <c r="M26" s="13">
        <v>35946078166</v>
      </c>
      <c r="N26" s="13"/>
      <c r="O26" s="13">
        <v>34290540758</v>
      </c>
      <c r="P26" s="13"/>
      <c r="Q26" s="13">
        <f t="shared" si="1"/>
        <v>1655537408</v>
      </c>
    </row>
    <row r="27" spans="1:17">
      <c r="A27" s="2" t="s">
        <v>65</v>
      </c>
      <c r="C27" s="13">
        <v>3344338</v>
      </c>
      <c r="D27" s="13"/>
      <c r="E27" s="13">
        <v>72306552358</v>
      </c>
      <c r="F27" s="13"/>
      <c r="G27" s="13">
        <v>70556112556</v>
      </c>
      <c r="H27" s="13"/>
      <c r="I27" s="13">
        <f t="shared" si="0"/>
        <v>1750439802</v>
      </c>
      <c r="J27" s="13"/>
      <c r="K27" s="13">
        <v>3344338</v>
      </c>
      <c r="L27" s="13"/>
      <c r="M27" s="13">
        <v>72306552358</v>
      </c>
      <c r="N27" s="13"/>
      <c r="O27" s="13">
        <v>66285076416</v>
      </c>
      <c r="P27" s="13"/>
      <c r="Q27" s="13">
        <f t="shared" si="1"/>
        <v>6021475942</v>
      </c>
    </row>
    <row r="28" spans="1:17">
      <c r="A28" s="2" t="s">
        <v>39</v>
      </c>
      <c r="C28" s="13">
        <v>7054039</v>
      </c>
      <c r="D28" s="13"/>
      <c r="E28" s="13">
        <v>117732612786</v>
      </c>
      <c r="F28" s="13"/>
      <c r="G28" s="13">
        <v>117802733461</v>
      </c>
      <c r="H28" s="13"/>
      <c r="I28" s="13">
        <f t="shared" si="0"/>
        <v>-70120675</v>
      </c>
      <c r="J28" s="13"/>
      <c r="K28" s="13">
        <v>7054039</v>
      </c>
      <c r="L28" s="13"/>
      <c r="M28" s="13">
        <v>117732612786</v>
      </c>
      <c r="N28" s="13"/>
      <c r="O28" s="13">
        <v>93702948371</v>
      </c>
      <c r="P28" s="13"/>
      <c r="Q28" s="13">
        <f t="shared" si="1"/>
        <v>24029664415</v>
      </c>
    </row>
    <row r="29" spans="1:17">
      <c r="A29" s="2" t="s">
        <v>42</v>
      </c>
      <c r="C29" s="13">
        <v>3611341</v>
      </c>
      <c r="D29" s="13"/>
      <c r="E29" s="13">
        <v>41247416956</v>
      </c>
      <c r="F29" s="13"/>
      <c r="G29" s="13">
        <v>41355112562</v>
      </c>
      <c r="H29" s="13"/>
      <c r="I29" s="13">
        <f t="shared" si="0"/>
        <v>-107695606</v>
      </c>
      <c r="J29" s="13"/>
      <c r="K29" s="13">
        <v>3611341</v>
      </c>
      <c r="L29" s="13"/>
      <c r="M29" s="13">
        <v>41247416956</v>
      </c>
      <c r="N29" s="13"/>
      <c r="O29" s="13">
        <v>43624708889</v>
      </c>
      <c r="P29" s="13"/>
      <c r="Q29" s="13">
        <f t="shared" si="1"/>
        <v>-2377291933</v>
      </c>
    </row>
    <row r="30" spans="1:17">
      <c r="A30" s="2" t="s">
        <v>30</v>
      </c>
      <c r="C30" s="13">
        <v>1922101</v>
      </c>
      <c r="D30" s="13"/>
      <c r="E30" s="13">
        <v>22698694248</v>
      </c>
      <c r="F30" s="13"/>
      <c r="G30" s="13">
        <v>23386533468</v>
      </c>
      <c r="H30" s="13"/>
      <c r="I30" s="13">
        <f t="shared" si="0"/>
        <v>-687839220</v>
      </c>
      <c r="J30" s="13"/>
      <c r="K30" s="13">
        <v>1922101</v>
      </c>
      <c r="L30" s="13"/>
      <c r="M30" s="13">
        <v>22698694248</v>
      </c>
      <c r="N30" s="13"/>
      <c r="O30" s="13">
        <v>21650354721</v>
      </c>
      <c r="P30" s="13"/>
      <c r="Q30" s="13">
        <f t="shared" si="1"/>
        <v>1048339527</v>
      </c>
    </row>
    <row r="31" spans="1:17">
      <c r="A31" s="2" t="s">
        <v>52</v>
      </c>
      <c r="C31" s="13">
        <v>29113758</v>
      </c>
      <c r="D31" s="13"/>
      <c r="E31" s="13">
        <v>168144485922</v>
      </c>
      <c r="F31" s="13"/>
      <c r="G31" s="13">
        <v>178563077133</v>
      </c>
      <c r="H31" s="13"/>
      <c r="I31" s="13">
        <f t="shared" si="0"/>
        <v>-10418591211</v>
      </c>
      <c r="J31" s="13"/>
      <c r="K31" s="13">
        <v>29113758</v>
      </c>
      <c r="L31" s="13"/>
      <c r="M31" s="13">
        <v>168144485922</v>
      </c>
      <c r="N31" s="13"/>
      <c r="O31" s="13">
        <v>162014808723</v>
      </c>
      <c r="P31" s="13"/>
      <c r="Q31" s="13">
        <f t="shared" si="1"/>
        <v>6129677199</v>
      </c>
    </row>
    <row r="32" spans="1:17">
      <c r="A32" s="2" t="s">
        <v>17</v>
      </c>
      <c r="C32" s="13">
        <v>25642129</v>
      </c>
      <c r="D32" s="13"/>
      <c r="E32" s="13">
        <v>45116518248</v>
      </c>
      <c r="F32" s="13"/>
      <c r="G32" s="13">
        <v>57402485364</v>
      </c>
      <c r="H32" s="13"/>
      <c r="I32" s="13">
        <f t="shared" si="0"/>
        <v>-12285967116</v>
      </c>
      <c r="J32" s="13"/>
      <c r="K32" s="13">
        <v>25642129</v>
      </c>
      <c r="L32" s="13"/>
      <c r="M32" s="13">
        <v>45116518248</v>
      </c>
      <c r="N32" s="13"/>
      <c r="O32" s="13">
        <v>49318997512</v>
      </c>
      <c r="P32" s="13"/>
      <c r="Q32" s="13">
        <f t="shared" si="1"/>
        <v>-4202479264</v>
      </c>
    </row>
    <row r="33" spans="1:17">
      <c r="A33" s="2" t="s">
        <v>47</v>
      </c>
      <c r="C33" s="13">
        <v>3603832</v>
      </c>
      <c r="D33" s="13"/>
      <c r="E33" s="13">
        <v>68746048740</v>
      </c>
      <c r="F33" s="13"/>
      <c r="G33" s="13">
        <v>79779807475</v>
      </c>
      <c r="H33" s="13"/>
      <c r="I33" s="13">
        <f t="shared" si="0"/>
        <v>-11033758735</v>
      </c>
      <c r="J33" s="13"/>
      <c r="K33" s="13">
        <v>3603832</v>
      </c>
      <c r="L33" s="13"/>
      <c r="M33" s="13">
        <v>68746048740</v>
      </c>
      <c r="N33" s="13"/>
      <c r="O33" s="13">
        <v>64417000835</v>
      </c>
      <c r="P33" s="13"/>
      <c r="Q33" s="13">
        <f t="shared" si="1"/>
        <v>4329047905</v>
      </c>
    </row>
    <row r="34" spans="1:17">
      <c r="A34" s="2" t="s">
        <v>55</v>
      </c>
      <c r="C34" s="13">
        <v>3500901</v>
      </c>
      <c r="D34" s="13"/>
      <c r="E34" s="13">
        <v>61388446072</v>
      </c>
      <c r="F34" s="13"/>
      <c r="G34" s="13">
        <v>59404805808</v>
      </c>
      <c r="H34" s="13"/>
      <c r="I34" s="13">
        <f t="shared" si="0"/>
        <v>1983640264</v>
      </c>
      <c r="J34" s="13"/>
      <c r="K34" s="13">
        <v>3500901</v>
      </c>
      <c r="L34" s="13"/>
      <c r="M34" s="13">
        <v>61388446072</v>
      </c>
      <c r="N34" s="13"/>
      <c r="O34" s="13">
        <v>49685837163</v>
      </c>
      <c r="P34" s="13"/>
      <c r="Q34" s="13">
        <f t="shared" si="1"/>
        <v>11702608909</v>
      </c>
    </row>
    <row r="35" spans="1:17">
      <c r="A35" s="2" t="s">
        <v>16</v>
      </c>
      <c r="C35" s="13">
        <v>7064052</v>
      </c>
      <c r="D35" s="13"/>
      <c r="E35" s="13">
        <v>63198188015</v>
      </c>
      <c r="F35" s="13"/>
      <c r="G35" s="13">
        <v>62917307179</v>
      </c>
      <c r="H35" s="13"/>
      <c r="I35" s="13">
        <f t="shared" si="0"/>
        <v>280880836</v>
      </c>
      <c r="J35" s="13"/>
      <c r="K35" s="13">
        <v>7064052</v>
      </c>
      <c r="L35" s="13"/>
      <c r="M35" s="13">
        <v>63198188015</v>
      </c>
      <c r="N35" s="13"/>
      <c r="O35" s="13">
        <v>59063549310</v>
      </c>
      <c r="P35" s="13"/>
      <c r="Q35" s="13">
        <f t="shared" si="1"/>
        <v>4134638705</v>
      </c>
    </row>
    <row r="36" spans="1:17">
      <c r="A36" s="2" t="s">
        <v>37</v>
      </c>
      <c r="C36" s="13">
        <v>17701376</v>
      </c>
      <c r="D36" s="13"/>
      <c r="E36" s="13">
        <v>105224395820</v>
      </c>
      <c r="F36" s="13"/>
      <c r="G36" s="13">
        <v>104226107481</v>
      </c>
      <c r="H36" s="13"/>
      <c r="I36" s="13">
        <f t="shared" si="0"/>
        <v>998288339</v>
      </c>
      <c r="J36" s="13"/>
      <c r="K36" s="13">
        <v>17701376</v>
      </c>
      <c r="L36" s="13"/>
      <c r="M36" s="13">
        <v>105224395820</v>
      </c>
      <c r="N36" s="13"/>
      <c r="O36" s="13">
        <v>100184799175</v>
      </c>
      <c r="P36" s="13"/>
      <c r="Q36" s="13">
        <f t="shared" si="1"/>
        <v>5039596645</v>
      </c>
    </row>
    <row r="37" spans="1:17">
      <c r="A37" s="2" t="s">
        <v>58</v>
      </c>
      <c r="C37" s="13">
        <v>5414034</v>
      </c>
      <c r="D37" s="13"/>
      <c r="E37" s="13">
        <v>164414616204</v>
      </c>
      <c r="F37" s="13"/>
      <c r="G37" s="13">
        <v>165760071329</v>
      </c>
      <c r="H37" s="13"/>
      <c r="I37" s="13">
        <f t="shared" si="0"/>
        <v>-1345455125</v>
      </c>
      <c r="J37" s="13"/>
      <c r="K37" s="13">
        <v>5414034</v>
      </c>
      <c r="L37" s="13"/>
      <c r="M37" s="13">
        <v>164414616204</v>
      </c>
      <c r="N37" s="13"/>
      <c r="O37" s="13">
        <v>152643346009</v>
      </c>
      <c r="P37" s="13"/>
      <c r="Q37" s="13">
        <f t="shared" si="1"/>
        <v>11771270195</v>
      </c>
    </row>
    <row r="38" spans="1:17">
      <c r="A38" s="2" t="s">
        <v>18</v>
      </c>
      <c r="C38" s="13">
        <v>21377844</v>
      </c>
      <c r="D38" s="13"/>
      <c r="E38" s="13">
        <v>37528640532</v>
      </c>
      <c r="F38" s="13"/>
      <c r="G38" s="13">
        <v>46708919530</v>
      </c>
      <c r="H38" s="13"/>
      <c r="I38" s="13">
        <f t="shared" si="0"/>
        <v>-9180278998</v>
      </c>
      <c r="J38" s="13"/>
      <c r="K38" s="13">
        <v>21377844</v>
      </c>
      <c r="L38" s="13"/>
      <c r="M38" s="13">
        <v>37528640532</v>
      </c>
      <c r="N38" s="13"/>
      <c r="O38" s="13">
        <v>41175018806</v>
      </c>
      <c r="P38" s="13"/>
      <c r="Q38" s="13">
        <f t="shared" si="1"/>
        <v>-3646378274</v>
      </c>
    </row>
    <row r="39" spans="1:17">
      <c r="A39" s="2" t="s">
        <v>44</v>
      </c>
      <c r="C39" s="13">
        <v>2620473</v>
      </c>
      <c r="D39" s="13"/>
      <c r="E39" s="13">
        <v>26413495222</v>
      </c>
      <c r="F39" s="13"/>
      <c r="G39" s="13">
        <v>28132716805</v>
      </c>
      <c r="H39" s="13"/>
      <c r="I39" s="13">
        <f t="shared" si="0"/>
        <v>-1719221583</v>
      </c>
      <c r="J39" s="13"/>
      <c r="K39" s="13">
        <v>2620473</v>
      </c>
      <c r="L39" s="13"/>
      <c r="M39" s="13">
        <v>26413495222</v>
      </c>
      <c r="N39" s="13"/>
      <c r="O39" s="13">
        <v>21458219097</v>
      </c>
      <c r="P39" s="13"/>
      <c r="Q39" s="13">
        <f t="shared" si="1"/>
        <v>4955276125</v>
      </c>
    </row>
    <row r="40" spans="1:17">
      <c r="A40" s="2" t="s">
        <v>20</v>
      </c>
      <c r="C40" s="13">
        <v>12185388</v>
      </c>
      <c r="D40" s="13"/>
      <c r="E40" s="13">
        <v>20943178063</v>
      </c>
      <c r="F40" s="13"/>
      <c r="G40" s="13">
        <v>25085784713</v>
      </c>
      <c r="H40" s="13"/>
      <c r="I40" s="13">
        <f t="shared" si="0"/>
        <v>-4142606650</v>
      </c>
      <c r="J40" s="13"/>
      <c r="K40" s="13">
        <v>12185388</v>
      </c>
      <c r="L40" s="13"/>
      <c r="M40" s="13">
        <v>20943178063</v>
      </c>
      <c r="N40" s="13"/>
      <c r="O40" s="13">
        <v>21559320662</v>
      </c>
      <c r="P40" s="13"/>
      <c r="Q40" s="13">
        <f t="shared" si="1"/>
        <v>-616142599</v>
      </c>
    </row>
    <row r="41" spans="1:17">
      <c r="A41" s="2" t="s">
        <v>49</v>
      </c>
      <c r="C41" s="13">
        <v>39837300</v>
      </c>
      <c r="D41" s="13"/>
      <c r="E41" s="13">
        <v>339770299997</v>
      </c>
      <c r="F41" s="13"/>
      <c r="G41" s="13">
        <v>331850246384</v>
      </c>
      <c r="H41" s="13"/>
      <c r="I41" s="13">
        <f t="shared" si="0"/>
        <v>7920053613</v>
      </c>
      <c r="J41" s="13"/>
      <c r="K41" s="13">
        <v>39837300</v>
      </c>
      <c r="L41" s="13"/>
      <c r="M41" s="13">
        <v>339770299997</v>
      </c>
      <c r="N41" s="13"/>
      <c r="O41" s="13">
        <v>299355290925</v>
      </c>
      <c r="P41" s="13"/>
      <c r="Q41" s="13">
        <f t="shared" si="1"/>
        <v>40415009072</v>
      </c>
    </row>
    <row r="42" spans="1:17">
      <c r="A42" s="2" t="s">
        <v>50</v>
      </c>
      <c r="C42" s="13">
        <v>1803584</v>
      </c>
      <c r="D42" s="13"/>
      <c r="E42" s="13">
        <v>37004479216</v>
      </c>
      <c r="F42" s="13"/>
      <c r="G42" s="13">
        <v>28631857222</v>
      </c>
      <c r="H42" s="13"/>
      <c r="I42" s="13">
        <f t="shared" si="0"/>
        <v>8372621994</v>
      </c>
      <c r="J42" s="13"/>
      <c r="K42" s="13">
        <v>1803584</v>
      </c>
      <c r="L42" s="13"/>
      <c r="M42" s="13">
        <v>37004479216</v>
      </c>
      <c r="N42" s="13"/>
      <c r="O42" s="13">
        <v>19915585770</v>
      </c>
      <c r="P42" s="13"/>
      <c r="Q42" s="13">
        <f t="shared" si="1"/>
        <v>17088893446</v>
      </c>
    </row>
    <row r="43" spans="1:17">
      <c r="A43" s="2" t="s">
        <v>61</v>
      </c>
      <c r="C43" s="13">
        <v>12048272</v>
      </c>
      <c r="D43" s="13"/>
      <c r="E43" s="13">
        <v>166115230920</v>
      </c>
      <c r="F43" s="13"/>
      <c r="G43" s="13">
        <v>164079211507</v>
      </c>
      <c r="H43" s="13"/>
      <c r="I43" s="13">
        <f t="shared" si="0"/>
        <v>2036019413</v>
      </c>
      <c r="J43" s="13"/>
      <c r="K43" s="13">
        <v>12048272</v>
      </c>
      <c r="L43" s="13"/>
      <c r="M43" s="13">
        <v>166115230920</v>
      </c>
      <c r="N43" s="13"/>
      <c r="O43" s="13">
        <v>157134298671</v>
      </c>
      <c r="P43" s="13"/>
      <c r="Q43" s="13">
        <f t="shared" si="1"/>
        <v>8980932249</v>
      </c>
    </row>
    <row r="44" spans="1:17">
      <c r="A44" s="2" t="s">
        <v>51</v>
      </c>
      <c r="C44" s="13">
        <v>1966314</v>
      </c>
      <c r="D44" s="13"/>
      <c r="E44" s="13">
        <v>37391774078</v>
      </c>
      <c r="F44" s="13"/>
      <c r="G44" s="13">
        <v>40519157169</v>
      </c>
      <c r="H44" s="13"/>
      <c r="I44" s="13">
        <f t="shared" si="0"/>
        <v>-3127383091</v>
      </c>
      <c r="J44" s="13"/>
      <c r="K44" s="13">
        <v>1966314</v>
      </c>
      <c r="L44" s="13"/>
      <c r="M44" s="13">
        <v>37391774078</v>
      </c>
      <c r="N44" s="13"/>
      <c r="O44" s="13">
        <v>44068197077</v>
      </c>
      <c r="P44" s="13"/>
      <c r="Q44" s="13">
        <f t="shared" si="1"/>
        <v>-6676422999</v>
      </c>
    </row>
    <row r="45" spans="1:17">
      <c r="A45" s="2" t="s">
        <v>64</v>
      </c>
      <c r="C45" s="13">
        <v>1699484</v>
      </c>
      <c r="D45" s="13"/>
      <c r="E45" s="13">
        <v>30814146560</v>
      </c>
      <c r="F45" s="13"/>
      <c r="G45" s="13">
        <v>31540576550</v>
      </c>
      <c r="H45" s="13"/>
      <c r="I45" s="13">
        <f t="shared" si="0"/>
        <v>-726429990</v>
      </c>
      <c r="J45" s="13"/>
      <c r="K45" s="13">
        <v>1699484</v>
      </c>
      <c r="L45" s="13"/>
      <c r="M45" s="13">
        <v>30814146560</v>
      </c>
      <c r="N45" s="13"/>
      <c r="O45" s="13">
        <v>30828883476</v>
      </c>
      <c r="P45" s="13"/>
      <c r="Q45" s="13">
        <f t="shared" si="1"/>
        <v>-14736916</v>
      </c>
    </row>
    <row r="46" spans="1:17">
      <c r="A46" s="2" t="s">
        <v>43</v>
      </c>
      <c r="C46" s="13">
        <v>6714825</v>
      </c>
      <c r="D46" s="13"/>
      <c r="E46" s="13">
        <v>73223343550</v>
      </c>
      <c r="F46" s="13"/>
      <c r="G46" s="13">
        <v>73557087139</v>
      </c>
      <c r="H46" s="13"/>
      <c r="I46" s="13">
        <f t="shared" si="0"/>
        <v>-333743589</v>
      </c>
      <c r="J46" s="13"/>
      <c r="K46" s="13">
        <v>6714825</v>
      </c>
      <c r="L46" s="13"/>
      <c r="M46" s="13">
        <v>73223343550</v>
      </c>
      <c r="N46" s="13"/>
      <c r="O46" s="13">
        <v>59655172580</v>
      </c>
      <c r="P46" s="13"/>
      <c r="Q46" s="13">
        <f t="shared" si="1"/>
        <v>13568170970</v>
      </c>
    </row>
    <row r="47" spans="1:17">
      <c r="A47" s="2" t="s">
        <v>26</v>
      </c>
      <c r="C47" s="13">
        <v>33000000</v>
      </c>
      <c r="D47" s="13"/>
      <c r="E47" s="13">
        <v>98082913500</v>
      </c>
      <c r="F47" s="13"/>
      <c r="G47" s="13">
        <v>88423681933</v>
      </c>
      <c r="H47" s="13"/>
      <c r="I47" s="13">
        <f t="shared" si="0"/>
        <v>9659231567</v>
      </c>
      <c r="J47" s="13"/>
      <c r="K47" s="13">
        <v>33000000</v>
      </c>
      <c r="L47" s="13"/>
      <c r="M47" s="13">
        <v>98082913500</v>
      </c>
      <c r="N47" s="13"/>
      <c r="O47" s="13">
        <v>92870368505</v>
      </c>
      <c r="P47" s="13"/>
      <c r="Q47" s="13">
        <f t="shared" si="1"/>
        <v>5212544995</v>
      </c>
    </row>
    <row r="48" spans="1:17">
      <c r="A48" s="2" t="s">
        <v>68</v>
      </c>
      <c r="C48" s="13">
        <v>8909876</v>
      </c>
      <c r="D48" s="13"/>
      <c r="E48" s="13">
        <v>33567507881</v>
      </c>
      <c r="F48" s="13"/>
      <c r="G48" s="13">
        <v>41502202408</v>
      </c>
      <c r="H48" s="13"/>
      <c r="I48" s="13">
        <f t="shared" si="0"/>
        <v>-7934694527</v>
      </c>
      <c r="J48" s="13"/>
      <c r="K48" s="13">
        <v>8909876</v>
      </c>
      <c r="L48" s="13"/>
      <c r="M48" s="13">
        <v>33567507881</v>
      </c>
      <c r="N48" s="13"/>
      <c r="O48" s="13">
        <v>41502202408</v>
      </c>
      <c r="P48" s="13"/>
      <c r="Q48" s="13">
        <f t="shared" si="1"/>
        <v>-7934694527</v>
      </c>
    </row>
    <row r="49" spans="1:17">
      <c r="A49" s="2" t="s">
        <v>46</v>
      </c>
      <c r="C49" s="13">
        <v>8956344</v>
      </c>
      <c r="D49" s="13"/>
      <c r="E49" s="13">
        <v>129895554259</v>
      </c>
      <c r="F49" s="13"/>
      <c r="G49" s="13">
        <v>131676165009</v>
      </c>
      <c r="H49" s="13"/>
      <c r="I49" s="13">
        <f t="shared" si="0"/>
        <v>-1780610750</v>
      </c>
      <c r="J49" s="13"/>
      <c r="K49" s="13">
        <v>8956344</v>
      </c>
      <c r="L49" s="13"/>
      <c r="M49" s="13">
        <v>129895554259</v>
      </c>
      <c r="N49" s="13"/>
      <c r="O49" s="13">
        <v>115971786916</v>
      </c>
      <c r="P49" s="13"/>
      <c r="Q49" s="13">
        <f t="shared" si="1"/>
        <v>13923767343</v>
      </c>
    </row>
    <row r="50" spans="1:17">
      <c r="A50" s="2" t="s">
        <v>32</v>
      </c>
      <c r="C50" s="13">
        <v>500355</v>
      </c>
      <c r="D50" s="13"/>
      <c r="E50" s="13">
        <v>22033840427</v>
      </c>
      <c r="F50" s="13"/>
      <c r="G50" s="13">
        <v>23690108793</v>
      </c>
      <c r="H50" s="13"/>
      <c r="I50" s="13">
        <f t="shared" si="0"/>
        <v>-1656268366</v>
      </c>
      <c r="J50" s="13"/>
      <c r="K50" s="13">
        <v>500355</v>
      </c>
      <c r="L50" s="13"/>
      <c r="M50" s="13">
        <v>22033840427</v>
      </c>
      <c r="N50" s="13"/>
      <c r="O50" s="13">
        <v>24189858697</v>
      </c>
      <c r="P50" s="13"/>
      <c r="Q50" s="13">
        <f t="shared" si="1"/>
        <v>-2156018270</v>
      </c>
    </row>
    <row r="51" spans="1:17">
      <c r="A51" s="2" t="s">
        <v>28</v>
      </c>
      <c r="C51" s="13">
        <v>1448362</v>
      </c>
      <c r="D51" s="13"/>
      <c r="E51" s="13">
        <v>66084260895</v>
      </c>
      <c r="F51" s="13"/>
      <c r="G51" s="13">
        <v>68603813326</v>
      </c>
      <c r="H51" s="13"/>
      <c r="I51" s="13">
        <f t="shared" si="0"/>
        <v>-2519552431</v>
      </c>
      <c r="J51" s="13"/>
      <c r="K51" s="13">
        <v>1448362</v>
      </c>
      <c r="L51" s="13"/>
      <c r="M51" s="13">
        <v>66084260895</v>
      </c>
      <c r="N51" s="13"/>
      <c r="O51" s="13">
        <v>61732943391</v>
      </c>
      <c r="P51" s="13"/>
      <c r="Q51" s="13">
        <f t="shared" si="1"/>
        <v>4351317504</v>
      </c>
    </row>
    <row r="52" spans="1:17">
      <c r="A52" s="2" t="s">
        <v>29</v>
      </c>
      <c r="C52" s="13">
        <v>780062</v>
      </c>
      <c r="D52" s="13"/>
      <c r="E52" s="13">
        <v>35591806967</v>
      </c>
      <c r="F52" s="13"/>
      <c r="G52" s="13">
        <v>35793416331</v>
      </c>
      <c r="H52" s="13"/>
      <c r="I52" s="13">
        <f t="shared" si="0"/>
        <v>-201609364</v>
      </c>
      <c r="J52" s="13"/>
      <c r="K52" s="13">
        <v>780062</v>
      </c>
      <c r="L52" s="13"/>
      <c r="M52" s="13">
        <v>35591806967</v>
      </c>
      <c r="N52" s="13"/>
      <c r="O52" s="13">
        <v>32915837148</v>
      </c>
      <c r="P52" s="13"/>
      <c r="Q52" s="13">
        <f t="shared" si="1"/>
        <v>2675969819</v>
      </c>
    </row>
    <row r="53" spans="1:17">
      <c r="A53" s="2" t="s">
        <v>35</v>
      </c>
      <c r="C53" s="13">
        <v>1776342</v>
      </c>
      <c r="D53" s="13"/>
      <c r="E53" s="13">
        <v>35421401667</v>
      </c>
      <c r="F53" s="13"/>
      <c r="G53" s="13">
        <v>35605570120</v>
      </c>
      <c r="H53" s="13"/>
      <c r="I53" s="13">
        <f t="shared" si="0"/>
        <v>-184168453</v>
      </c>
      <c r="J53" s="13"/>
      <c r="K53" s="13">
        <v>1776342</v>
      </c>
      <c r="L53" s="13"/>
      <c r="M53" s="13">
        <v>35421401667</v>
      </c>
      <c r="N53" s="13"/>
      <c r="O53" s="13">
        <v>35395782082</v>
      </c>
      <c r="P53" s="13"/>
      <c r="Q53" s="13">
        <f t="shared" si="1"/>
        <v>25619585</v>
      </c>
    </row>
    <row r="54" spans="1:17">
      <c r="A54" s="2" t="s">
        <v>66</v>
      </c>
      <c r="C54" s="13">
        <v>1839529</v>
      </c>
      <c r="D54" s="13"/>
      <c r="E54" s="13">
        <v>37485967950</v>
      </c>
      <c r="F54" s="13"/>
      <c r="G54" s="13">
        <v>36608247725</v>
      </c>
      <c r="H54" s="13"/>
      <c r="I54" s="13">
        <f t="shared" si="0"/>
        <v>877720225</v>
      </c>
      <c r="J54" s="13"/>
      <c r="K54" s="13">
        <v>1839529</v>
      </c>
      <c r="L54" s="13"/>
      <c r="M54" s="13">
        <v>37485967950</v>
      </c>
      <c r="N54" s="13"/>
      <c r="O54" s="13">
        <v>27842592101</v>
      </c>
      <c r="P54" s="13"/>
      <c r="Q54" s="13">
        <f t="shared" si="1"/>
        <v>9643375849</v>
      </c>
    </row>
    <row r="55" spans="1:17">
      <c r="A55" s="2" t="s">
        <v>53</v>
      </c>
      <c r="C55" s="13">
        <v>976466</v>
      </c>
      <c r="D55" s="13"/>
      <c r="E55" s="13">
        <v>20170232247</v>
      </c>
      <c r="F55" s="13"/>
      <c r="G55" s="13">
        <v>22121250862</v>
      </c>
      <c r="H55" s="13"/>
      <c r="I55" s="13">
        <f t="shared" si="0"/>
        <v>-1951018615</v>
      </c>
      <c r="J55" s="13"/>
      <c r="K55" s="13">
        <v>976466</v>
      </c>
      <c r="L55" s="13"/>
      <c r="M55" s="13">
        <v>20170232247</v>
      </c>
      <c r="N55" s="13"/>
      <c r="O55" s="13">
        <v>20896720367</v>
      </c>
      <c r="P55" s="13"/>
      <c r="Q55" s="13">
        <f t="shared" si="1"/>
        <v>-726488120</v>
      </c>
    </row>
    <row r="56" spans="1:17">
      <c r="A56" s="2" t="s">
        <v>41</v>
      </c>
      <c r="C56" s="13">
        <v>140129092</v>
      </c>
      <c r="D56" s="13"/>
      <c r="E56" s="13">
        <v>133027034326</v>
      </c>
      <c r="F56" s="13"/>
      <c r="G56" s="13">
        <v>144727841534</v>
      </c>
      <c r="H56" s="13"/>
      <c r="I56" s="13">
        <f t="shared" si="0"/>
        <v>-11700807208</v>
      </c>
      <c r="J56" s="13"/>
      <c r="K56" s="13">
        <v>140129092</v>
      </c>
      <c r="L56" s="13"/>
      <c r="M56" s="13">
        <v>133027034326</v>
      </c>
      <c r="N56" s="13"/>
      <c r="O56" s="13">
        <v>130205636672</v>
      </c>
      <c r="P56" s="13"/>
      <c r="Q56" s="13">
        <f t="shared" si="1"/>
        <v>2821397654</v>
      </c>
    </row>
    <row r="57" spans="1:17">
      <c r="A57" s="2" t="s">
        <v>60</v>
      </c>
      <c r="C57" s="13">
        <v>5436109</v>
      </c>
      <c r="D57" s="13"/>
      <c r="E57" s="13">
        <v>36367332739</v>
      </c>
      <c r="F57" s="13"/>
      <c r="G57" s="13">
        <v>44581054249</v>
      </c>
      <c r="H57" s="13"/>
      <c r="I57" s="13">
        <f t="shared" si="0"/>
        <v>-8213721510</v>
      </c>
      <c r="J57" s="13"/>
      <c r="K57" s="13">
        <v>5436109</v>
      </c>
      <c r="L57" s="13"/>
      <c r="M57" s="13">
        <v>36367332739</v>
      </c>
      <c r="N57" s="13"/>
      <c r="O57" s="13">
        <v>36999556651</v>
      </c>
      <c r="P57" s="13"/>
      <c r="Q57" s="13">
        <f t="shared" si="1"/>
        <v>-632223912</v>
      </c>
    </row>
    <row r="58" spans="1:17">
      <c r="A58" s="2" t="s">
        <v>31</v>
      </c>
      <c r="C58" s="13">
        <v>754660</v>
      </c>
      <c r="D58" s="13"/>
      <c r="E58" s="13">
        <v>89330216568</v>
      </c>
      <c r="F58" s="13"/>
      <c r="G58" s="13">
        <v>88144948327</v>
      </c>
      <c r="H58" s="13"/>
      <c r="I58" s="13">
        <f t="shared" si="0"/>
        <v>1185268241</v>
      </c>
      <c r="J58" s="13"/>
      <c r="K58" s="13">
        <v>754660</v>
      </c>
      <c r="L58" s="13"/>
      <c r="M58" s="13">
        <v>89330216568</v>
      </c>
      <c r="N58" s="13"/>
      <c r="O58" s="13">
        <v>73426627032</v>
      </c>
      <c r="P58" s="13"/>
      <c r="Q58" s="13">
        <f t="shared" si="1"/>
        <v>15903589536</v>
      </c>
    </row>
    <row r="59" spans="1:17">
      <c r="A59" s="2" t="s">
        <v>33</v>
      </c>
      <c r="C59" s="13">
        <v>929702</v>
      </c>
      <c r="D59" s="13"/>
      <c r="E59" s="13">
        <v>70504950161</v>
      </c>
      <c r="F59" s="13"/>
      <c r="G59" s="13">
        <v>72688451625</v>
      </c>
      <c r="H59" s="13"/>
      <c r="I59" s="13">
        <f t="shared" si="0"/>
        <v>-2183501464</v>
      </c>
      <c r="J59" s="13"/>
      <c r="K59" s="13">
        <v>929702</v>
      </c>
      <c r="L59" s="13"/>
      <c r="M59" s="13">
        <v>70504950161</v>
      </c>
      <c r="N59" s="13"/>
      <c r="O59" s="13">
        <v>62739408946</v>
      </c>
      <c r="P59" s="13"/>
      <c r="Q59" s="13">
        <f t="shared" si="1"/>
        <v>7765541215</v>
      </c>
    </row>
    <row r="60" spans="1:17">
      <c r="A60" s="2" t="s">
        <v>57</v>
      </c>
      <c r="C60" s="13">
        <v>13237900</v>
      </c>
      <c r="D60" s="13"/>
      <c r="E60" s="13">
        <v>23686442091</v>
      </c>
      <c r="F60" s="13"/>
      <c r="G60" s="13">
        <v>25331333902</v>
      </c>
      <c r="H60" s="13"/>
      <c r="I60" s="13">
        <f t="shared" si="0"/>
        <v>-1644891811</v>
      </c>
      <c r="J60" s="13"/>
      <c r="K60" s="13">
        <v>13237900</v>
      </c>
      <c r="L60" s="13"/>
      <c r="M60" s="13">
        <v>23686442091</v>
      </c>
      <c r="N60" s="13"/>
      <c r="O60" s="13">
        <v>23953460863</v>
      </c>
      <c r="P60" s="13"/>
      <c r="Q60" s="13">
        <f t="shared" si="1"/>
        <v>-267018772</v>
      </c>
    </row>
    <row r="61" spans="1:17">
      <c r="A61" s="2" t="s">
        <v>22</v>
      </c>
      <c r="C61" s="13">
        <v>12723209</v>
      </c>
      <c r="D61" s="13"/>
      <c r="E61" s="13">
        <v>115724679044</v>
      </c>
      <c r="F61" s="13"/>
      <c r="G61" s="13">
        <v>114839353630</v>
      </c>
      <c r="H61" s="13"/>
      <c r="I61" s="13">
        <f t="shared" si="0"/>
        <v>885325414</v>
      </c>
      <c r="J61" s="13"/>
      <c r="K61" s="13">
        <v>12723209</v>
      </c>
      <c r="L61" s="13"/>
      <c r="M61" s="13">
        <v>115724679044</v>
      </c>
      <c r="N61" s="13"/>
      <c r="O61" s="13">
        <v>97386648361</v>
      </c>
      <c r="P61" s="13"/>
      <c r="Q61" s="13">
        <f t="shared" si="1"/>
        <v>18338030683</v>
      </c>
    </row>
    <row r="62" spans="1:17" ht="24.75" thickBot="1">
      <c r="E62" s="15">
        <f>SUM(E8:E61)</f>
        <v>4414083779083</v>
      </c>
      <c r="F62" s="4"/>
      <c r="G62" s="15">
        <f>SUM(G8:G61)</f>
        <v>4554691723072</v>
      </c>
      <c r="H62" s="4"/>
      <c r="I62" s="15">
        <f>SUM(I8:I61)</f>
        <v>-140607943989</v>
      </c>
      <c r="J62" s="4"/>
      <c r="K62" s="4"/>
      <c r="L62" s="4"/>
      <c r="M62" s="15">
        <f>SUM(M8:M61)</f>
        <v>4414083779083</v>
      </c>
      <c r="N62" s="4"/>
      <c r="O62" s="15">
        <f>SUM(O8:O61)</f>
        <v>4102804107408</v>
      </c>
      <c r="P62" s="4"/>
      <c r="Q62" s="15">
        <f>SUM(Q8:Q61)</f>
        <v>311279671675</v>
      </c>
    </row>
    <row r="63" spans="1:17" ht="24.75" thickTop="1">
      <c r="G63" s="3"/>
      <c r="I63" s="3"/>
      <c r="O63" s="3"/>
      <c r="Q63" s="3"/>
    </row>
    <row r="64" spans="1:17"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6"/>
  <sheetViews>
    <sheetView rightToLeft="1" topLeftCell="A52" workbookViewId="0">
      <selection activeCell="G12" sqref="G12"/>
    </sheetView>
  </sheetViews>
  <sheetFormatPr defaultRowHeight="24"/>
  <cols>
    <col min="1" max="1" width="30.5703125" style="2" bestFit="1" customWidth="1"/>
    <col min="2" max="2" width="1" style="2" customWidth="1"/>
    <col min="3" max="3" width="6.85546875" style="2" bestFit="1" customWidth="1"/>
    <col min="4" max="4" width="1" style="2" customWidth="1"/>
    <col min="5" max="5" width="13.85546875" style="2" bestFit="1" customWidth="1"/>
    <col min="6" max="6" width="1" style="2" customWidth="1"/>
    <col min="7" max="7" width="14.5703125" style="2" bestFit="1" customWidth="1"/>
    <col min="8" max="8" width="1" style="2" customWidth="1"/>
    <col min="9" max="9" width="29.5703125" style="2" bestFit="1" customWidth="1"/>
    <col min="10" max="10" width="1" style="2" customWidth="1"/>
    <col min="11" max="11" width="12" style="2" bestFit="1" customWidth="1"/>
    <col min="12" max="12" width="1" style="2" customWidth="1"/>
    <col min="13" max="13" width="19.140625" style="2" bestFit="1" customWidth="1"/>
    <col min="14" max="14" width="1" style="2" customWidth="1"/>
    <col min="15" max="15" width="19.140625" style="2" bestFit="1" customWidth="1"/>
    <col min="16" max="16" width="1" style="2" customWidth="1"/>
    <col min="17" max="17" width="2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18" t="s">
        <v>3</v>
      </c>
      <c r="C6" s="19" t="s">
        <v>89</v>
      </c>
      <c r="D6" s="19" t="s">
        <v>89</v>
      </c>
      <c r="E6" s="19" t="s">
        <v>89</v>
      </c>
      <c r="F6" s="19" t="s">
        <v>89</v>
      </c>
      <c r="G6" s="19" t="s">
        <v>89</v>
      </c>
      <c r="H6" s="19" t="s">
        <v>89</v>
      </c>
      <c r="I6" s="19" t="s">
        <v>89</v>
      </c>
      <c r="K6" s="19" t="s">
        <v>90</v>
      </c>
      <c r="L6" s="19" t="s">
        <v>90</v>
      </c>
      <c r="M6" s="19" t="s">
        <v>90</v>
      </c>
      <c r="N6" s="19" t="s">
        <v>90</v>
      </c>
      <c r="O6" s="19" t="s">
        <v>90</v>
      </c>
      <c r="P6" s="19" t="s">
        <v>90</v>
      </c>
      <c r="Q6" s="19" t="s">
        <v>90</v>
      </c>
    </row>
    <row r="7" spans="1:17" ht="24.75">
      <c r="A7" s="19" t="s">
        <v>3</v>
      </c>
      <c r="C7" s="19" t="s">
        <v>7</v>
      </c>
      <c r="E7" s="19" t="s">
        <v>112</v>
      </c>
      <c r="G7" s="19" t="s">
        <v>113</v>
      </c>
      <c r="I7" s="19" t="s">
        <v>115</v>
      </c>
      <c r="K7" s="19" t="s">
        <v>7</v>
      </c>
      <c r="M7" s="19" t="s">
        <v>112</v>
      </c>
      <c r="O7" s="19" t="s">
        <v>113</v>
      </c>
      <c r="Q7" s="19" t="s">
        <v>115</v>
      </c>
    </row>
    <row r="8" spans="1:17">
      <c r="A8" s="2" t="s">
        <v>54</v>
      </c>
      <c r="C8" s="13">
        <v>0</v>
      </c>
      <c r="D8" s="13"/>
      <c r="E8" s="13">
        <v>0</v>
      </c>
      <c r="F8" s="13"/>
      <c r="G8" s="13">
        <v>0</v>
      </c>
      <c r="H8" s="13"/>
      <c r="I8" s="13">
        <v>0</v>
      </c>
      <c r="J8" s="13"/>
      <c r="K8" s="13">
        <v>3141338</v>
      </c>
      <c r="L8" s="13"/>
      <c r="M8" s="13">
        <v>37260509119</v>
      </c>
      <c r="N8" s="13"/>
      <c r="O8" s="13">
        <v>34716322191</v>
      </c>
      <c r="P8" s="13"/>
      <c r="Q8" s="13">
        <f>M8-O8</f>
        <v>2544186928</v>
      </c>
    </row>
    <row r="9" spans="1:17">
      <c r="A9" s="2" t="s">
        <v>24</v>
      </c>
      <c r="C9" s="13">
        <v>0</v>
      </c>
      <c r="D9" s="13"/>
      <c r="E9" s="13">
        <v>0</v>
      </c>
      <c r="F9" s="13"/>
      <c r="G9" s="13">
        <v>0</v>
      </c>
      <c r="H9" s="13"/>
      <c r="I9" s="13">
        <v>0</v>
      </c>
      <c r="J9" s="13"/>
      <c r="K9" s="13">
        <v>1471611</v>
      </c>
      <c r="L9" s="13"/>
      <c r="M9" s="13">
        <v>8347099880</v>
      </c>
      <c r="N9" s="13"/>
      <c r="O9" s="13">
        <v>7739501102</v>
      </c>
      <c r="P9" s="13"/>
      <c r="Q9" s="13">
        <f t="shared" ref="Q9:Q58" si="0">M9-O9</f>
        <v>607598778</v>
      </c>
    </row>
    <row r="10" spans="1:17">
      <c r="A10" s="2" t="s">
        <v>56</v>
      </c>
      <c r="C10" s="13">
        <v>0</v>
      </c>
      <c r="D10" s="13"/>
      <c r="E10" s="13">
        <v>0</v>
      </c>
      <c r="F10" s="13"/>
      <c r="G10" s="13">
        <v>0</v>
      </c>
      <c r="H10" s="13"/>
      <c r="I10" s="13">
        <v>0</v>
      </c>
      <c r="J10" s="13"/>
      <c r="K10" s="13">
        <v>867938</v>
      </c>
      <c r="L10" s="13"/>
      <c r="M10" s="13">
        <v>13061803396</v>
      </c>
      <c r="N10" s="13"/>
      <c r="O10" s="13">
        <v>12235031985</v>
      </c>
      <c r="P10" s="13"/>
      <c r="Q10" s="13">
        <f t="shared" si="0"/>
        <v>826771411</v>
      </c>
    </row>
    <row r="11" spans="1:17">
      <c r="A11" s="2" t="s">
        <v>27</v>
      </c>
      <c r="C11" s="13">
        <v>0</v>
      </c>
      <c r="D11" s="13"/>
      <c r="E11" s="13">
        <v>0</v>
      </c>
      <c r="F11" s="13"/>
      <c r="G11" s="13">
        <v>0</v>
      </c>
      <c r="H11" s="13"/>
      <c r="I11" s="13">
        <v>0</v>
      </c>
      <c r="J11" s="13"/>
      <c r="K11" s="13">
        <v>124262</v>
      </c>
      <c r="L11" s="13"/>
      <c r="M11" s="13">
        <v>21305335446</v>
      </c>
      <c r="N11" s="13"/>
      <c r="O11" s="13">
        <v>19701130051</v>
      </c>
      <c r="P11" s="13"/>
      <c r="Q11" s="13">
        <f t="shared" si="0"/>
        <v>1604205395</v>
      </c>
    </row>
    <row r="12" spans="1:17">
      <c r="A12" s="2" t="s">
        <v>34</v>
      </c>
      <c r="C12" s="13">
        <v>0</v>
      </c>
      <c r="D12" s="13"/>
      <c r="E12" s="13">
        <v>0</v>
      </c>
      <c r="F12" s="13"/>
      <c r="G12" s="13">
        <v>0</v>
      </c>
      <c r="H12" s="13"/>
      <c r="I12" s="13">
        <v>0</v>
      </c>
      <c r="J12" s="13"/>
      <c r="K12" s="13">
        <v>22534</v>
      </c>
      <c r="L12" s="13"/>
      <c r="M12" s="13">
        <v>3581772946</v>
      </c>
      <c r="N12" s="13"/>
      <c r="O12" s="13">
        <v>2939359084</v>
      </c>
      <c r="P12" s="13"/>
      <c r="Q12" s="13">
        <f t="shared" si="0"/>
        <v>642413862</v>
      </c>
    </row>
    <row r="13" spans="1:17">
      <c r="A13" s="2" t="s">
        <v>25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v>0</v>
      </c>
      <c r="J13" s="13"/>
      <c r="K13" s="13">
        <v>30871</v>
      </c>
      <c r="L13" s="13"/>
      <c r="M13" s="13">
        <v>2530115523</v>
      </c>
      <c r="N13" s="13"/>
      <c r="O13" s="13">
        <v>2205830178</v>
      </c>
      <c r="P13" s="13"/>
      <c r="Q13" s="13">
        <f t="shared" si="0"/>
        <v>324285345</v>
      </c>
    </row>
    <row r="14" spans="1:17">
      <c r="A14" s="2" t="s">
        <v>40</v>
      </c>
      <c r="C14" s="13">
        <v>0</v>
      </c>
      <c r="D14" s="13"/>
      <c r="E14" s="13">
        <v>0</v>
      </c>
      <c r="F14" s="13"/>
      <c r="G14" s="13">
        <v>0</v>
      </c>
      <c r="H14" s="13"/>
      <c r="I14" s="13">
        <v>0</v>
      </c>
      <c r="J14" s="13"/>
      <c r="K14" s="13">
        <v>1721504</v>
      </c>
      <c r="L14" s="13"/>
      <c r="M14" s="13">
        <v>3613470773</v>
      </c>
      <c r="N14" s="13"/>
      <c r="O14" s="13">
        <v>3168557244</v>
      </c>
      <c r="P14" s="13"/>
      <c r="Q14" s="13">
        <f t="shared" si="0"/>
        <v>444913529</v>
      </c>
    </row>
    <row r="15" spans="1:17">
      <c r="A15" s="2" t="s">
        <v>21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1197463</v>
      </c>
      <c r="L15" s="13"/>
      <c r="M15" s="13">
        <v>7086243957</v>
      </c>
      <c r="N15" s="13"/>
      <c r="O15" s="13">
        <v>5913189014</v>
      </c>
      <c r="P15" s="13"/>
      <c r="Q15" s="13">
        <f t="shared" si="0"/>
        <v>1173054943</v>
      </c>
    </row>
    <row r="16" spans="1:17">
      <c r="A16" s="2" t="s">
        <v>63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v>0</v>
      </c>
      <c r="J16" s="13"/>
      <c r="K16" s="13">
        <v>3723969</v>
      </c>
      <c r="L16" s="13"/>
      <c r="M16" s="13">
        <v>27906769862</v>
      </c>
      <c r="N16" s="13"/>
      <c r="O16" s="13">
        <v>26961052622</v>
      </c>
      <c r="P16" s="13"/>
      <c r="Q16" s="13">
        <f t="shared" si="0"/>
        <v>945717240</v>
      </c>
    </row>
    <row r="17" spans="1:17">
      <c r="A17" s="2" t="s">
        <v>23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v>0</v>
      </c>
      <c r="J17" s="13"/>
      <c r="K17" s="13">
        <v>51948</v>
      </c>
      <c r="L17" s="13"/>
      <c r="M17" s="13">
        <v>2443036811</v>
      </c>
      <c r="N17" s="13"/>
      <c r="O17" s="13">
        <v>1971704185</v>
      </c>
      <c r="P17" s="13"/>
      <c r="Q17" s="13">
        <f t="shared" si="0"/>
        <v>471332626</v>
      </c>
    </row>
    <row r="18" spans="1:17">
      <c r="A18" s="2" t="s">
        <v>116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v>0</v>
      </c>
      <c r="J18" s="13"/>
      <c r="K18" s="13">
        <v>298080</v>
      </c>
      <c r="L18" s="13"/>
      <c r="M18" s="13">
        <v>1860639753</v>
      </c>
      <c r="N18" s="13"/>
      <c r="O18" s="13">
        <v>1827008865</v>
      </c>
      <c r="P18" s="13"/>
      <c r="Q18" s="13">
        <f t="shared" si="0"/>
        <v>33630888</v>
      </c>
    </row>
    <row r="19" spans="1:17">
      <c r="A19" s="2" t="s">
        <v>45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v>0</v>
      </c>
      <c r="J19" s="13"/>
      <c r="K19" s="13">
        <v>495199</v>
      </c>
      <c r="L19" s="13"/>
      <c r="M19" s="13">
        <v>6994352038</v>
      </c>
      <c r="N19" s="13"/>
      <c r="O19" s="13">
        <v>5844800657</v>
      </c>
      <c r="P19" s="13"/>
      <c r="Q19" s="13">
        <f t="shared" si="0"/>
        <v>1149551381</v>
      </c>
    </row>
    <row r="20" spans="1:17">
      <c r="A20" s="2" t="s">
        <v>36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J20" s="13"/>
      <c r="K20" s="13">
        <v>178636</v>
      </c>
      <c r="L20" s="13"/>
      <c r="M20" s="13">
        <v>3481499870</v>
      </c>
      <c r="N20" s="13"/>
      <c r="O20" s="13">
        <v>3670194627</v>
      </c>
      <c r="P20" s="13"/>
      <c r="Q20" s="13">
        <f t="shared" si="0"/>
        <v>-188694757</v>
      </c>
    </row>
    <row r="21" spans="1:17">
      <c r="A21" s="2" t="s">
        <v>62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1181370</v>
      </c>
      <c r="L21" s="13"/>
      <c r="M21" s="13">
        <v>18727942374</v>
      </c>
      <c r="N21" s="13"/>
      <c r="O21" s="13">
        <v>19084014665</v>
      </c>
      <c r="P21" s="13"/>
      <c r="Q21" s="13">
        <f t="shared" si="0"/>
        <v>-356072291</v>
      </c>
    </row>
    <row r="22" spans="1:17">
      <c r="A22" s="2" t="s">
        <v>19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2278452</v>
      </c>
      <c r="L22" s="13"/>
      <c r="M22" s="13">
        <v>8325159591</v>
      </c>
      <c r="N22" s="13"/>
      <c r="O22" s="13">
        <v>8375026385</v>
      </c>
      <c r="P22" s="13"/>
      <c r="Q22" s="13">
        <f t="shared" si="0"/>
        <v>-49866794</v>
      </c>
    </row>
    <row r="23" spans="1:17">
      <c r="A23" s="2" t="s">
        <v>15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2154033</v>
      </c>
      <c r="L23" s="13"/>
      <c r="M23" s="13">
        <v>5175209088</v>
      </c>
      <c r="N23" s="13"/>
      <c r="O23" s="13">
        <v>4977555585</v>
      </c>
      <c r="P23" s="13"/>
      <c r="Q23" s="13">
        <f t="shared" si="0"/>
        <v>197653503</v>
      </c>
    </row>
    <row r="24" spans="1:17">
      <c r="A24" s="2" t="s">
        <v>59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J24" s="13"/>
      <c r="K24" s="13">
        <v>97245</v>
      </c>
      <c r="L24" s="13"/>
      <c r="M24" s="13">
        <v>2358699737</v>
      </c>
      <c r="N24" s="13"/>
      <c r="O24" s="13">
        <v>2026643233</v>
      </c>
      <c r="P24" s="13"/>
      <c r="Q24" s="13">
        <f t="shared" si="0"/>
        <v>332056504</v>
      </c>
    </row>
    <row r="25" spans="1:17">
      <c r="A25" s="2" t="s">
        <v>48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389769</v>
      </c>
      <c r="L25" s="13"/>
      <c r="M25" s="13">
        <v>3781973168</v>
      </c>
      <c r="N25" s="13"/>
      <c r="O25" s="13">
        <v>3152734328</v>
      </c>
      <c r="P25" s="13"/>
      <c r="Q25" s="13">
        <f t="shared" si="0"/>
        <v>629238840</v>
      </c>
    </row>
    <row r="26" spans="1:17">
      <c r="A26" s="2" t="s">
        <v>65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425444</v>
      </c>
      <c r="L26" s="13"/>
      <c r="M26" s="13">
        <v>8930276517</v>
      </c>
      <c r="N26" s="13"/>
      <c r="O26" s="13">
        <v>8364965977</v>
      </c>
      <c r="P26" s="13"/>
      <c r="Q26" s="13">
        <f t="shared" si="0"/>
        <v>565310540</v>
      </c>
    </row>
    <row r="27" spans="1:17">
      <c r="A27" s="2" t="s">
        <v>39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648559</v>
      </c>
      <c r="L27" s="13"/>
      <c r="M27" s="13">
        <v>10035348501</v>
      </c>
      <c r="N27" s="13"/>
      <c r="O27" s="13">
        <v>8615190600</v>
      </c>
      <c r="P27" s="13"/>
      <c r="Q27" s="13">
        <f t="shared" si="0"/>
        <v>1420157901</v>
      </c>
    </row>
    <row r="28" spans="1:17">
      <c r="A28" s="2" t="s">
        <v>30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J28" s="13"/>
      <c r="K28" s="13">
        <v>224874</v>
      </c>
      <c r="L28" s="13"/>
      <c r="M28" s="13">
        <v>2742062496</v>
      </c>
      <c r="N28" s="13"/>
      <c r="O28" s="13">
        <v>2526902279</v>
      </c>
      <c r="P28" s="13"/>
      <c r="Q28" s="13">
        <f t="shared" si="0"/>
        <v>215160217</v>
      </c>
    </row>
    <row r="29" spans="1:17">
      <c r="A29" s="2" t="s">
        <v>52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5952588</v>
      </c>
      <c r="L29" s="13"/>
      <c r="M29" s="13">
        <v>35976467612</v>
      </c>
      <c r="N29" s="13"/>
      <c r="O29" s="13">
        <v>33125486773</v>
      </c>
      <c r="P29" s="13"/>
      <c r="Q29" s="13">
        <f t="shared" si="0"/>
        <v>2850980839</v>
      </c>
    </row>
    <row r="30" spans="1:17">
      <c r="A30" s="2" t="s">
        <v>47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J30" s="13"/>
      <c r="K30" s="13">
        <v>234372</v>
      </c>
      <c r="L30" s="13"/>
      <c r="M30" s="13">
        <v>4653540791</v>
      </c>
      <c r="N30" s="13"/>
      <c r="O30" s="13">
        <v>4189302199</v>
      </c>
      <c r="P30" s="13"/>
      <c r="Q30" s="13">
        <f t="shared" si="0"/>
        <v>464238592</v>
      </c>
    </row>
    <row r="31" spans="1:17">
      <c r="A31" s="2" t="s">
        <v>17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J31" s="13"/>
      <c r="K31" s="13">
        <v>2357576</v>
      </c>
      <c r="L31" s="13"/>
      <c r="M31" s="13">
        <v>4947331860</v>
      </c>
      <c r="N31" s="13"/>
      <c r="O31" s="13">
        <v>4534462985</v>
      </c>
      <c r="P31" s="13"/>
      <c r="Q31" s="13">
        <f t="shared" si="0"/>
        <v>412868875</v>
      </c>
    </row>
    <row r="32" spans="1:17">
      <c r="A32" s="2" t="s">
        <v>55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v>0</v>
      </c>
      <c r="J32" s="13"/>
      <c r="K32" s="13">
        <v>321880</v>
      </c>
      <c r="L32" s="13"/>
      <c r="M32" s="13">
        <v>5356270766</v>
      </c>
      <c r="N32" s="13"/>
      <c r="O32" s="13">
        <v>4568217515</v>
      </c>
      <c r="P32" s="13"/>
      <c r="Q32" s="13">
        <f t="shared" si="0"/>
        <v>788053251</v>
      </c>
    </row>
    <row r="33" spans="1:17">
      <c r="A33" s="2" t="s">
        <v>16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v>0</v>
      </c>
      <c r="J33" s="13"/>
      <c r="K33" s="13">
        <v>649480</v>
      </c>
      <c r="L33" s="13"/>
      <c r="M33" s="13">
        <v>5751024118</v>
      </c>
      <c r="N33" s="13"/>
      <c r="O33" s="13">
        <v>5430395189</v>
      </c>
      <c r="P33" s="13"/>
      <c r="Q33" s="13">
        <f t="shared" si="0"/>
        <v>320628929</v>
      </c>
    </row>
    <row r="34" spans="1:17">
      <c r="A34" s="2" t="s">
        <v>117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v>0</v>
      </c>
      <c r="J34" s="13"/>
      <c r="K34" s="13">
        <v>20000</v>
      </c>
      <c r="L34" s="13"/>
      <c r="M34" s="13">
        <v>604382408</v>
      </c>
      <c r="N34" s="13"/>
      <c r="O34" s="13">
        <v>600544790</v>
      </c>
      <c r="P34" s="13"/>
      <c r="Q34" s="13">
        <f t="shared" si="0"/>
        <v>3837618</v>
      </c>
    </row>
    <row r="35" spans="1:17">
      <c r="A35" s="2" t="s">
        <v>37</v>
      </c>
      <c r="C35" s="13">
        <v>0</v>
      </c>
      <c r="D35" s="13"/>
      <c r="E35" s="13">
        <v>0</v>
      </c>
      <c r="F35" s="13"/>
      <c r="G35" s="13">
        <v>0</v>
      </c>
      <c r="H35" s="13"/>
      <c r="I35" s="13">
        <v>0</v>
      </c>
      <c r="J35" s="13"/>
      <c r="K35" s="13">
        <v>1068042</v>
      </c>
      <c r="L35" s="13"/>
      <c r="M35" s="13">
        <v>12424026222</v>
      </c>
      <c r="N35" s="13"/>
      <c r="O35" s="13">
        <v>13026927544</v>
      </c>
      <c r="P35" s="13"/>
      <c r="Q35" s="13">
        <f t="shared" si="0"/>
        <v>-602901322</v>
      </c>
    </row>
    <row r="36" spans="1:17">
      <c r="A36" s="2" t="s">
        <v>58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v>0</v>
      </c>
      <c r="J36" s="13"/>
      <c r="K36" s="13">
        <v>68151</v>
      </c>
      <c r="L36" s="13"/>
      <c r="M36" s="13">
        <v>2010686502</v>
      </c>
      <c r="N36" s="13"/>
      <c r="O36" s="13">
        <v>1908334453</v>
      </c>
      <c r="P36" s="13"/>
      <c r="Q36" s="13">
        <f t="shared" si="0"/>
        <v>102352049</v>
      </c>
    </row>
    <row r="37" spans="1:17">
      <c r="A37" s="2" t="s">
        <v>18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v>0</v>
      </c>
      <c r="J37" s="13"/>
      <c r="K37" s="13">
        <v>1988340</v>
      </c>
      <c r="L37" s="13"/>
      <c r="M37" s="13">
        <v>4143881485</v>
      </c>
      <c r="N37" s="13"/>
      <c r="O37" s="13">
        <v>3829662936</v>
      </c>
      <c r="P37" s="13"/>
      <c r="Q37" s="13">
        <f t="shared" si="0"/>
        <v>314218549</v>
      </c>
    </row>
    <row r="38" spans="1:17">
      <c r="A38" s="2" t="s">
        <v>44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J38" s="13"/>
      <c r="K38" s="13">
        <v>298165</v>
      </c>
      <c r="L38" s="13"/>
      <c r="M38" s="13">
        <v>2839592982</v>
      </c>
      <c r="N38" s="13"/>
      <c r="O38" s="13">
        <v>2441578255</v>
      </c>
      <c r="P38" s="13"/>
      <c r="Q38" s="13">
        <f t="shared" si="0"/>
        <v>398014727</v>
      </c>
    </row>
    <row r="39" spans="1:17">
      <c r="A39" s="2" t="s">
        <v>20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v>0</v>
      </c>
      <c r="J39" s="13"/>
      <c r="K39" s="13">
        <v>1120343</v>
      </c>
      <c r="L39" s="13"/>
      <c r="M39" s="13">
        <v>2450682583</v>
      </c>
      <c r="N39" s="13"/>
      <c r="O39" s="13">
        <v>1982196545</v>
      </c>
      <c r="P39" s="13"/>
      <c r="Q39" s="13">
        <f t="shared" si="0"/>
        <v>468486038</v>
      </c>
    </row>
    <row r="40" spans="1:17">
      <c r="A40" s="2" t="s">
        <v>49</v>
      </c>
      <c r="C40" s="13">
        <v>0</v>
      </c>
      <c r="D40" s="13"/>
      <c r="E40" s="13">
        <v>0</v>
      </c>
      <c r="F40" s="13"/>
      <c r="G40" s="13">
        <v>0</v>
      </c>
      <c r="H40" s="13"/>
      <c r="I40" s="13">
        <v>0</v>
      </c>
      <c r="J40" s="13"/>
      <c r="K40" s="13">
        <v>3662700</v>
      </c>
      <c r="L40" s="13"/>
      <c r="M40" s="13">
        <v>28332572183</v>
      </c>
      <c r="N40" s="13"/>
      <c r="O40" s="13">
        <v>27523166091</v>
      </c>
      <c r="P40" s="13"/>
      <c r="Q40" s="13">
        <f t="shared" si="0"/>
        <v>809406092</v>
      </c>
    </row>
    <row r="41" spans="1:17">
      <c r="A41" s="2" t="s">
        <v>50</v>
      </c>
      <c r="C41" s="13">
        <v>0</v>
      </c>
      <c r="D41" s="13"/>
      <c r="E41" s="13">
        <v>0</v>
      </c>
      <c r="F41" s="13"/>
      <c r="G41" s="13">
        <v>0</v>
      </c>
      <c r="H41" s="13"/>
      <c r="I41" s="13">
        <v>0</v>
      </c>
      <c r="J41" s="13"/>
      <c r="K41" s="13">
        <v>94926</v>
      </c>
      <c r="L41" s="13"/>
      <c r="M41" s="13">
        <v>1145039146</v>
      </c>
      <c r="N41" s="13"/>
      <c r="O41" s="13">
        <v>1048194537</v>
      </c>
      <c r="P41" s="13"/>
      <c r="Q41" s="13">
        <f t="shared" si="0"/>
        <v>96844609</v>
      </c>
    </row>
    <row r="42" spans="1:17">
      <c r="A42" s="2" t="s">
        <v>61</v>
      </c>
      <c r="C42" s="13">
        <v>0</v>
      </c>
      <c r="D42" s="13"/>
      <c r="E42" s="13">
        <v>0</v>
      </c>
      <c r="F42" s="13"/>
      <c r="G42" s="13">
        <v>0</v>
      </c>
      <c r="H42" s="13"/>
      <c r="I42" s="13">
        <v>0</v>
      </c>
      <c r="J42" s="13"/>
      <c r="K42" s="13">
        <v>1355883</v>
      </c>
      <c r="L42" s="13"/>
      <c r="M42" s="13">
        <v>17271869814</v>
      </c>
      <c r="N42" s="13"/>
      <c r="O42" s="13">
        <v>17683508823</v>
      </c>
      <c r="P42" s="13"/>
      <c r="Q42" s="13">
        <f t="shared" si="0"/>
        <v>-411639009</v>
      </c>
    </row>
    <row r="43" spans="1:17">
      <c r="A43" s="2" t="s">
        <v>51</v>
      </c>
      <c r="C43" s="13">
        <v>0</v>
      </c>
      <c r="D43" s="13"/>
      <c r="E43" s="13">
        <v>0</v>
      </c>
      <c r="F43" s="13"/>
      <c r="G43" s="13">
        <v>0</v>
      </c>
      <c r="H43" s="13"/>
      <c r="I43" s="13">
        <v>0</v>
      </c>
      <c r="J43" s="13"/>
      <c r="K43" s="13">
        <v>180787</v>
      </c>
      <c r="L43" s="13"/>
      <c r="M43" s="13">
        <v>3990772228</v>
      </c>
      <c r="N43" s="13"/>
      <c r="O43" s="13">
        <v>4051721721</v>
      </c>
      <c r="P43" s="13"/>
      <c r="Q43" s="13">
        <f t="shared" si="0"/>
        <v>-60949493</v>
      </c>
    </row>
    <row r="44" spans="1:17">
      <c r="A44" s="2" t="s">
        <v>43</v>
      </c>
      <c r="C44" s="13">
        <v>0</v>
      </c>
      <c r="D44" s="13"/>
      <c r="E44" s="13">
        <v>0</v>
      </c>
      <c r="F44" s="13"/>
      <c r="G44" s="13">
        <v>0</v>
      </c>
      <c r="H44" s="13"/>
      <c r="I44" s="13">
        <v>0</v>
      </c>
      <c r="J44" s="13"/>
      <c r="K44" s="13">
        <v>617372</v>
      </c>
      <c r="L44" s="13"/>
      <c r="M44" s="13">
        <v>5810344943</v>
      </c>
      <c r="N44" s="13"/>
      <c r="O44" s="13">
        <v>5484794198</v>
      </c>
      <c r="P44" s="13"/>
      <c r="Q44" s="13">
        <f t="shared" si="0"/>
        <v>325550745</v>
      </c>
    </row>
    <row r="45" spans="1:17">
      <c r="A45" s="2" t="s">
        <v>46</v>
      </c>
      <c r="C45" s="13">
        <v>0</v>
      </c>
      <c r="D45" s="13"/>
      <c r="E45" s="13">
        <v>0</v>
      </c>
      <c r="F45" s="13"/>
      <c r="G45" s="13">
        <v>0</v>
      </c>
      <c r="H45" s="13"/>
      <c r="I45" s="13">
        <v>0</v>
      </c>
      <c r="J45" s="13"/>
      <c r="K45" s="13">
        <v>823461</v>
      </c>
      <c r="L45" s="13"/>
      <c r="M45" s="13">
        <v>11771842456</v>
      </c>
      <c r="N45" s="13"/>
      <c r="O45" s="13">
        <v>10662636853</v>
      </c>
      <c r="P45" s="13"/>
      <c r="Q45" s="13">
        <f t="shared" si="0"/>
        <v>1109205603</v>
      </c>
    </row>
    <row r="46" spans="1:17">
      <c r="A46" s="2" t="s">
        <v>28</v>
      </c>
      <c r="C46" s="13">
        <v>0</v>
      </c>
      <c r="D46" s="13"/>
      <c r="E46" s="13">
        <v>0</v>
      </c>
      <c r="F46" s="13"/>
      <c r="G46" s="13">
        <v>0</v>
      </c>
      <c r="H46" s="13"/>
      <c r="I46" s="13">
        <v>0</v>
      </c>
      <c r="J46" s="13"/>
      <c r="K46" s="13">
        <v>344193</v>
      </c>
      <c r="L46" s="13"/>
      <c r="M46" s="13">
        <v>15475318827</v>
      </c>
      <c r="N46" s="13"/>
      <c r="O46" s="13">
        <v>14571658417</v>
      </c>
      <c r="P46" s="13"/>
      <c r="Q46" s="13">
        <f t="shared" si="0"/>
        <v>903660410</v>
      </c>
    </row>
    <row r="47" spans="1:17">
      <c r="A47" s="2" t="s">
        <v>29</v>
      </c>
      <c r="C47" s="13">
        <v>0</v>
      </c>
      <c r="D47" s="13"/>
      <c r="E47" s="13">
        <v>0</v>
      </c>
      <c r="F47" s="13"/>
      <c r="G47" s="13">
        <v>0</v>
      </c>
      <c r="H47" s="13"/>
      <c r="I47" s="13">
        <v>0</v>
      </c>
      <c r="J47" s="13"/>
      <c r="K47" s="13">
        <v>71721</v>
      </c>
      <c r="L47" s="13"/>
      <c r="M47" s="13">
        <v>3368916114</v>
      </c>
      <c r="N47" s="13"/>
      <c r="O47" s="13">
        <v>3026370666</v>
      </c>
      <c r="P47" s="13"/>
      <c r="Q47" s="13">
        <f t="shared" si="0"/>
        <v>342545448</v>
      </c>
    </row>
    <row r="48" spans="1:17">
      <c r="A48" s="2" t="s">
        <v>32</v>
      </c>
      <c r="C48" s="13">
        <v>0</v>
      </c>
      <c r="D48" s="13"/>
      <c r="E48" s="13">
        <v>0</v>
      </c>
      <c r="F48" s="13"/>
      <c r="G48" s="13">
        <v>0</v>
      </c>
      <c r="H48" s="13"/>
      <c r="I48" s="13">
        <v>0</v>
      </c>
      <c r="J48" s="13"/>
      <c r="K48" s="13">
        <v>46004</v>
      </c>
      <c r="L48" s="13"/>
      <c r="M48" s="13">
        <v>2299129338</v>
      </c>
      <c r="N48" s="13"/>
      <c r="O48" s="13">
        <v>2224081421</v>
      </c>
      <c r="P48" s="13"/>
      <c r="Q48" s="13">
        <f t="shared" si="0"/>
        <v>75047917</v>
      </c>
    </row>
    <row r="49" spans="1:17">
      <c r="A49" s="2" t="s">
        <v>35</v>
      </c>
      <c r="C49" s="13">
        <v>0</v>
      </c>
      <c r="D49" s="13"/>
      <c r="E49" s="13">
        <v>0</v>
      </c>
      <c r="F49" s="13"/>
      <c r="G49" s="13">
        <v>0</v>
      </c>
      <c r="H49" s="13"/>
      <c r="I49" s="13">
        <v>0</v>
      </c>
      <c r="J49" s="13"/>
      <c r="K49" s="13">
        <v>163321</v>
      </c>
      <c r="L49" s="13"/>
      <c r="M49" s="13">
        <v>7382679390</v>
      </c>
      <c r="N49" s="13"/>
      <c r="O49" s="13">
        <v>7375719486</v>
      </c>
      <c r="P49" s="13"/>
      <c r="Q49" s="13">
        <f t="shared" si="0"/>
        <v>6959904</v>
      </c>
    </row>
    <row r="50" spans="1:17">
      <c r="A50" s="2" t="s">
        <v>66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v>0</v>
      </c>
      <c r="J50" s="13"/>
      <c r="K50" s="13">
        <v>168697</v>
      </c>
      <c r="L50" s="13"/>
      <c r="M50" s="13">
        <v>2771820559</v>
      </c>
      <c r="N50" s="13"/>
      <c r="O50" s="13">
        <v>2553350211</v>
      </c>
      <c r="P50" s="13"/>
      <c r="Q50" s="13">
        <f t="shared" si="0"/>
        <v>218470348</v>
      </c>
    </row>
    <row r="51" spans="1:17">
      <c r="A51" s="2" t="s">
        <v>53</v>
      </c>
      <c r="C51" s="13">
        <v>0</v>
      </c>
      <c r="D51" s="13"/>
      <c r="E51" s="13">
        <v>0</v>
      </c>
      <c r="F51" s="13"/>
      <c r="G51" s="13">
        <v>0</v>
      </c>
      <c r="H51" s="13"/>
      <c r="I51" s="13">
        <v>0</v>
      </c>
      <c r="J51" s="13"/>
      <c r="K51" s="13">
        <v>89779</v>
      </c>
      <c r="L51" s="13"/>
      <c r="M51" s="13">
        <v>1963660549</v>
      </c>
      <c r="N51" s="13"/>
      <c r="O51" s="13">
        <v>1921302593</v>
      </c>
      <c r="P51" s="13"/>
      <c r="Q51" s="13">
        <f t="shared" si="0"/>
        <v>42357956</v>
      </c>
    </row>
    <row r="52" spans="1:17">
      <c r="A52" s="2" t="s">
        <v>41</v>
      </c>
      <c r="C52" s="13">
        <v>0</v>
      </c>
      <c r="D52" s="13"/>
      <c r="E52" s="13">
        <v>0</v>
      </c>
      <c r="F52" s="13"/>
      <c r="G52" s="13">
        <v>0</v>
      </c>
      <c r="H52" s="13"/>
      <c r="I52" s="13">
        <v>0</v>
      </c>
      <c r="J52" s="13"/>
      <c r="K52" s="13">
        <v>12883676</v>
      </c>
      <c r="L52" s="13"/>
      <c r="M52" s="13">
        <v>13194912496</v>
      </c>
      <c r="N52" s="13"/>
      <c r="O52" s="13">
        <v>11971298840</v>
      </c>
      <c r="P52" s="13"/>
      <c r="Q52" s="13">
        <f t="shared" si="0"/>
        <v>1223613656</v>
      </c>
    </row>
    <row r="53" spans="1:17">
      <c r="A53" s="2" t="s">
        <v>31</v>
      </c>
      <c r="C53" s="13">
        <v>0</v>
      </c>
      <c r="D53" s="13"/>
      <c r="E53" s="13">
        <v>0</v>
      </c>
      <c r="F53" s="13"/>
      <c r="G53" s="13">
        <v>0</v>
      </c>
      <c r="H53" s="13"/>
      <c r="I53" s="13">
        <v>0</v>
      </c>
      <c r="J53" s="13"/>
      <c r="K53" s="13">
        <v>87486</v>
      </c>
      <c r="L53" s="13"/>
      <c r="M53" s="13">
        <v>10476798875</v>
      </c>
      <c r="N53" s="13"/>
      <c r="O53" s="13">
        <v>8477961109</v>
      </c>
      <c r="P53" s="13"/>
      <c r="Q53" s="13">
        <f t="shared" si="0"/>
        <v>1998837766</v>
      </c>
    </row>
    <row r="54" spans="1:17">
      <c r="A54" s="2" t="s">
        <v>60</v>
      </c>
      <c r="C54" s="13">
        <v>0</v>
      </c>
      <c r="D54" s="13"/>
      <c r="E54" s="13">
        <v>0</v>
      </c>
      <c r="F54" s="13"/>
      <c r="G54" s="13">
        <v>0</v>
      </c>
      <c r="H54" s="13"/>
      <c r="I54" s="13">
        <v>0</v>
      </c>
      <c r="J54" s="13"/>
      <c r="K54" s="13">
        <v>499805</v>
      </c>
      <c r="L54" s="13"/>
      <c r="M54" s="13">
        <v>4075603161</v>
      </c>
      <c r="N54" s="13"/>
      <c r="O54" s="13">
        <v>3401801436</v>
      </c>
      <c r="P54" s="13"/>
      <c r="Q54" s="13">
        <f t="shared" si="0"/>
        <v>673801725</v>
      </c>
    </row>
    <row r="55" spans="1:17">
      <c r="A55" s="2" t="s">
        <v>33</v>
      </c>
      <c r="C55" s="13">
        <v>0</v>
      </c>
      <c r="D55" s="13"/>
      <c r="E55" s="13">
        <v>0</v>
      </c>
      <c r="F55" s="13"/>
      <c r="G55" s="13">
        <v>0</v>
      </c>
      <c r="H55" s="13"/>
      <c r="I55" s="13">
        <v>0</v>
      </c>
      <c r="J55" s="13"/>
      <c r="K55" s="13">
        <v>27251</v>
      </c>
      <c r="L55" s="13"/>
      <c r="M55" s="13">
        <v>2029768035</v>
      </c>
      <c r="N55" s="13"/>
      <c r="O55" s="13">
        <v>1761696654</v>
      </c>
      <c r="P55" s="13"/>
      <c r="Q55" s="13">
        <f t="shared" si="0"/>
        <v>268071381</v>
      </c>
    </row>
    <row r="56" spans="1:17">
      <c r="A56" s="2" t="s">
        <v>57</v>
      </c>
      <c r="C56" s="13">
        <v>0</v>
      </c>
      <c r="D56" s="13"/>
      <c r="E56" s="13">
        <v>0</v>
      </c>
      <c r="F56" s="13"/>
      <c r="G56" s="13">
        <v>0</v>
      </c>
      <c r="H56" s="13"/>
      <c r="I56" s="13">
        <v>0</v>
      </c>
      <c r="J56" s="13"/>
      <c r="K56" s="13">
        <v>2649513</v>
      </c>
      <c r="L56" s="13"/>
      <c r="M56" s="13">
        <v>5146813126</v>
      </c>
      <c r="N56" s="13"/>
      <c r="O56" s="13">
        <v>4780585272</v>
      </c>
      <c r="P56" s="13"/>
      <c r="Q56" s="13">
        <f t="shared" si="0"/>
        <v>366227854</v>
      </c>
    </row>
    <row r="57" spans="1:17">
      <c r="A57" s="2" t="s">
        <v>22</v>
      </c>
      <c r="C57" s="13">
        <v>0</v>
      </c>
      <c r="D57" s="13"/>
      <c r="E57" s="13">
        <v>0</v>
      </c>
      <c r="F57" s="13"/>
      <c r="G57" s="13">
        <v>0</v>
      </c>
      <c r="H57" s="13"/>
      <c r="I57" s="13">
        <v>0</v>
      </c>
      <c r="J57" s="13"/>
      <c r="K57" s="13">
        <v>1169791</v>
      </c>
      <c r="L57" s="13"/>
      <c r="M57" s="13">
        <v>10184032405</v>
      </c>
      <c r="N57" s="13"/>
      <c r="O57" s="13">
        <v>8953875135</v>
      </c>
      <c r="P57" s="13"/>
      <c r="Q57" s="13">
        <f t="shared" si="0"/>
        <v>1230157270</v>
      </c>
    </row>
    <row r="58" spans="1:17">
      <c r="A58" s="2" t="s">
        <v>96</v>
      </c>
      <c r="C58" s="13">
        <v>0</v>
      </c>
      <c r="D58" s="13"/>
      <c r="E58" s="13">
        <v>0</v>
      </c>
      <c r="F58" s="13"/>
      <c r="G58" s="13">
        <v>0</v>
      </c>
      <c r="H58" s="13"/>
      <c r="I58" s="13">
        <v>0</v>
      </c>
      <c r="J58" s="13"/>
      <c r="K58" s="13">
        <v>2458500</v>
      </c>
      <c r="L58" s="13"/>
      <c r="M58" s="13">
        <v>2428444576123</v>
      </c>
      <c r="N58" s="13"/>
      <c r="O58" s="13">
        <v>2421637139576</v>
      </c>
      <c r="P58" s="13"/>
      <c r="Q58" s="13">
        <f t="shared" si="0"/>
        <v>6807436547</v>
      </c>
    </row>
    <row r="59" spans="1:17" ht="24.75" thickBot="1">
      <c r="C59" s="13"/>
      <c r="D59" s="13"/>
      <c r="E59" s="15">
        <f>SUM(E8:E58)</f>
        <v>0</v>
      </c>
      <c r="F59" s="13"/>
      <c r="G59" s="15">
        <f>SUM(G8:G58)</f>
        <v>0</v>
      </c>
      <c r="H59" s="13"/>
      <c r="I59" s="15">
        <f>SUM(I8:I58)</f>
        <v>0</v>
      </c>
      <c r="J59" s="13"/>
      <c r="K59" s="13"/>
      <c r="L59" s="13"/>
      <c r="M59" s="15">
        <f>SUM(M8:M58)</f>
        <v>2855843677943</v>
      </c>
      <c r="N59" s="13"/>
      <c r="O59" s="15">
        <f>SUM(O8:O58)</f>
        <v>2820764687080</v>
      </c>
      <c r="P59" s="13"/>
      <c r="Q59" s="15">
        <f>SUM(Q8:Q58)</f>
        <v>35078990863</v>
      </c>
    </row>
    <row r="60" spans="1:17" ht="24.75" thickTop="1">
      <c r="O60" s="12"/>
      <c r="P60" s="12"/>
      <c r="Q60" s="12"/>
    </row>
    <row r="61" spans="1:17">
      <c r="O61" s="3"/>
      <c r="Q61" s="3"/>
    </row>
    <row r="65" spans="15:17">
      <c r="O65" s="12"/>
      <c r="P65" s="12"/>
      <c r="Q65" s="12"/>
    </row>
    <row r="66" spans="15:17">
      <c r="O66" s="3"/>
      <c r="Q66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5"/>
  <sheetViews>
    <sheetView rightToLeft="1" topLeftCell="A58" workbookViewId="0">
      <selection activeCell="U63" sqref="U63"/>
    </sheetView>
  </sheetViews>
  <sheetFormatPr defaultRowHeight="24"/>
  <cols>
    <col min="1" max="1" width="30.57031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8.1406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>
      <c r="A6" s="18" t="s">
        <v>3</v>
      </c>
      <c r="C6" s="19" t="s">
        <v>89</v>
      </c>
      <c r="D6" s="19" t="s">
        <v>89</v>
      </c>
      <c r="E6" s="19" t="s">
        <v>89</v>
      </c>
      <c r="F6" s="19" t="s">
        <v>89</v>
      </c>
      <c r="G6" s="19" t="s">
        <v>89</v>
      </c>
      <c r="H6" s="19" t="s">
        <v>89</v>
      </c>
      <c r="I6" s="19" t="s">
        <v>89</v>
      </c>
      <c r="J6" s="19" t="s">
        <v>89</v>
      </c>
      <c r="K6" s="19" t="s">
        <v>89</v>
      </c>
      <c r="M6" s="19" t="s">
        <v>90</v>
      </c>
      <c r="N6" s="19" t="s">
        <v>90</v>
      </c>
      <c r="O6" s="19" t="s">
        <v>90</v>
      </c>
      <c r="P6" s="19" t="s">
        <v>90</v>
      </c>
      <c r="Q6" s="19" t="s">
        <v>90</v>
      </c>
      <c r="R6" s="19" t="s">
        <v>90</v>
      </c>
      <c r="S6" s="19" t="s">
        <v>90</v>
      </c>
      <c r="T6" s="19" t="s">
        <v>90</v>
      </c>
      <c r="U6" s="19" t="s">
        <v>90</v>
      </c>
    </row>
    <row r="7" spans="1:21" ht="24.75">
      <c r="A7" s="19" t="s">
        <v>3</v>
      </c>
      <c r="C7" s="19" t="s">
        <v>118</v>
      </c>
      <c r="E7" s="19" t="s">
        <v>119</v>
      </c>
      <c r="G7" s="19" t="s">
        <v>120</v>
      </c>
      <c r="I7" s="19" t="s">
        <v>77</v>
      </c>
      <c r="K7" s="19" t="s">
        <v>121</v>
      </c>
      <c r="M7" s="19" t="s">
        <v>118</v>
      </c>
      <c r="O7" s="19" t="s">
        <v>119</v>
      </c>
      <c r="Q7" s="19" t="s">
        <v>120</v>
      </c>
      <c r="S7" s="19" t="s">
        <v>77</v>
      </c>
      <c r="U7" s="19" t="s">
        <v>121</v>
      </c>
    </row>
    <row r="8" spans="1:21">
      <c r="A8" s="2" t="s">
        <v>54</v>
      </c>
      <c r="C8" s="13">
        <v>0</v>
      </c>
      <c r="D8" s="13"/>
      <c r="E8" s="13">
        <v>-30129964628</v>
      </c>
      <c r="F8" s="13"/>
      <c r="G8" s="13">
        <v>0</v>
      </c>
      <c r="H8" s="13"/>
      <c r="I8" s="13">
        <f>C8+E8+G8</f>
        <v>-30129964628</v>
      </c>
      <c r="J8" s="13"/>
      <c r="K8" s="9">
        <f>I8/$I$64</f>
        <v>0.24335928259653017</v>
      </c>
      <c r="L8" s="13"/>
      <c r="M8" s="13">
        <v>0</v>
      </c>
      <c r="N8" s="13"/>
      <c r="O8" s="13">
        <v>10301205586</v>
      </c>
      <c r="P8" s="13"/>
      <c r="Q8" s="13">
        <v>2544186928</v>
      </c>
      <c r="R8" s="13"/>
      <c r="S8" s="13">
        <f>M8+O8+Q8</f>
        <v>12845392514</v>
      </c>
      <c r="T8" s="13"/>
      <c r="U8" s="9">
        <f>S8/$S$64</f>
        <v>3.4480320096515672E-2</v>
      </c>
    </row>
    <row r="9" spans="1:21">
      <c r="A9" s="2" t="s">
        <v>24</v>
      </c>
      <c r="C9" s="13">
        <v>0</v>
      </c>
      <c r="D9" s="13"/>
      <c r="E9" s="13">
        <v>-2545712903</v>
      </c>
      <c r="F9" s="13"/>
      <c r="G9" s="13">
        <v>0</v>
      </c>
      <c r="H9" s="13"/>
      <c r="I9" s="13">
        <f t="shared" ref="I9:I63" si="0">C9+E9+G9</f>
        <v>-2545712903</v>
      </c>
      <c r="J9" s="13"/>
      <c r="K9" s="9">
        <f t="shared" ref="K9:K63" si="1">I9/$I$64</f>
        <v>2.0561685797502831E-2</v>
      </c>
      <c r="L9" s="13"/>
      <c r="M9" s="13">
        <v>0</v>
      </c>
      <c r="N9" s="13"/>
      <c r="O9" s="13">
        <v>2216637446</v>
      </c>
      <c r="P9" s="13"/>
      <c r="Q9" s="13">
        <v>607598778</v>
      </c>
      <c r="R9" s="13"/>
      <c r="S9" s="13">
        <f>M9+O9+Q9</f>
        <v>2824236224</v>
      </c>
      <c r="T9" s="13"/>
      <c r="U9" s="9">
        <f t="shared" ref="U9:U63" si="2">S9/$S$64</f>
        <v>7.5809726269992243E-3</v>
      </c>
    </row>
    <row r="10" spans="1:21">
      <c r="A10" s="2" t="s">
        <v>56</v>
      </c>
      <c r="C10" s="13">
        <v>0</v>
      </c>
      <c r="D10" s="13"/>
      <c r="E10" s="13">
        <v>-5923813536</v>
      </c>
      <c r="F10" s="13"/>
      <c r="G10" s="13">
        <v>0</v>
      </c>
      <c r="H10" s="13"/>
      <c r="I10" s="13">
        <f t="shared" si="0"/>
        <v>-5923813536</v>
      </c>
      <c r="J10" s="13"/>
      <c r="K10" s="9">
        <f t="shared" si="1"/>
        <v>4.7846555087451753E-2</v>
      </c>
      <c r="L10" s="13"/>
      <c r="M10" s="13">
        <v>6699724903</v>
      </c>
      <c r="N10" s="13"/>
      <c r="O10" s="13">
        <v>-1562724777</v>
      </c>
      <c r="P10" s="13"/>
      <c r="Q10" s="13">
        <v>826771411</v>
      </c>
      <c r="R10" s="13"/>
      <c r="S10" s="13">
        <f t="shared" ref="S10:S60" si="3">M10+O10+Q10</f>
        <v>5963771537</v>
      </c>
      <c r="T10" s="13"/>
      <c r="U10" s="9">
        <f t="shared" si="2"/>
        <v>1.6008288680484713E-2</v>
      </c>
    </row>
    <row r="11" spans="1:21">
      <c r="A11" s="2" t="s">
        <v>27</v>
      </c>
      <c r="C11" s="13">
        <v>0</v>
      </c>
      <c r="D11" s="13"/>
      <c r="E11" s="13">
        <v>-6437472272</v>
      </c>
      <c r="F11" s="13"/>
      <c r="G11" s="13">
        <v>0</v>
      </c>
      <c r="H11" s="13"/>
      <c r="I11" s="13">
        <f t="shared" si="0"/>
        <v>-6437472272</v>
      </c>
      <c r="J11" s="13"/>
      <c r="K11" s="9">
        <f t="shared" si="1"/>
        <v>5.1995369167911497E-2</v>
      </c>
      <c r="L11" s="13"/>
      <c r="M11" s="13">
        <v>0</v>
      </c>
      <c r="N11" s="13"/>
      <c r="O11" s="13">
        <v>3014959715</v>
      </c>
      <c r="P11" s="13"/>
      <c r="Q11" s="13">
        <v>1604205395</v>
      </c>
      <c r="R11" s="13"/>
      <c r="S11" s="13">
        <f>M11+O11+Q11</f>
        <v>4619165110</v>
      </c>
      <c r="T11" s="13"/>
      <c r="U11" s="9">
        <f t="shared" si="2"/>
        <v>1.2399021002890394E-2</v>
      </c>
    </row>
    <row r="12" spans="1:21">
      <c r="A12" s="2" t="s">
        <v>34</v>
      </c>
      <c r="C12" s="13">
        <v>0</v>
      </c>
      <c r="D12" s="13"/>
      <c r="E12" s="13">
        <v>389788476</v>
      </c>
      <c r="F12" s="13"/>
      <c r="G12" s="13">
        <v>0</v>
      </c>
      <c r="H12" s="13"/>
      <c r="I12" s="13">
        <f t="shared" si="0"/>
        <v>389788476</v>
      </c>
      <c r="J12" s="13"/>
      <c r="K12" s="9">
        <f t="shared" si="1"/>
        <v>-3.1483158063717732E-3</v>
      </c>
      <c r="L12" s="13"/>
      <c r="M12" s="13">
        <v>6065631000</v>
      </c>
      <c r="N12" s="13"/>
      <c r="O12" s="13">
        <v>2832826568</v>
      </c>
      <c r="P12" s="13"/>
      <c r="Q12" s="13">
        <v>642413862</v>
      </c>
      <c r="R12" s="13"/>
      <c r="S12" s="13">
        <f t="shared" si="3"/>
        <v>9540871430</v>
      </c>
      <c r="T12" s="13"/>
      <c r="U12" s="9">
        <f t="shared" si="2"/>
        <v>2.5610140020833096E-2</v>
      </c>
    </row>
    <row r="13" spans="1:21">
      <c r="A13" s="2" t="s">
        <v>25</v>
      </c>
      <c r="C13" s="13">
        <v>0</v>
      </c>
      <c r="D13" s="13"/>
      <c r="E13" s="13">
        <v>2810328179</v>
      </c>
      <c r="F13" s="13"/>
      <c r="G13" s="13">
        <v>0</v>
      </c>
      <c r="H13" s="13"/>
      <c r="I13" s="13">
        <f t="shared" si="0"/>
        <v>2810328179</v>
      </c>
      <c r="J13" s="13"/>
      <c r="K13" s="9">
        <f t="shared" si="1"/>
        <v>-2.2698979502507668E-2</v>
      </c>
      <c r="L13" s="13"/>
      <c r="M13" s="13">
        <v>0</v>
      </c>
      <c r="N13" s="13"/>
      <c r="O13" s="13">
        <v>8310547473</v>
      </c>
      <c r="P13" s="13"/>
      <c r="Q13" s="13">
        <v>324285345</v>
      </c>
      <c r="R13" s="13"/>
      <c r="S13" s="13">
        <f t="shared" si="3"/>
        <v>8634832818</v>
      </c>
      <c r="T13" s="13"/>
      <c r="U13" s="9">
        <f t="shared" si="2"/>
        <v>2.3178100569526783E-2</v>
      </c>
    </row>
    <row r="14" spans="1:21">
      <c r="A14" s="2" t="s">
        <v>40</v>
      </c>
      <c r="C14" s="13">
        <v>0</v>
      </c>
      <c r="D14" s="13"/>
      <c r="E14" s="13">
        <v>-5155661054</v>
      </c>
      <c r="F14" s="13"/>
      <c r="G14" s="13">
        <v>0</v>
      </c>
      <c r="H14" s="13"/>
      <c r="I14" s="13">
        <f t="shared" si="0"/>
        <v>-5155661054</v>
      </c>
      <c r="J14" s="13"/>
      <c r="K14" s="9">
        <f t="shared" si="1"/>
        <v>4.1642198751416025E-2</v>
      </c>
      <c r="L14" s="13"/>
      <c r="M14" s="13">
        <v>0</v>
      </c>
      <c r="N14" s="13"/>
      <c r="O14" s="13">
        <v>193719177</v>
      </c>
      <c r="P14" s="13"/>
      <c r="Q14" s="13">
        <v>444913529</v>
      </c>
      <c r="R14" s="13"/>
      <c r="S14" s="13">
        <f t="shared" si="3"/>
        <v>638632706</v>
      </c>
      <c r="T14" s="13"/>
      <c r="U14" s="9">
        <f t="shared" si="2"/>
        <v>1.7142535818181061E-3</v>
      </c>
    </row>
    <row r="15" spans="1:21">
      <c r="A15" s="2" t="s">
        <v>21</v>
      </c>
      <c r="C15" s="13">
        <v>0</v>
      </c>
      <c r="D15" s="13"/>
      <c r="E15" s="13">
        <v>4134388407</v>
      </c>
      <c r="F15" s="13"/>
      <c r="G15" s="13">
        <v>0</v>
      </c>
      <c r="H15" s="13"/>
      <c r="I15" s="13">
        <f t="shared" si="0"/>
        <v>4134388407</v>
      </c>
      <c r="J15" s="13"/>
      <c r="K15" s="9">
        <f t="shared" si="1"/>
        <v>-3.339339455340469E-2</v>
      </c>
      <c r="L15" s="13"/>
      <c r="M15" s="13">
        <v>0</v>
      </c>
      <c r="N15" s="13"/>
      <c r="O15" s="13">
        <v>33988812787</v>
      </c>
      <c r="P15" s="13"/>
      <c r="Q15" s="13">
        <v>1173054943</v>
      </c>
      <c r="R15" s="13"/>
      <c r="S15" s="13">
        <f t="shared" si="3"/>
        <v>35161867730</v>
      </c>
      <c r="T15" s="13"/>
      <c r="U15" s="9">
        <f t="shared" si="2"/>
        <v>9.4383449411948817E-2</v>
      </c>
    </row>
    <row r="16" spans="1:21">
      <c r="A16" s="2" t="s">
        <v>63</v>
      </c>
      <c r="C16" s="13">
        <v>0</v>
      </c>
      <c r="D16" s="13"/>
      <c r="E16" s="13">
        <v>-10065671024</v>
      </c>
      <c r="F16" s="13"/>
      <c r="G16" s="13">
        <v>0</v>
      </c>
      <c r="H16" s="13"/>
      <c r="I16" s="13">
        <f t="shared" si="0"/>
        <v>-10065671024</v>
      </c>
      <c r="J16" s="13"/>
      <c r="K16" s="9">
        <f t="shared" si="1"/>
        <v>8.1300277298597082E-2</v>
      </c>
      <c r="L16" s="13"/>
      <c r="M16" s="13">
        <v>0</v>
      </c>
      <c r="N16" s="13"/>
      <c r="O16" s="13">
        <v>273569279</v>
      </c>
      <c r="P16" s="13"/>
      <c r="Q16" s="13">
        <v>945717240</v>
      </c>
      <c r="R16" s="13"/>
      <c r="S16" s="13">
        <f t="shared" si="3"/>
        <v>1219286519</v>
      </c>
      <c r="T16" s="13"/>
      <c r="U16" s="9">
        <f t="shared" si="2"/>
        <v>3.2728769804944509E-3</v>
      </c>
    </row>
    <row r="17" spans="1:21">
      <c r="A17" s="2" t="s">
        <v>23</v>
      </c>
      <c r="C17" s="13">
        <v>0</v>
      </c>
      <c r="D17" s="13"/>
      <c r="E17" s="13">
        <v>-3090547394</v>
      </c>
      <c r="F17" s="13"/>
      <c r="G17" s="13">
        <v>0</v>
      </c>
      <c r="H17" s="13"/>
      <c r="I17" s="13">
        <f t="shared" si="0"/>
        <v>-3090547394</v>
      </c>
      <c r="J17" s="13"/>
      <c r="K17" s="9">
        <f t="shared" si="1"/>
        <v>2.4962305994062513E-2</v>
      </c>
      <c r="L17" s="13"/>
      <c r="M17" s="13">
        <v>0</v>
      </c>
      <c r="N17" s="13"/>
      <c r="O17" s="13">
        <v>21179400479</v>
      </c>
      <c r="P17" s="13"/>
      <c r="Q17" s="13">
        <v>471332626</v>
      </c>
      <c r="R17" s="13"/>
      <c r="S17" s="13">
        <f t="shared" si="3"/>
        <v>21650733105</v>
      </c>
      <c r="T17" s="13"/>
      <c r="U17" s="9">
        <f t="shared" si="2"/>
        <v>5.8116107154452715E-2</v>
      </c>
    </row>
    <row r="18" spans="1:21">
      <c r="A18" s="2" t="s">
        <v>116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f t="shared" si="0"/>
        <v>0</v>
      </c>
      <c r="J18" s="13"/>
      <c r="K18" s="9">
        <f t="shared" si="1"/>
        <v>0</v>
      </c>
      <c r="L18" s="13"/>
      <c r="M18" s="13">
        <v>0</v>
      </c>
      <c r="N18" s="13"/>
      <c r="O18" s="13">
        <v>0</v>
      </c>
      <c r="P18" s="13"/>
      <c r="Q18" s="13">
        <v>33630888</v>
      </c>
      <c r="R18" s="13"/>
      <c r="S18" s="13">
        <f t="shared" si="3"/>
        <v>33630888</v>
      </c>
      <c r="T18" s="13"/>
      <c r="U18" s="9">
        <f t="shared" si="2"/>
        <v>9.0273908104110729E-5</v>
      </c>
    </row>
    <row r="19" spans="1:21">
      <c r="A19" s="2" t="s">
        <v>45</v>
      </c>
      <c r="C19" s="13">
        <v>0</v>
      </c>
      <c r="D19" s="13"/>
      <c r="E19" s="13">
        <v>-4872101120</v>
      </c>
      <c r="F19" s="13"/>
      <c r="G19" s="13">
        <v>0</v>
      </c>
      <c r="H19" s="13"/>
      <c r="I19" s="13">
        <f t="shared" si="0"/>
        <v>-4872101120</v>
      </c>
      <c r="J19" s="13"/>
      <c r="K19" s="9">
        <f t="shared" si="1"/>
        <v>3.935188932147296E-2</v>
      </c>
      <c r="L19" s="13"/>
      <c r="M19" s="13">
        <v>0</v>
      </c>
      <c r="N19" s="13"/>
      <c r="O19" s="13">
        <v>10313965629</v>
      </c>
      <c r="P19" s="13"/>
      <c r="Q19" s="13">
        <v>1149551381</v>
      </c>
      <c r="R19" s="13"/>
      <c r="S19" s="13">
        <f t="shared" si="3"/>
        <v>11463517010</v>
      </c>
      <c r="T19" s="13"/>
      <c r="U19" s="9">
        <f t="shared" si="2"/>
        <v>3.0771012680683607E-2</v>
      </c>
    </row>
    <row r="20" spans="1:21">
      <c r="A20" s="2" t="s">
        <v>36</v>
      </c>
      <c r="C20" s="13">
        <v>3021290308</v>
      </c>
      <c r="D20" s="13"/>
      <c r="E20" s="13">
        <v>-3495751926</v>
      </c>
      <c r="F20" s="13"/>
      <c r="G20" s="13">
        <v>0</v>
      </c>
      <c r="H20" s="13"/>
      <c r="I20" s="13">
        <f t="shared" si="0"/>
        <v>-474461618</v>
      </c>
      <c r="J20" s="13"/>
      <c r="K20" s="9">
        <f t="shared" si="1"/>
        <v>3.832219533001602E-3</v>
      </c>
      <c r="L20" s="13"/>
      <c r="M20" s="13">
        <v>3021290308</v>
      </c>
      <c r="N20" s="13"/>
      <c r="O20" s="13">
        <v>-5540359303</v>
      </c>
      <c r="P20" s="13"/>
      <c r="Q20" s="13">
        <v>-188694757</v>
      </c>
      <c r="R20" s="13"/>
      <c r="S20" s="13">
        <f t="shared" si="3"/>
        <v>-2707763752</v>
      </c>
      <c r="T20" s="13"/>
      <c r="U20" s="9">
        <f t="shared" si="2"/>
        <v>-7.2683307118054704E-3</v>
      </c>
    </row>
    <row r="21" spans="1:21">
      <c r="A21" s="2" t="s">
        <v>62</v>
      </c>
      <c r="C21" s="13">
        <v>0</v>
      </c>
      <c r="D21" s="13"/>
      <c r="E21" s="13">
        <v>-8497886636</v>
      </c>
      <c r="F21" s="13"/>
      <c r="G21" s="13">
        <v>0</v>
      </c>
      <c r="H21" s="13"/>
      <c r="I21" s="13">
        <f t="shared" si="0"/>
        <v>-8497886636</v>
      </c>
      <c r="J21" s="13"/>
      <c r="K21" s="9">
        <f t="shared" si="1"/>
        <v>6.8637305780364463E-2</v>
      </c>
      <c r="L21" s="13"/>
      <c r="M21" s="13">
        <v>0</v>
      </c>
      <c r="N21" s="13"/>
      <c r="O21" s="13">
        <v>-2681426996</v>
      </c>
      <c r="P21" s="13"/>
      <c r="Q21" s="13">
        <v>-356072291</v>
      </c>
      <c r="R21" s="13"/>
      <c r="S21" s="13">
        <f t="shared" si="3"/>
        <v>-3037499287</v>
      </c>
      <c r="T21" s="13"/>
      <c r="U21" s="9">
        <f t="shared" si="2"/>
        <v>-8.1534252530275093E-3</v>
      </c>
    </row>
    <row r="22" spans="1:21">
      <c r="A22" s="2" t="s">
        <v>19</v>
      </c>
      <c r="C22" s="13">
        <v>2124548449</v>
      </c>
      <c r="D22" s="13"/>
      <c r="E22" s="13">
        <v>-555407824</v>
      </c>
      <c r="F22" s="13"/>
      <c r="G22" s="13">
        <v>0</v>
      </c>
      <c r="H22" s="13"/>
      <c r="I22" s="13">
        <f t="shared" si="0"/>
        <v>1569140625</v>
      </c>
      <c r="J22" s="13"/>
      <c r="K22" s="9">
        <f t="shared" si="1"/>
        <v>-1.2673925824599246E-2</v>
      </c>
      <c r="L22" s="13"/>
      <c r="M22" s="13">
        <v>2124548449</v>
      </c>
      <c r="N22" s="13"/>
      <c r="O22" s="13">
        <v>4968678451</v>
      </c>
      <c r="P22" s="13"/>
      <c r="Q22" s="13">
        <v>-49866794</v>
      </c>
      <c r="R22" s="13"/>
      <c r="S22" s="13">
        <f t="shared" si="3"/>
        <v>7043360106</v>
      </c>
      <c r="T22" s="13"/>
      <c r="U22" s="9">
        <f t="shared" si="2"/>
        <v>1.8906180620422618E-2</v>
      </c>
    </row>
    <row r="23" spans="1:21">
      <c r="A23" s="2" t="s">
        <v>15</v>
      </c>
      <c r="C23" s="13">
        <v>0</v>
      </c>
      <c r="D23" s="13"/>
      <c r="E23" s="13">
        <v>-7332792677</v>
      </c>
      <c r="F23" s="13"/>
      <c r="G23" s="13">
        <v>0</v>
      </c>
      <c r="H23" s="13"/>
      <c r="I23" s="13">
        <f t="shared" si="0"/>
        <v>-7332792677</v>
      </c>
      <c r="J23" s="13"/>
      <c r="K23" s="9">
        <f t="shared" si="1"/>
        <v>5.9226858953742613E-2</v>
      </c>
      <c r="L23" s="13"/>
      <c r="M23" s="13">
        <v>0</v>
      </c>
      <c r="N23" s="13"/>
      <c r="O23" s="13">
        <v>-6858609481</v>
      </c>
      <c r="P23" s="13"/>
      <c r="Q23" s="13">
        <v>197653503</v>
      </c>
      <c r="R23" s="13"/>
      <c r="S23" s="13">
        <f t="shared" si="3"/>
        <v>-6660955978</v>
      </c>
      <c r="T23" s="13"/>
      <c r="U23" s="9">
        <f t="shared" si="2"/>
        <v>-1.7879710099938453E-2</v>
      </c>
    </row>
    <row r="24" spans="1:21">
      <c r="A24" s="2" t="s">
        <v>59</v>
      </c>
      <c r="C24" s="13">
        <v>0</v>
      </c>
      <c r="D24" s="13"/>
      <c r="E24" s="13">
        <v>9513885728</v>
      </c>
      <c r="F24" s="13"/>
      <c r="G24" s="13">
        <v>0</v>
      </c>
      <c r="H24" s="13"/>
      <c r="I24" s="13">
        <f t="shared" si="0"/>
        <v>9513885728</v>
      </c>
      <c r="J24" s="13"/>
      <c r="K24" s="9">
        <f t="shared" si="1"/>
        <v>-7.6843515551950861E-2</v>
      </c>
      <c r="L24" s="13"/>
      <c r="M24" s="13">
        <v>0</v>
      </c>
      <c r="N24" s="13"/>
      <c r="O24" s="13">
        <v>20028135703</v>
      </c>
      <c r="P24" s="13"/>
      <c r="Q24" s="13">
        <v>332056504</v>
      </c>
      <c r="R24" s="13"/>
      <c r="S24" s="13">
        <f t="shared" si="3"/>
        <v>20360192207</v>
      </c>
      <c r="T24" s="13"/>
      <c r="U24" s="9">
        <f t="shared" si="2"/>
        <v>5.4651965189760954E-2</v>
      </c>
    </row>
    <row r="25" spans="1:21">
      <c r="A25" s="2" t="s">
        <v>48</v>
      </c>
      <c r="C25" s="13">
        <v>2351406234</v>
      </c>
      <c r="D25" s="13"/>
      <c r="E25" s="13">
        <v>-6405397281</v>
      </c>
      <c r="F25" s="13"/>
      <c r="G25" s="13">
        <v>0</v>
      </c>
      <c r="H25" s="13"/>
      <c r="I25" s="13">
        <f t="shared" si="0"/>
        <v>-4053991047</v>
      </c>
      <c r="J25" s="13"/>
      <c r="K25" s="9">
        <f t="shared" si="1"/>
        <v>3.2744026255306105E-2</v>
      </c>
      <c r="L25" s="13"/>
      <c r="M25" s="13">
        <v>2351406234</v>
      </c>
      <c r="N25" s="13"/>
      <c r="O25" s="13">
        <v>1655537408</v>
      </c>
      <c r="P25" s="13"/>
      <c r="Q25" s="13">
        <v>629238840</v>
      </c>
      <c r="R25" s="13"/>
      <c r="S25" s="13">
        <f t="shared" si="3"/>
        <v>4636182482</v>
      </c>
      <c r="T25" s="13"/>
      <c r="U25" s="9">
        <f t="shared" si="2"/>
        <v>1.2444699983359226E-2</v>
      </c>
    </row>
    <row r="26" spans="1:21">
      <c r="A26" s="2" t="s">
        <v>65</v>
      </c>
      <c r="C26" s="13">
        <v>0</v>
      </c>
      <c r="D26" s="13"/>
      <c r="E26" s="13">
        <v>1750439802</v>
      </c>
      <c r="F26" s="13"/>
      <c r="G26" s="13">
        <v>0</v>
      </c>
      <c r="H26" s="13"/>
      <c r="I26" s="13">
        <f t="shared" si="0"/>
        <v>1750439802</v>
      </c>
      <c r="J26" s="13"/>
      <c r="K26" s="9">
        <f t="shared" si="1"/>
        <v>-1.413827661939107E-2</v>
      </c>
      <c r="L26" s="13"/>
      <c r="M26" s="13">
        <v>0</v>
      </c>
      <c r="N26" s="13"/>
      <c r="O26" s="13">
        <v>6021475942</v>
      </c>
      <c r="P26" s="13"/>
      <c r="Q26" s="13">
        <v>565310540</v>
      </c>
      <c r="R26" s="13"/>
      <c r="S26" s="13">
        <f t="shared" si="3"/>
        <v>6586786482</v>
      </c>
      <c r="T26" s="13"/>
      <c r="U26" s="9">
        <f t="shared" si="2"/>
        <v>1.7680620195858841E-2</v>
      </c>
    </row>
    <row r="27" spans="1:21">
      <c r="A27" s="2" t="s">
        <v>39</v>
      </c>
      <c r="C27" s="13">
        <v>0</v>
      </c>
      <c r="D27" s="13"/>
      <c r="E27" s="13">
        <v>-70120674</v>
      </c>
      <c r="F27" s="13"/>
      <c r="G27" s="13">
        <v>0</v>
      </c>
      <c r="H27" s="13"/>
      <c r="I27" s="13">
        <f t="shared" si="0"/>
        <v>-70120674</v>
      </c>
      <c r="J27" s="13"/>
      <c r="K27" s="9">
        <f t="shared" si="1"/>
        <v>5.663636559323068E-4</v>
      </c>
      <c r="L27" s="13"/>
      <c r="M27" s="13">
        <v>0</v>
      </c>
      <c r="N27" s="13"/>
      <c r="O27" s="13">
        <v>24029664415</v>
      </c>
      <c r="P27" s="13"/>
      <c r="Q27" s="13">
        <v>1420157901</v>
      </c>
      <c r="R27" s="13"/>
      <c r="S27" s="13">
        <f t="shared" si="3"/>
        <v>25449822316</v>
      </c>
      <c r="T27" s="13"/>
      <c r="U27" s="9">
        <f t="shared" si="2"/>
        <v>6.8313834621926445E-2</v>
      </c>
    </row>
    <row r="28" spans="1:21">
      <c r="A28" s="2" t="s">
        <v>30</v>
      </c>
      <c r="C28" s="13">
        <v>0</v>
      </c>
      <c r="D28" s="13"/>
      <c r="E28" s="13">
        <v>-687839219</v>
      </c>
      <c r="F28" s="13"/>
      <c r="G28" s="13">
        <v>0</v>
      </c>
      <c r="H28" s="13"/>
      <c r="I28" s="13">
        <f t="shared" si="0"/>
        <v>-687839219</v>
      </c>
      <c r="J28" s="13"/>
      <c r="K28" s="9">
        <f t="shared" si="1"/>
        <v>5.5556672881732798E-3</v>
      </c>
      <c r="L28" s="13"/>
      <c r="M28" s="13">
        <v>0</v>
      </c>
      <c r="N28" s="13"/>
      <c r="O28" s="13">
        <v>1048339527</v>
      </c>
      <c r="P28" s="13"/>
      <c r="Q28" s="13">
        <v>215160217</v>
      </c>
      <c r="R28" s="13"/>
      <c r="S28" s="13">
        <f t="shared" si="3"/>
        <v>1263499744</v>
      </c>
      <c r="T28" s="13"/>
      <c r="U28" s="9">
        <f t="shared" si="2"/>
        <v>3.3915565886759643E-3</v>
      </c>
    </row>
    <row r="29" spans="1:21">
      <c r="A29" s="2" t="s">
        <v>52</v>
      </c>
      <c r="C29" s="13">
        <v>0</v>
      </c>
      <c r="D29" s="13"/>
      <c r="E29" s="13">
        <v>-10418591210</v>
      </c>
      <c r="F29" s="13"/>
      <c r="G29" s="13">
        <v>0</v>
      </c>
      <c r="H29" s="13"/>
      <c r="I29" s="13">
        <f t="shared" si="0"/>
        <v>-10418591210</v>
      </c>
      <c r="J29" s="13"/>
      <c r="K29" s="9">
        <f t="shared" si="1"/>
        <v>8.4150808467126192E-2</v>
      </c>
      <c r="L29" s="13"/>
      <c r="M29" s="13">
        <v>0</v>
      </c>
      <c r="N29" s="13"/>
      <c r="O29" s="13">
        <v>6129677199</v>
      </c>
      <c r="P29" s="13"/>
      <c r="Q29" s="13">
        <v>2850980839</v>
      </c>
      <c r="R29" s="13"/>
      <c r="S29" s="13">
        <f t="shared" si="3"/>
        <v>8980658038</v>
      </c>
      <c r="T29" s="13"/>
      <c r="U29" s="9">
        <f t="shared" si="2"/>
        <v>2.4106383941954055E-2</v>
      </c>
    </row>
    <row r="30" spans="1:21">
      <c r="A30" s="2" t="s">
        <v>47</v>
      </c>
      <c r="C30" s="13">
        <v>7828783216</v>
      </c>
      <c r="D30" s="13"/>
      <c r="E30" s="13">
        <v>-11033758734</v>
      </c>
      <c r="F30" s="13"/>
      <c r="G30" s="13">
        <v>0</v>
      </c>
      <c r="H30" s="13"/>
      <c r="I30" s="13">
        <f t="shared" si="0"/>
        <v>-3204975518</v>
      </c>
      <c r="J30" s="13"/>
      <c r="K30" s="9">
        <f t="shared" si="1"/>
        <v>2.5886540274099742E-2</v>
      </c>
      <c r="L30" s="13"/>
      <c r="M30" s="13">
        <v>7828783216</v>
      </c>
      <c r="N30" s="13"/>
      <c r="O30" s="13">
        <v>4329047905</v>
      </c>
      <c r="P30" s="13"/>
      <c r="Q30" s="13">
        <v>464238592</v>
      </c>
      <c r="R30" s="13"/>
      <c r="S30" s="13">
        <f t="shared" si="3"/>
        <v>12622069713</v>
      </c>
      <c r="T30" s="13"/>
      <c r="U30" s="9">
        <f t="shared" si="2"/>
        <v>3.3880864559836812E-2</v>
      </c>
    </row>
    <row r="31" spans="1:21">
      <c r="A31" s="2" t="s">
        <v>17</v>
      </c>
      <c r="C31" s="13">
        <v>439665394</v>
      </c>
      <c r="D31" s="13"/>
      <c r="E31" s="13">
        <v>-12285967115</v>
      </c>
      <c r="F31" s="13"/>
      <c r="G31" s="13">
        <v>0</v>
      </c>
      <c r="H31" s="13"/>
      <c r="I31" s="13">
        <f t="shared" si="0"/>
        <v>-11846301721</v>
      </c>
      <c r="J31" s="13"/>
      <c r="K31" s="9">
        <f t="shared" si="1"/>
        <v>9.5682405334306081E-2</v>
      </c>
      <c r="L31" s="13"/>
      <c r="M31" s="13">
        <v>439665394</v>
      </c>
      <c r="N31" s="13"/>
      <c r="O31" s="13">
        <v>-4202479263</v>
      </c>
      <c r="P31" s="13"/>
      <c r="Q31" s="13">
        <v>412868875</v>
      </c>
      <c r="R31" s="13"/>
      <c r="S31" s="13">
        <f t="shared" si="3"/>
        <v>-3349944994</v>
      </c>
      <c r="T31" s="13"/>
      <c r="U31" s="9">
        <f t="shared" si="2"/>
        <v>-8.9921094721668298E-3</v>
      </c>
    </row>
    <row r="32" spans="1:21">
      <c r="A32" s="2" t="s">
        <v>55</v>
      </c>
      <c r="C32" s="13">
        <v>0</v>
      </c>
      <c r="D32" s="13"/>
      <c r="E32" s="13">
        <v>1983640264</v>
      </c>
      <c r="F32" s="13"/>
      <c r="G32" s="13">
        <v>0</v>
      </c>
      <c r="H32" s="13"/>
      <c r="I32" s="13">
        <f t="shared" si="0"/>
        <v>1983640264</v>
      </c>
      <c r="J32" s="13"/>
      <c r="K32" s="9">
        <f t="shared" si="1"/>
        <v>-1.6021833332257561E-2</v>
      </c>
      <c r="L32" s="13"/>
      <c r="M32" s="13">
        <v>0</v>
      </c>
      <c r="N32" s="13"/>
      <c r="O32" s="13">
        <v>11702608909</v>
      </c>
      <c r="P32" s="13"/>
      <c r="Q32" s="13">
        <v>788053251</v>
      </c>
      <c r="R32" s="13"/>
      <c r="S32" s="13">
        <f t="shared" si="3"/>
        <v>12490662160</v>
      </c>
      <c r="T32" s="13"/>
      <c r="U32" s="9">
        <f t="shared" si="2"/>
        <v>3.3528133065987828E-2</v>
      </c>
    </row>
    <row r="33" spans="1:21">
      <c r="A33" s="2" t="s">
        <v>16</v>
      </c>
      <c r="C33" s="13">
        <v>0</v>
      </c>
      <c r="D33" s="13"/>
      <c r="E33" s="13">
        <v>280880836</v>
      </c>
      <c r="F33" s="13"/>
      <c r="G33" s="13">
        <v>0</v>
      </c>
      <c r="H33" s="13"/>
      <c r="I33" s="13">
        <f t="shared" si="0"/>
        <v>280880836</v>
      </c>
      <c r="J33" s="13"/>
      <c r="K33" s="9">
        <f t="shared" si="1"/>
        <v>-2.2686703946725138E-3</v>
      </c>
      <c r="L33" s="13"/>
      <c r="M33" s="13">
        <v>0</v>
      </c>
      <c r="N33" s="13"/>
      <c r="O33" s="13">
        <v>4134638705</v>
      </c>
      <c r="P33" s="13"/>
      <c r="Q33" s="13">
        <v>320628929</v>
      </c>
      <c r="R33" s="13"/>
      <c r="S33" s="13">
        <f t="shared" si="3"/>
        <v>4455267634</v>
      </c>
      <c r="T33" s="13"/>
      <c r="U33" s="9">
        <f t="shared" si="2"/>
        <v>1.1959078242921651E-2</v>
      </c>
    </row>
    <row r="34" spans="1:21">
      <c r="A34" s="2" t="s">
        <v>117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f t="shared" si="0"/>
        <v>0</v>
      </c>
      <c r="J34" s="13"/>
      <c r="K34" s="9">
        <f t="shared" si="1"/>
        <v>0</v>
      </c>
      <c r="L34" s="13"/>
      <c r="M34" s="13">
        <v>0</v>
      </c>
      <c r="N34" s="13"/>
      <c r="O34" s="13">
        <v>0</v>
      </c>
      <c r="P34" s="13"/>
      <c r="Q34" s="13">
        <v>3837618</v>
      </c>
      <c r="R34" s="13"/>
      <c r="S34" s="13">
        <f t="shared" si="3"/>
        <v>3837618</v>
      </c>
      <c r="T34" s="13"/>
      <c r="U34" s="9">
        <f t="shared" si="2"/>
        <v>1.0301148595026132E-5</v>
      </c>
    </row>
    <row r="35" spans="1:21">
      <c r="A35" s="2" t="s">
        <v>37</v>
      </c>
      <c r="C35" s="13">
        <v>0</v>
      </c>
      <c r="D35" s="13"/>
      <c r="E35" s="13">
        <v>998288339</v>
      </c>
      <c r="F35" s="13"/>
      <c r="G35" s="13">
        <v>0</v>
      </c>
      <c r="H35" s="13"/>
      <c r="I35" s="13">
        <f t="shared" si="0"/>
        <v>998288339</v>
      </c>
      <c r="J35" s="13"/>
      <c r="K35" s="9">
        <f t="shared" si="1"/>
        <v>-8.0631602792441796E-3</v>
      </c>
      <c r="L35" s="13"/>
      <c r="M35" s="13">
        <v>0</v>
      </c>
      <c r="N35" s="13"/>
      <c r="O35" s="13">
        <v>5039596645</v>
      </c>
      <c r="P35" s="13"/>
      <c r="Q35" s="13">
        <v>-602901322</v>
      </c>
      <c r="R35" s="13"/>
      <c r="S35" s="13">
        <f t="shared" si="3"/>
        <v>4436695323</v>
      </c>
      <c r="T35" s="13"/>
      <c r="U35" s="9">
        <f t="shared" si="2"/>
        <v>1.1909225408334143E-2</v>
      </c>
    </row>
    <row r="36" spans="1:21">
      <c r="A36" s="2" t="s">
        <v>58</v>
      </c>
      <c r="C36" s="13">
        <v>0</v>
      </c>
      <c r="D36" s="13"/>
      <c r="E36" s="13">
        <v>-1345455124</v>
      </c>
      <c r="F36" s="13"/>
      <c r="G36" s="13">
        <v>0</v>
      </c>
      <c r="H36" s="13"/>
      <c r="I36" s="13">
        <f t="shared" si="0"/>
        <v>-1345455124</v>
      </c>
      <c r="J36" s="13"/>
      <c r="K36" s="9">
        <f t="shared" si="1"/>
        <v>1.0867221312240882E-2</v>
      </c>
      <c r="L36" s="13"/>
      <c r="M36" s="13">
        <v>0</v>
      </c>
      <c r="N36" s="13"/>
      <c r="O36" s="13">
        <v>11771270195</v>
      </c>
      <c r="P36" s="13"/>
      <c r="Q36" s="13">
        <v>102352049</v>
      </c>
      <c r="R36" s="13"/>
      <c r="S36" s="13">
        <f t="shared" si="3"/>
        <v>11873622244</v>
      </c>
      <c r="T36" s="13"/>
      <c r="U36" s="9">
        <f t="shared" si="2"/>
        <v>3.1871840057205177E-2</v>
      </c>
    </row>
    <row r="37" spans="1:21">
      <c r="A37" s="2" t="s">
        <v>18</v>
      </c>
      <c r="C37" s="13">
        <v>0</v>
      </c>
      <c r="D37" s="13"/>
      <c r="E37" s="13">
        <v>-9180278997</v>
      </c>
      <c r="F37" s="13"/>
      <c r="G37" s="13">
        <v>0</v>
      </c>
      <c r="H37" s="13"/>
      <c r="I37" s="13">
        <f t="shared" si="0"/>
        <v>-9180278997</v>
      </c>
      <c r="J37" s="13"/>
      <c r="K37" s="9">
        <f t="shared" si="1"/>
        <v>7.4148978876322422E-2</v>
      </c>
      <c r="L37" s="13"/>
      <c r="M37" s="13">
        <v>0</v>
      </c>
      <c r="N37" s="13"/>
      <c r="O37" s="13">
        <v>-3646378273</v>
      </c>
      <c r="P37" s="13"/>
      <c r="Q37" s="13">
        <v>314218549</v>
      </c>
      <c r="R37" s="13"/>
      <c r="S37" s="13">
        <f t="shared" si="3"/>
        <v>-3332159724</v>
      </c>
      <c r="T37" s="13"/>
      <c r="U37" s="9">
        <f t="shared" si="2"/>
        <v>-8.9443692569935989E-3</v>
      </c>
    </row>
    <row r="38" spans="1:21">
      <c r="A38" s="2" t="s">
        <v>44</v>
      </c>
      <c r="C38" s="13">
        <v>0</v>
      </c>
      <c r="D38" s="13"/>
      <c r="E38" s="13">
        <v>-1719221582</v>
      </c>
      <c r="F38" s="13"/>
      <c r="G38" s="13">
        <v>0</v>
      </c>
      <c r="H38" s="13"/>
      <c r="I38" s="13">
        <f t="shared" si="0"/>
        <v>-1719221582</v>
      </c>
      <c r="J38" s="13"/>
      <c r="K38" s="9">
        <f t="shared" si="1"/>
        <v>1.3886127514108665E-2</v>
      </c>
      <c r="L38" s="13"/>
      <c r="M38" s="13">
        <v>0</v>
      </c>
      <c r="N38" s="13"/>
      <c r="O38" s="13">
        <v>4955276125</v>
      </c>
      <c r="P38" s="13"/>
      <c r="Q38" s="13">
        <v>398014727</v>
      </c>
      <c r="R38" s="13"/>
      <c r="S38" s="13">
        <f t="shared" si="3"/>
        <v>5353290852</v>
      </c>
      <c r="T38" s="13"/>
      <c r="U38" s="9">
        <f t="shared" si="2"/>
        <v>1.4369602325933963E-2</v>
      </c>
    </row>
    <row r="39" spans="1:21">
      <c r="A39" s="2" t="s">
        <v>20</v>
      </c>
      <c r="C39" s="13">
        <v>0</v>
      </c>
      <c r="D39" s="13"/>
      <c r="E39" s="13">
        <v>-4142606649</v>
      </c>
      <c r="F39" s="13"/>
      <c r="G39" s="13">
        <v>0</v>
      </c>
      <c r="H39" s="13"/>
      <c r="I39" s="13">
        <f t="shared" si="0"/>
        <v>-4142606649</v>
      </c>
      <c r="J39" s="13"/>
      <c r="K39" s="9">
        <f t="shared" si="1"/>
        <v>3.3459773173559658E-2</v>
      </c>
      <c r="L39" s="13"/>
      <c r="M39" s="13">
        <v>0</v>
      </c>
      <c r="N39" s="13"/>
      <c r="O39" s="13">
        <v>-616142598</v>
      </c>
      <c r="P39" s="13"/>
      <c r="Q39" s="13">
        <v>468486038</v>
      </c>
      <c r="R39" s="13"/>
      <c r="S39" s="13">
        <f t="shared" si="3"/>
        <v>-147656560</v>
      </c>
      <c r="T39" s="13"/>
      <c r="U39" s="9">
        <f t="shared" si="2"/>
        <v>-3.9634798606593769E-4</v>
      </c>
    </row>
    <row r="40" spans="1:21">
      <c r="A40" s="2" t="s">
        <v>49</v>
      </c>
      <c r="C40" s="13">
        <v>0</v>
      </c>
      <c r="D40" s="13"/>
      <c r="E40" s="13">
        <v>7920053613</v>
      </c>
      <c r="F40" s="13"/>
      <c r="G40" s="13">
        <v>0</v>
      </c>
      <c r="H40" s="13"/>
      <c r="I40" s="13">
        <f t="shared" si="0"/>
        <v>7920053613</v>
      </c>
      <c r="J40" s="13"/>
      <c r="K40" s="9">
        <f t="shared" si="1"/>
        <v>-6.3970156924597663E-2</v>
      </c>
      <c r="L40" s="13"/>
      <c r="M40" s="13">
        <v>0</v>
      </c>
      <c r="N40" s="13"/>
      <c r="O40" s="13">
        <v>40415009072</v>
      </c>
      <c r="P40" s="13"/>
      <c r="Q40" s="13">
        <v>809406092</v>
      </c>
      <c r="R40" s="13"/>
      <c r="S40" s="13">
        <f t="shared" si="3"/>
        <v>41224415164</v>
      </c>
      <c r="T40" s="13"/>
      <c r="U40" s="9">
        <f t="shared" si="2"/>
        <v>0.11065687787252733</v>
      </c>
    </row>
    <row r="41" spans="1:21">
      <c r="A41" s="2" t="s">
        <v>50</v>
      </c>
      <c r="C41" s="13">
        <v>0</v>
      </c>
      <c r="D41" s="13"/>
      <c r="E41" s="13">
        <v>8372621994</v>
      </c>
      <c r="F41" s="13"/>
      <c r="G41" s="13">
        <v>0</v>
      </c>
      <c r="H41" s="13"/>
      <c r="I41" s="13">
        <f t="shared" si="0"/>
        <v>8372621994</v>
      </c>
      <c r="J41" s="13"/>
      <c r="K41" s="9">
        <f t="shared" si="1"/>
        <v>-6.7625545103304055E-2</v>
      </c>
      <c r="L41" s="13"/>
      <c r="M41" s="13">
        <v>0</v>
      </c>
      <c r="N41" s="13"/>
      <c r="O41" s="13">
        <v>17088893446</v>
      </c>
      <c r="P41" s="13"/>
      <c r="Q41" s="13">
        <v>96844609</v>
      </c>
      <c r="R41" s="13"/>
      <c r="S41" s="13">
        <f t="shared" si="3"/>
        <v>17185738055</v>
      </c>
      <c r="T41" s="13"/>
      <c r="U41" s="9">
        <f t="shared" si="2"/>
        <v>4.6130918038155534E-2</v>
      </c>
    </row>
    <row r="42" spans="1:21">
      <c r="A42" s="2" t="s">
        <v>61</v>
      </c>
      <c r="C42" s="13">
        <v>0</v>
      </c>
      <c r="D42" s="13"/>
      <c r="E42" s="13">
        <v>2036019413</v>
      </c>
      <c r="F42" s="13"/>
      <c r="G42" s="13">
        <v>0</v>
      </c>
      <c r="H42" s="13"/>
      <c r="I42" s="13">
        <f t="shared" si="0"/>
        <v>2036019413</v>
      </c>
      <c r="J42" s="13"/>
      <c r="K42" s="9">
        <f t="shared" si="1"/>
        <v>-1.6444898950854769E-2</v>
      </c>
      <c r="L42" s="13"/>
      <c r="M42" s="13">
        <v>0</v>
      </c>
      <c r="N42" s="13"/>
      <c r="O42" s="13">
        <v>8980932249</v>
      </c>
      <c r="P42" s="13"/>
      <c r="Q42" s="13">
        <v>-411639009</v>
      </c>
      <c r="R42" s="13"/>
      <c r="S42" s="13">
        <f t="shared" si="3"/>
        <v>8569293240</v>
      </c>
      <c r="T42" s="13"/>
      <c r="U42" s="9">
        <f t="shared" si="2"/>
        <v>2.3002175573387691E-2</v>
      </c>
    </row>
    <row r="43" spans="1:21">
      <c r="A43" s="2" t="s">
        <v>51</v>
      </c>
      <c r="C43" s="13">
        <v>0</v>
      </c>
      <c r="D43" s="13"/>
      <c r="E43" s="13">
        <v>-3127383090</v>
      </c>
      <c r="F43" s="13"/>
      <c r="G43" s="13">
        <v>0</v>
      </c>
      <c r="H43" s="13"/>
      <c r="I43" s="13">
        <f t="shared" si="0"/>
        <v>-3127383090</v>
      </c>
      <c r="J43" s="13"/>
      <c r="K43" s="9">
        <f t="shared" si="1"/>
        <v>2.5259827370644989E-2</v>
      </c>
      <c r="L43" s="13"/>
      <c r="M43" s="13">
        <v>3426771600</v>
      </c>
      <c r="N43" s="13"/>
      <c r="O43" s="13">
        <v>-6676422998</v>
      </c>
      <c r="P43" s="13"/>
      <c r="Q43" s="13">
        <v>-60949493</v>
      </c>
      <c r="R43" s="13"/>
      <c r="S43" s="13">
        <f t="shared" si="3"/>
        <v>-3310600891</v>
      </c>
      <c r="T43" s="13"/>
      <c r="U43" s="9">
        <f t="shared" si="2"/>
        <v>-8.8864998332342897E-3</v>
      </c>
    </row>
    <row r="44" spans="1:21">
      <c r="A44" s="2" t="s">
        <v>43</v>
      </c>
      <c r="C44" s="13">
        <v>0</v>
      </c>
      <c r="D44" s="13"/>
      <c r="E44" s="13">
        <v>-333743588</v>
      </c>
      <c r="F44" s="13"/>
      <c r="G44" s="13">
        <v>0</v>
      </c>
      <c r="H44" s="13"/>
      <c r="I44" s="13">
        <f t="shared" si="0"/>
        <v>-333743588</v>
      </c>
      <c r="J44" s="13"/>
      <c r="K44" s="9">
        <f t="shared" si="1"/>
        <v>2.6956420676111236E-3</v>
      </c>
      <c r="L44" s="13"/>
      <c r="M44" s="13">
        <v>0</v>
      </c>
      <c r="N44" s="13"/>
      <c r="O44" s="13">
        <v>13568170970</v>
      </c>
      <c r="P44" s="13"/>
      <c r="Q44" s="13">
        <v>325550745</v>
      </c>
      <c r="R44" s="13"/>
      <c r="S44" s="13">
        <f t="shared" si="3"/>
        <v>13893721715</v>
      </c>
      <c r="T44" s="13"/>
      <c r="U44" s="9">
        <f t="shared" si="2"/>
        <v>3.729430389480045E-2</v>
      </c>
    </row>
    <row r="45" spans="1:21">
      <c r="A45" s="2" t="s">
        <v>46</v>
      </c>
      <c r="C45" s="13">
        <v>0</v>
      </c>
      <c r="D45" s="13"/>
      <c r="E45" s="13">
        <v>-1780610749</v>
      </c>
      <c r="F45" s="13"/>
      <c r="G45" s="13">
        <v>0</v>
      </c>
      <c r="H45" s="13"/>
      <c r="I45" s="13">
        <f t="shared" si="0"/>
        <v>-1780610749</v>
      </c>
      <c r="J45" s="13"/>
      <c r="K45" s="9">
        <f t="shared" si="1"/>
        <v>1.4381966916005443E-2</v>
      </c>
      <c r="L45" s="13"/>
      <c r="M45" s="13">
        <v>0</v>
      </c>
      <c r="N45" s="13"/>
      <c r="O45" s="13">
        <v>13923767343</v>
      </c>
      <c r="P45" s="13"/>
      <c r="Q45" s="13">
        <v>1109205603</v>
      </c>
      <c r="R45" s="13"/>
      <c r="S45" s="13">
        <f t="shared" si="3"/>
        <v>15032972946</v>
      </c>
      <c r="T45" s="13"/>
      <c r="U45" s="9">
        <f t="shared" si="2"/>
        <v>4.03523456846809E-2</v>
      </c>
    </row>
    <row r="46" spans="1:21">
      <c r="A46" s="2" t="s">
        <v>28</v>
      </c>
      <c r="C46" s="13">
        <v>0</v>
      </c>
      <c r="D46" s="13"/>
      <c r="E46" s="13">
        <v>-2519552430</v>
      </c>
      <c r="F46" s="13"/>
      <c r="G46" s="13">
        <v>0</v>
      </c>
      <c r="H46" s="13"/>
      <c r="I46" s="13">
        <f t="shared" si="0"/>
        <v>-2519552430</v>
      </c>
      <c r="J46" s="13"/>
      <c r="K46" s="9">
        <f t="shared" si="1"/>
        <v>2.0350388040593099E-2</v>
      </c>
      <c r="L46" s="13"/>
      <c r="M46" s="13">
        <v>0</v>
      </c>
      <c r="N46" s="13"/>
      <c r="O46" s="13">
        <v>4351317504</v>
      </c>
      <c r="P46" s="13"/>
      <c r="Q46" s="13">
        <v>903660410</v>
      </c>
      <c r="R46" s="13"/>
      <c r="S46" s="13">
        <f t="shared" si="3"/>
        <v>5254977914</v>
      </c>
      <c r="T46" s="13"/>
      <c r="U46" s="9">
        <f t="shared" si="2"/>
        <v>1.4105705246247661E-2</v>
      </c>
    </row>
    <row r="47" spans="1:21">
      <c r="A47" s="2" t="s">
        <v>29</v>
      </c>
      <c r="C47" s="13">
        <v>0</v>
      </c>
      <c r="D47" s="13"/>
      <c r="E47" s="13">
        <v>-201609363</v>
      </c>
      <c r="F47" s="13"/>
      <c r="G47" s="13">
        <v>0</v>
      </c>
      <c r="H47" s="13"/>
      <c r="I47" s="13">
        <f t="shared" si="0"/>
        <v>-201609363</v>
      </c>
      <c r="J47" s="13"/>
      <c r="K47" s="9">
        <f t="shared" si="1"/>
        <v>1.6283958693674785E-3</v>
      </c>
      <c r="L47" s="13"/>
      <c r="M47" s="13">
        <v>0</v>
      </c>
      <c r="N47" s="13"/>
      <c r="O47" s="13">
        <v>2675969819</v>
      </c>
      <c r="P47" s="13"/>
      <c r="Q47" s="13">
        <v>342545448</v>
      </c>
      <c r="R47" s="13"/>
      <c r="S47" s="13">
        <f t="shared" si="3"/>
        <v>3018515267</v>
      </c>
      <c r="T47" s="13"/>
      <c r="U47" s="9">
        <f t="shared" si="2"/>
        <v>8.1024672861452016E-3</v>
      </c>
    </row>
    <row r="48" spans="1:21">
      <c r="A48" s="2" t="s">
        <v>32</v>
      </c>
      <c r="C48" s="13">
        <v>0</v>
      </c>
      <c r="D48" s="13"/>
      <c r="E48" s="13">
        <v>-1656268365</v>
      </c>
      <c r="F48" s="13"/>
      <c r="G48" s="13">
        <v>0</v>
      </c>
      <c r="H48" s="13"/>
      <c r="I48" s="13">
        <f t="shared" si="0"/>
        <v>-1656268365</v>
      </c>
      <c r="J48" s="13"/>
      <c r="K48" s="9">
        <f t="shared" si="1"/>
        <v>1.3377655303290785E-2</v>
      </c>
      <c r="L48" s="13"/>
      <c r="M48" s="13">
        <v>0</v>
      </c>
      <c r="N48" s="13"/>
      <c r="O48" s="13">
        <v>-2156018269</v>
      </c>
      <c r="P48" s="13"/>
      <c r="Q48" s="13">
        <v>75047917</v>
      </c>
      <c r="R48" s="13"/>
      <c r="S48" s="13">
        <f t="shared" si="3"/>
        <v>-2080970352</v>
      </c>
      <c r="T48" s="13"/>
      <c r="U48" s="9">
        <f t="shared" si="2"/>
        <v>-5.5858568564656087E-3</v>
      </c>
    </row>
    <row r="49" spans="1:21">
      <c r="A49" s="2" t="s">
        <v>35</v>
      </c>
      <c r="C49" s="13">
        <v>1033680990</v>
      </c>
      <c r="D49" s="13"/>
      <c r="E49" s="13">
        <v>-184168452</v>
      </c>
      <c r="F49" s="13"/>
      <c r="G49" s="13">
        <v>0</v>
      </c>
      <c r="H49" s="13"/>
      <c r="I49" s="13">
        <f t="shared" si="0"/>
        <v>849512538</v>
      </c>
      <c r="J49" s="13"/>
      <c r="K49" s="9">
        <f t="shared" si="1"/>
        <v>-6.8615003156132339E-3</v>
      </c>
      <c r="L49" s="13"/>
      <c r="M49" s="13">
        <v>1033680990</v>
      </c>
      <c r="N49" s="13"/>
      <c r="O49" s="13">
        <v>25619585</v>
      </c>
      <c r="P49" s="13"/>
      <c r="Q49" s="13">
        <v>6959904</v>
      </c>
      <c r="R49" s="13"/>
      <c r="S49" s="13">
        <f t="shared" si="3"/>
        <v>1066260479</v>
      </c>
      <c r="T49" s="13"/>
      <c r="U49" s="9">
        <f t="shared" si="2"/>
        <v>2.8621159362872337E-3</v>
      </c>
    </row>
    <row r="50" spans="1:21">
      <c r="A50" s="2" t="s">
        <v>66</v>
      </c>
      <c r="C50" s="13">
        <v>0</v>
      </c>
      <c r="D50" s="13"/>
      <c r="E50" s="13">
        <v>877720225</v>
      </c>
      <c r="F50" s="13"/>
      <c r="G50" s="13">
        <v>0</v>
      </c>
      <c r="H50" s="13"/>
      <c r="I50" s="13">
        <f t="shared" si="0"/>
        <v>877720225</v>
      </c>
      <c r="J50" s="13"/>
      <c r="K50" s="9">
        <f t="shared" si="1"/>
        <v>-7.0893333899889055E-3</v>
      </c>
      <c r="L50" s="13"/>
      <c r="M50" s="13">
        <v>0</v>
      </c>
      <c r="N50" s="13"/>
      <c r="O50" s="13">
        <v>9643375849</v>
      </c>
      <c r="P50" s="13"/>
      <c r="Q50" s="13">
        <v>218470348</v>
      </c>
      <c r="R50" s="13"/>
      <c r="S50" s="13">
        <f t="shared" si="3"/>
        <v>9861846197</v>
      </c>
      <c r="T50" s="13"/>
      <c r="U50" s="9">
        <f t="shared" si="2"/>
        <v>2.6471718419235669E-2</v>
      </c>
    </row>
    <row r="51" spans="1:21">
      <c r="A51" s="2" t="s">
        <v>53</v>
      </c>
      <c r="C51" s="13">
        <v>0</v>
      </c>
      <c r="D51" s="13"/>
      <c r="E51" s="13">
        <v>-1951018614</v>
      </c>
      <c r="F51" s="13"/>
      <c r="G51" s="13">
        <v>0</v>
      </c>
      <c r="H51" s="13"/>
      <c r="I51" s="13">
        <f t="shared" si="0"/>
        <v>-1951018614</v>
      </c>
      <c r="J51" s="13"/>
      <c r="K51" s="9">
        <f t="shared" si="1"/>
        <v>1.5758348743439374E-2</v>
      </c>
      <c r="L51" s="13"/>
      <c r="M51" s="13">
        <v>0</v>
      </c>
      <c r="N51" s="13"/>
      <c r="O51" s="13">
        <v>-726488119</v>
      </c>
      <c r="P51" s="13"/>
      <c r="Q51" s="13">
        <v>42357956</v>
      </c>
      <c r="R51" s="13"/>
      <c r="S51" s="13">
        <f t="shared" si="3"/>
        <v>-684130163</v>
      </c>
      <c r="T51" s="13"/>
      <c r="U51" s="9">
        <f t="shared" si="2"/>
        <v>-1.8363803972679012E-3</v>
      </c>
    </row>
    <row r="52" spans="1:21">
      <c r="A52" s="2" t="s">
        <v>41</v>
      </c>
      <c r="C52" s="13">
        <v>0</v>
      </c>
      <c r="D52" s="13"/>
      <c r="E52" s="13">
        <v>-11700807207</v>
      </c>
      <c r="F52" s="13"/>
      <c r="G52" s="13">
        <v>0</v>
      </c>
      <c r="H52" s="13"/>
      <c r="I52" s="13">
        <f t="shared" si="0"/>
        <v>-11700807207</v>
      </c>
      <c r="J52" s="13"/>
      <c r="K52" s="9">
        <f t="shared" si="1"/>
        <v>9.4507248277670625E-2</v>
      </c>
      <c r="L52" s="13"/>
      <c r="M52" s="13">
        <v>0</v>
      </c>
      <c r="N52" s="13"/>
      <c r="O52" s="13">
        <v>2821397654</v>
      </c>
      <c r="P52" s="13"/>
      <c r="Q52" s="13">
        <v>1223613656</v>
      </c>
      <c r="R52" s="13"/>
      <c r="S52" s="13">
        <f t="shared" si="3"/>
        <v>4045011310</v>
      </c>
      <c r="T52" s="13"/>
      <c r="U52" s="9">
        <f t="shared" si="2"/>
        <v>1.0857845302182581E-2</v>
      </c>
    </row>
    <row r="53" spans="1:21">
      <c r="A53" s="2" t="s">
        <v>31</v>
      </c>
      <c r="C53" s="13">
        <v>0</v>
      </c>
      <c r="D53" s="13"/>
      <c r="E53" s="13">
        <v>1185268241</v>
      </c>
      <c r="F53" s="13"/>
      <c r="G53" s="13">
        <v>0</v>
      </c>
      <c r="H53" s="13"/>
      <c r="I53" s="13">
        <f t="shared" si="0"/>
        <v>1185268241</v>
      </c>
      <c r="J53" s="13"/>
      <c r="K53" s="9">
        <f t="shared" si="1"/>
        <v>-9.5733942065818495E-3</v>
      </c>
      <c r="L53" s="13"/>
      <c r="M53" s="13">
        <v>0</v>
      </c>
      <c r="N53" s="13"/>
      <c r="O53" s="13">
        <v>15903589536</v>
      </c>
      <c r="P53" s="13"/>
      <c r="Q53" s="13">
        <v>1998837766</v>
      </c>
      <c r="R53" s="13"/>
      <c r="S53" s="13">
        <f t="shared" si="3"/>
        <v>17902427302</v>
      </c>
      <c r="T53" s="13"/>
      <c r="U53" s="9">
        <f t="shared" si="2"/>
        <v>4.805469534736255E-2</v>
      </c>
    </row>
    <row r="54" spans="1:21">
      <c r="A54" s="2" t="s">
        <v>60</v>
      </c>
      <c r="C54" s="13">
        <v>0</v>
      </c>
      <c r="D54" s="13"/>
      <c r="E54" s="13">
        <v>-8213721509</v>
      </c>
      <c r="F54" s="13"/>
      <c r="G54" s="13">
        <v>0</v>
      </c>
      <c r="H54" s="13"/>
      <c r="I54" s="13">
        <f t="shared" si="0"/>
        <v>-8213721509</v>
      </c>
      <c r="J54" s="13"/>
      <c r="K54" s="9">
        <f t="shared" si="1"/>
        <v>6.6342108215432488E-2</v>
      </c>
      <c r="L54" s="13"/>
      <c r="M54" s="13">
        <v>0</v>
      </c>
      <c r="N54" s="13"/>
      <c r="O54" s="13">
        <v>-632223911</v>
      </c>
      <c r="P54" s="13"/>
      <c r="Q54" s="13">
        <v>673801725</v>
      </c>
      <c r="R54" s="13"/>
      <c r="S54" s="13">
        <f t="shared" si="3"/>
        <v>41577814</v>
      </c>
      <c r="T54" s="13"/>
      <c r="U54" s="9">
        <f t="shared" si="2"/>
        <v>1.1160549076806441E-4</v>
      </c>
    </row>
    <row r="55" spans="1:21">
      <c r="A55" s="2" t="s">
        <v>33</v>
      </c>
      <c r="C55" s="13">
        <v>0</v>
      </c>
      <c r="D55" s="13"/>
      <c r="E55" s="13">
        <v>-2183501490</v>
      </c>
      <c r="F55" s="13"/>
      <c r="G55" s="13">
        <v>0</v>
      </c>
      <c r="H55" s="13"/>
      <c r="I55" s="13">
        <f t="shared" si="0"/>
        <v>-2183501490</v>
      </c>
      <c r="J55" s="13"/>
      <c r="K55" s="9">
        <f t="shared" si="1"/>
        <v>1.7636109524703646E-2</v>
      </c>
      <c r="L55" s="13"/>
      <c r="M55" s="13">
        <v>0</v>
      </c>
      <c r="N55" s="13"/>
      <c r="O55" s="13">
        <v>7765541188</v>
      </c>
      <c r="P55" s="13"/>
      <c r="Q55" s="13">
        <v>268071381</v>
      </c>
      <c r="R55" s="13"/>
      <c r="S55" s="13">
        <f t="shared" si="3"/>
        <v>8033612569</v>
      </c>
      <c r="T55" s="13"/>
      <c r="U55" s="9">
        <f t="shared" si="2"/>
        <v>2.1564271594551262E-2</v>
      </c>
    </row>
    <row r="56" spans="1:21">
      <c r="A56" s="2" t="s">
        <v>57</v>
      </c>
      <c r="C56" s="13">
        <v>0</v>
      </c>
      <c r="D56" s="13"/>
      <c r="E56" s="13">
        <v>-1644891811</v>
      </c>
      <c r="F56" s="13"/>
      <c r="G56" s="13">
        <v>0</v>
      </c>
      <c r="H56" s="13"/>
      <c r="I56" s="13">
        <f t="shared" si="0"/>
        <v>-1644891811</v>
      </c>
      <c r="J56" s="13"/>
      <c r="K56" s="9">
        <f t="shared" si="1"/>
        <v>1.3285767043412517E-2</v>
      </c>
      <c r="L56" s="13"/>
      <c r="M56" s="13">
        <v>0</v>
      </c>
      <c r="N56" s="13"/>
      <c r="O56" s="13">
        <v>-267018772</v>
      </c>
      <c r="P56" s="13"/>
      <c r="Q56" s="13">
        <v>366227854</v>
      </c>
      <c r="R56" s="13"/>
      <c r="S56" s="13">
        <f t="shared" si="3"/>
        <v>99209082</v>
      </c>
      <c r="T56" s="13"/>
      <c r="U56" s="9">
        <f t="shared" si="2"/>
        <v>2.6630255946739158E-4</v>
      </c>
    </row>
    <row r="57" spans="1:21">
      <c r="A57" s="2" t="s">
        <v>22</v>
      </c>
      <c r="C57" s="13">
        <v>0</v>
      </c>
      <c r="D57" s="13"/>
      <c r="E57" s="13">
        <v>885325414</v>
      </c>
      <c r="F57" s="13"/>
      <c r="G57" s="13">
        <v>0</v>
      </c>
      <c r="H57" s="13"/>
      <c r="I57" s="13">
        <f t="shared" si="0"/>
        <v>885325414</v>
      </c>
      <c r="J57" s="13"/>
      <c r="K57" s="9">
        <f t="shared" si="1"/>
        <v>-7.1507603900502021E-3</v>
      </c>
      <c r="L57" s="13"/>
      <c r="M57" s="13">
        <v>0</v>
      </c>
      <c r="N57" s="13"/>
      <c r="O57" s="13">
        <v>18338030695</v>
      </c>
      <c r="P57" s="13"/>
      <c r="Q57" s="13">
        <v>1230157270</v>
      </c>
      <c r="R57" s="13"/>
      <c r="S57" s="13">
        <f t="shared" si="3"/>
        <v>19568187965</v>
      </c>
      <c r="T57" s="13"/>
      <c r="U57" s="9">
        <f t="shared" si="2"/>
        <v>5.2526023164073912E-2</v>
      </c>
    </row>
    <row r="58" spans="1:21">
      <c r="A58" s="2" t="s">
        <v>67</v>
      </c>
      <c r="C58" s="13">
        <v>0</v>
      </c>
      <c r="D58" s="13"/>
      <c r="E58" s="13">
        <v>-3247334176</v>
      </c>
      <c r="F58" s="13"/>
      <c r="G58" s="13">
        <v>0</v>
      </c>
      <c r="H58" s="13"/>
      <c r="I58" s="13">
        <f t="shared" si="0"/>
        <v>-3247334176</v>
      </c>
      <c r="J58" s="13"/>
      <c r="K58" s="9">
        <f t="shared" si="1"/>
        <v>2.6228670533789862E-2</v>
      </c>
      <c r="L58" s="13"/>
      <c r="M58" s="13">
        <v>0</v>
      </c>
      <c r="N58" s="13"/>
      <c r="O58" s="13">
        <v>-3247334176</v>
      </c>
      <c r="P58" s="13"/>
      <c r="Q58" s="13">
        <v>0</v>
      </c>
      <c r="R58" s="13"/>
      <c r="S58" s="13">
        <f t="shared" si="3"/>
        <v>-3247334176</v>
      </c>
      <c r="T58" s="13"/>
      <c r="U58" s="9">
        <f t="shared" si="2"/>
        <v>-8.7166757829160533E-3</v>
      </c>
    </row>
    <row r="59" spans="1:21">
      <c r="A59" s="2" t="s">
        <v>38</v>
      </c>
      <c r="C59" s="13">
        <v>0</v>
      </c>
      <c r="D59" s="13"/>
      <c r="E59" s="13">
        <v>-500373933</v>
      </c>
      <c r="F59" s="13"/>
      <c r="G59" s="13">
        <v>0</v>
      </c>
      <c r="H59" s="13"/>
      <c r="I59" s="13">
        <f t="shared" si="0"/>
        <v>-500373933</v>
      </c>
      <c r="J59" s="13"/>
      <c r="K59" s="9">
        <f t="shared" si="1"/>
        <v>4.0415129213833157E-3</v>
      </c>
      <c r="L59" s="13"/>
      <c r="M59" s="13">
        <v>0</v>
      </c>
      <c r="N59" s="13"/>
      <c r="O59" s="13">
        <v>1266270811</v>
      </c>
      <c r="P59" s="13"/>
      <c r="Q59" s="13">
        <v>0</v>
      </c>
      <c r="R59" s="13"/>
      <c r="S59" s="13">
        <f t="shared" si="3"/>
        <v>1266270811</v>
      </c>
      <c r="T59" s="13"/>
      <c r="U59" s="9">
        <f t="shared" si="2"/>
        <v>3.3989948415020072E-3</v>
      </c>
    </row>
    <row r="60" spans="1:21">
      <c r="A60" s="2" t="s">
        <v>42</v>
      </c>
      <c r="C60" s="13">
        <v>0</v>
      </c>
      <c r="D60" s="13"/>
      <c r="E60" s="13">
        <v>-107695605</v>
      </c>
      <c r="F60" s="13"/>
      <c r="G60" s="13">
        <v>0</v>
      </c>
      <c r="H60" s="13"/>
      <c r="I60" s="13">
        <f t="shared" si="0"/>
        <v>-107695605</v>
      </c>
      <c r="J60" s="13"/>
      <c r="K60" s="9">
        <f t="shared" si="1"/>
        <v>8.6985582277263366E-4</v>
      </c>
      <c r="L60" s="13"/>
      <c r="M60" s="13">
        <v>0</v>
      </c>
      <c r="N60" s="13"/>
      <c r="O60" s="13">
        <v>-2377291932</v>
      </c>
      <c r="P60" s="13"/>
      <c r="Q60" s="13">
        <v>0</v>
      </c>
      <c r="R60" s="13"/>
      <c r="S60" s="13">
        <f t="shared" si="3"/>
        <v>-2377291932</v>
      </c>
      <c r="T60" s="13"/>
      <c r="U60" s="9">
        <f t="shared" si="2"/>
        <v>-6.381259793259454E-3</v>
      </c>
    </row>
    <row r="61" spans="1:21">
      <c r="A61" s="2" t="s">
        <v>64</v>
      </c>
      <c r="C61" s="13">
        <v>0</v>
      </c>
      <c r="D61" s="13"/>
      <c r="E61" s="13">
        <v>-726429989</v>
      </c>
      <c r="F61" s="13"/>
      <c r="G61" s="13">
        <v>0</v>
      </c>
      <c r="H61" s="13"/>
      <c r="I61" s="13">
        <f t="shared" si="0"/>
        <v>-726429989</v>
      </c>
      <c r="J61" s="13"/>
      <c r="K61" s="9">
        <f t="shared" si="1"/>
        <v>5.8673643717244558E-3</v>
      </c>
      <c r="L61" s="13"/>
      <c r="M61" s="13">
        <v>0</v>
      </c>
      <c r="N61" s="13"/>
      <c r="O61" s="13">
        <v>-14736915</v>
      </c>
      <c r="P61" s="13"/>
      <c r="Q61" s="13">
        <v>0</v>
      </c>
      <c r="R61" s="13"/>
      <c r="S61" s="13">
        <f>M61+O61+Q61</f>
        <v>-14736915</v>
      </c>
      <c r="T61" s="13"/>
      <c r="U61" s="9">
        <f t="shared" si="2"/>
        <v>-3.9557650408995766E-5</v>
      </c>
    </row>
    <row r="62" spans="1:21">
      <c r="A62" s="2" t="s">
        <v>26</v>
      </c>
      <c r="C62" s="13">
        <v>0</v>
      </c>
      <c r="D62" s="13"/>
      <c r="E62" s="13">
        <v>9659231556</v>
      </c>
      <c r="F62" s="13"/>
      <c r="G62" s="13">
        <v>0</v>
      </c>
      <c r="H62" s="13"/>
      <c r="I62" s="13">
        <f t="shared" si="0"/>
        <v>9659231556</v>
      </c>
      <c r="J62" s="13"/>
      <c r="K62" s="9">
        <f t="shared" si="1"/>
        <v>-7.8017471673944044E-2</v>
      </c>
      <c r="L62" s="13"/>
      <c r="M62" s="13">
        <v>0</v>
      </c>
      <c r="N62" s="13"/>
      <c r="O62" s="13">
        <v>5212544995</v>
      </c>
      <c r="P62" s="13"/>
      <c r="Q62" s="13">
        <v>0</v>
      </c>
      <c r="R62" s="13"/>
      <c r="S62" s="13">
        <f>M62+O62+Q62</f>
        <v>5212544995</v>
      </c>
      <c r="T62" s="13"/>
      <c r="U62" s="9">
        <f t="shared" si="2"/>
        <v>1.399180443487464E-2</v>
      </c>
    </row>
    <row r="63" spans="1:21">
      <c r="A63" s="2" t="s">
        <v>68</v>
      </c>
      <c r="C63" s="13">
        <v>0</v>
      </c>
      <c r="D63" s="13"/>
      <c r="E63" s="13">
        <v>-7934694526</v>
      </c>
      <c r="F63" s="13"/>
      <c r="G63" s="13">
        <v>0</v>
      </c>
      <c r="H63" s="13"/>
      <c r="I63" s="13">
        <f t="shared" si="0"/>
        <v>-7934694526</v>
      </c>
      <c r="J63" s="13"/>
      <c r="K63" s="9">
        <f t="shared" si="1"/>
        <v>6.4088411364263589E-2</v>
      </c>
      <c r="L63" s="13"/>
      <c r="M63" s="13">
        <v>0</v>
      </c>
      <c r="N63" s="13"/>
      <c r="O63" s="13">
        <v>-7934694526</v>
      </c>
      <c r="P63" s="13"/>
      <c r="Q63" s="13">
        <v>0</v>
      </c>
      <c r="R63" s="13"/>
      <c r="S63" s="13">
        <f>M63+O63+Q63</f>
        <v>-7934694526</v>
      </c>
      <c r="T63" s="13"/>
      <c r="U63" s="9">
        <f t="shared" si="2"/>
        <v>-2.1298750258224357E-2</v>
      </c>
    </row>
    <row r="64" spans="1:21" ht="24.75" thickBot="1">
      <c r="C64" s="15">
        <f>SUM(C8:C63)</f>
        <v>16799374591</v>
      </c>
      <c r="D64" s="13"/>
      <c r="E64" s="15">
        <f>SUM(E8:E63)</f>
        <v>-140607943989</v>
      </c>
      <c r="F64" s="13"/>
      <c r="G64" s="15">
        <f>SUM(G8:G63)</f>
        <v>0</v>
      </c>
      <c r="H64" s="13"/>
      <c r="I64" s="15">
        <f>SUM(I8:I63)</f>
        <v>-123808569398</v>
      </c>
      <c r="J64" s="13"/>
      <c r="K64" s="10">
        <f>SUM(K8:K63)</f>
        <v>1</v>
      </c>
      <c r="L64" s="13"/>
      <c r="M64" s="15">
        <f>SUM(M8:M63)</f>
        <v>32991502094</v>
      </c>
      <c r="N64" s="13"/>
      <c r="O64" s="15">
        <f>SUM(O8:O63)</f>
        <v>311279671675</v>
      </c>
      <c r="P64" s="13"/>
      <c r="Q64" s="15">
        <f>SUM(Q8:Q63)</f>
        <v>28271554316</v>
      </c>
      <c r="R64" s="13"/>
      <c r="S64" s="15">
        <f>SUM(S8:S63)</f>
        <v>372542728085</v>
      </c>
      <c r="T64" s="13"/>
      <c r="U64" s="10">
        <f>SUM(U8:U63)</f>
        <v>0.99999999999999989</v>
      </c>
    </row>
    <row r="65" spans="3:17" ht="24.75" thickTop="1">
      <c r="C65" s="12"/>
      <c r="E65" s="12"/>
      <c r="G65" s="12"/>
      <c r="M65" s="12"/>
      <c r="O65" s="12"/>
      <c r="Q65" s="1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2022-06-28T12:45:00Z</dcterms:created>
  <dcterms:modified xsi:type="dcterms:W3CDTF">2022-06-29T13:26:21Z</dcterms:modified>
</cp:coreProperties>
</file>