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اردیبهشت1401\"/>
    </mc:Choice>
  </mc:AlternateContent>
  <xr:revisionPtr revIDLastSave="0" documentId="13_ncr:1_{5046EB8E-9E4B-4BF2-AB76-A9E104FA33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سپرده" sheetId="6" r:id="rId3"/>
    <sheet name="جمع درآمدها" sheetId="15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10" l="1"/>
  <c r="G10" i="15"/>
  <c r="E10" i="15"/>
  <c r="E8" i="15"/>
  <c r="E9" i="15"/>
  <c r="E7" i="15"/>
  <c r="C10" i="15"/>
  <c r="C9" i="15"/>
  <c r="C8" i="15"/>
  <c r="C7" i="15"/>
  <c r="E10" i="14"/>
  <c r="C10" i="14"/>
  <c r="K10" i="13"/>
  <c r="K9" i="13"/>
  <c r="K8" i="13"/>
  <c r="G9" i="13"/>
  <c r="G8" i="13"/>
  <c r="I10" i="13"/>
  <c r="G10" i="13"/>
  <c r="E10" i="13"/>
  <c r="Q9" i="12"/>
  <c r="Q8" i="12"/>
  <c r="C9" i="12"/>
  <c r="E9" i="12"/>
  <c r="G9" i="12"/>
  <c r="I9" i="12"/>
  <c r="K9" i="12"/>
  <c r="O9" i="12"/>
  <c r="M9" i="12"/>
  <c r="K62" i="11"/>
  <c r="U62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8" i="11"/>
  <c r="K8" i="11"/>
  <c r="I8" i="11"/>
  <c r="S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S9" i="11"/>
  <c r="S10" i="11"/>
  <c r="S11" i="11"/>
  <c r="S62" i="11" s="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I9" i="11"/>
  <c r="I10" i="11"/>
  <c r="I11" i="11"/>
  <c r="I62" i="11" s="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Q62" i="11"/>
  <c r="O62" i="11"/>
  <c r="M62" i="11"/>
  <c r="G62" i="11"/>
  <c r="E62" i="11"/>
  <c r="C62" i="11"/>
  <c r="E59" i="10"/>
  <c r="G59" i="10"/>
  <c r="I59" i="10"/>
  <c r="M59" i="10"/>
  <c r="O59" i="10"/>
  <c r="Q59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Q9" i="9"/>
  <c r="Q10" i="9"/>
  <c r="Q11" i="9"/>
  <c r="Q12" i="9"/>
  <c r="Q60" i="9" s="1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60" i="9" s="1"/>
  <c r="I55" i="9"/>
  <c r="I56" i="9"/>
  <c r="I57" i="9"/>
  <c r="I58" i="9"/>
  <c r="I59" i="9"/>
  <c r="I8" i="9"/>
  <c r="O60" i="9"/>
  <c r="M60" i="9"/>
  <c r="G60" i="9"/>
  <c r="E60" i="9"/>
  <c r="I11" i="8"/>
  <c r="K11" i="8"/>
  <c r="M11" i="8"/>
  <c r="O11" i="8"/>
  <c r="Q11" i="8"/>
  <c r="S11" i="8"/>
  <c r="T12" i="7"/>
  <c r="S11" i="7"/>
  <c r="Q11" i="7"/>
  <c r="O11" i="7"/>
  <c r="M11" i="7"/>
  <c r="K11" i="7"/>
  <c r="I11" i="7"/>
  <c r="S10" i="6"/>
  <c r="Q10" i="6"/>
  <c r="O10" i="6"/>
  <c r="M10" i="6"/>
  <c r="K10" i="6"/>
  <c r="Y61" i="1"/>
  <c r="W61" i="1"/>
  <c r="U61" i="1"/>
  <c r="O61" i="1"/>
  <c r="K61" i="1"/>
  <c r="G61" i="1"/>
  <c r="E61" i="1"/>
</calcChain>
</file>

<file path=xl/sharedStrings.xml><?xml version="1.0" encoding="utf-8"?>
<sst xmlns="http://schemas.openxmlformats.org/spreadsheetml/2006/main" count="530" uniqueCount="130">
  <si>
    <t>صندوق سرمایه‌گذاری شاخصی آرام مفید</t>
  </si>
  <si>
    <t>صورت وضعیت پورتفوی</t>
  </si>
  <si>
    <t>برای ماه منتهی به 1401/02/31</t>
  </si>
  <si>
    <t>نام شرکت</t>
  </si>
  <si>
    <t>1401/01/31</t>
  </si>
  <si>
    <t>تغییرات طی دوره</t>
  </si>
  <si>
    <t>1401/02/31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</si>
  <si>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</si>
  <si>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</si>
  <si>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</si>
  <si>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</si>
  <si>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</si>
  <si>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</si>
  <si>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</si>
  <si>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</si>
  <si>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</si>
  <si>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بانک  پاسارگاد</t>
  </si>
  <si>
    <t>بانک تجارت</t>
  </si>
  <si>
    <t>بانک صادرات ایران</t>
  </si>
  <si>
    <t>بانک ملت</t>
  </si>
  <si>
    <t>بانک‌پارسیان‌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</si>
  <si>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</si>
  <si>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</si>
  <si>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</si>
  <si>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</si>
  <si>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</si>
  <si>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پردیس</t>
  </si>
  <si>
    <t>پتروشیمی جم</t>
  </si>
  <si>
    <t>پتروشیمی شازند</t>
  </si>
  <si>
    <t>پتروشیمی فناوران</t>
  </si>
  <si>
    <t>پتروشیمی نوری</t>
  </si>
  <si>
    <t>پتروشیمی‌ خارک‌</t>
  </si>
  <si>
    <t>پتروشیمی‌شیراز</t>
  </si>
  <si>
    <t>پلی پروپیلن جم - جم پیلن</t>
  </si>
  <si>
    <t>توسعه معادن وص.معدنی خاورمیانه</t>
  </si>
  <si>
    <t>توسعه معدنی و صنعتی صبانور</t>
  </si>
  <si>
    <t>توسعه‌معادن‌وفلزات‌</t>
  </si>
  <si>
    <t>س. نفت و گاز و پتروشیمی تأمین</t>
  </si>
  <si>
    <t>سایپا</t>
  </si>
  <si>
    <t>سرمایه گذاری تامین اجتماعی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</si>
  <si>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</si>
  <si>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</si>
  <si>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</si>
  <si>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</si>
  <si>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سیمان فارس و خوزستان</t>
  </si>
  <si>
    <t>شرکت ارتباطات سیار ایران</t>
  </si>
  <si>
    <t>صنایع پتروشیمی خلیج فارس</t>
  </si>
  <si>
    <t>فجر انرژی خلیج فارس</t>
  </si>
  <si>
    <t>فرآوری معدنی اپال کانی پارس</t>
  </si>
  <si>
    <t>فولاد  خوزستان</t>
  </si>
  <si>
    <t>فولاد خراسان</t>
  </si>
  <si>
    <t>فولاد مبارکه اصفهان</t>
  </si>
  <si>
    <t>گروه مپنا (سهامی عام)</t>
  </si>
  <si>
    <t>گروه مدیریت سرمایه گذاری امید</t>
  </si>
  <si>
    <t>گروه‌بهمن‌</t>
  </si>
  <si>
    <t>گسترش نفت و گاز پارسیان</t>
  </si>
  <si>
    <t>مبین انرژی خلیج فارس</t>
  </si>
  <si>
    <t>مخابرات ایران</t>
  </si>
  <si>
    <t>معدنی و صنعتی گل گهر</t>
  </si>
  <si>
    <t>معدنی‌وصنعتی‌چادرملو</t>
  </si>
  <si>
    <t>ملی‌ صنایع‌ مس‌ ایران‌</t>
  </si>
  <si>
    <t>نفت پاسارگاد</t>
  </si>
  <si>
    <t>کالسیمین‌</t>
  </si>
  <si>
    <t>کشتیرانی جمهوری اسلامی ایران</t>
  </si>
  <si>
    <t>پتروشیمی پارس</t>
  </si>
  <si>
    <t>سرمایه گذاری سیمان تامین</t>
  </si>
  <si>
    <t>ح. پالایش نفت تبریز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</si>
  <si>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</si>
  <si>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</si>
  <si>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</si>
  <si>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</si>
  <si>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</si>
  <si>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</si>
  <si>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</si>
  <si>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</si>
  <si>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</si>
  <si>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</si>
  <si>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</si>
  <si>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</si>
  <si>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207-8100-15172417-1</t>
  </si>
  <si>
    <t>سپرده کوتاه مدت</t>
  </si>
  <si>
    <t>1400/11/02</t>
  </si>
  <si>
    <t>بانک ملت مستقل مرکزی</t>
  </si>
  <si>
    <t>9546867548</t>
  </si>
  <si>
    <t>1400/12/24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</si>
  <si>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</si>
  <si>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</si>
  <si>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</si>
  <si>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</si>
  <si>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</si>
  <si>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</si>
  <si>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</si>
  <si>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</si>
  <si>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</si>
  <si>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دولت3-ش.خ 0104</t>
  </si>
  <si>
    <t/>
  </si>
  <si>
    <t>1401/04/03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</si>
  <si>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</si>
  <si>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</si>
  <si>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</si>
  <si>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</si>
  <si>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</si>
  <si>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</si>
  <si>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1401/02/29</t>
  </si>
  <si>
    <t>1401/02/25</t>
  </si>
  <si>
    <t>بهای فروش</t>
  </si>
  <si>
    <t>ارزش دفتری</t>
  </si>
  <si>
    <t>سود و زیان ناشی از تغییر قیمت</t>
  </si>
  <si>
    <t>سود و زیان ناشی از فروش</t>
  </si>
  <si>
    <t>گروه صنعتی پاکشو</t>
  </si>
  <si>
    <t>پویا زرکان آق دره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</si>
  <si>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</si>
  <si>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</si>
  <si>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</si>
  <si>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</si>
  <si>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</si>
  <si>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</si>
  <si>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</si>
  <si>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</si>
  <si>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</si>
  <si>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</si>
  <si>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</si>
  <si>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</si>
  <si>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</si>
  <si>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درآمد سپرده بانکی</t>
  </si>
  <si>
    <t>1401/02/01</t>
  </si>
  <si>
    <t>-</t>
  </si>
  <si>
    <t xml:space="preserve">از ابتدای سال مالی </t>
  </si>
  <si>
    <t xml:space="preserve">  سایر درآمدهای تنزیل سود بانک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</si>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</sst>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0" fontId="2" fillId="0" borderId="1" xfId="0" applyFont="1" applyBorder="1"/>
    <xf numFmtId="10" fontId="2" fillId="0" borderId="2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10</xdr:col>
          <xdr:colOff>228600</xdr:colOff>
          <xdr:row>31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F394400-496A-FF3B-3177-B13C7F40B9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463A4-B0A7-4CE5-944B-27724156241B}">
  <dimension ref="A1"/>
  <sheetViews>
    <sheetView rightToLeft="1" tabSelected="1" view="pageBreakPreview" zoomScale="60" zoomScaleNormal="100" workbookViewId="0">
      <selection activeCell="A2" sqref="A2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10</xdr:col>
                <xdr:colOff>228600</xdr:colOff>
                <xdr:row>31</xdr:row>
                <xdr:rowOff>38100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0"/>
  <sheetViews>
    <sheetView rightToLeft="1" workbookViewId="0">
      <selection activeCell="O10" sqref="G10:O11"/>
    </sheetView>
  </sheetViews>
  <sheetFormatPr defaultRowHeight="24" x14ac:dyDescent="0.55000000000000004"/>
  <cols>
    <col min="1" max="1" width="28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6.425781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 x14ac:dyDescent="0.55000000000000004">
      <c r="A3" s="19" t="s">
        <v>85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 x14ac:dyDescent="0.55000000000000004">
      <c r="A6" s="17" t="s">
        <v>89</v>
      </c>
      <c r="C6" s="18" t="s">
        <v>87</v>
      </c>
      <c r="D6" s="18" t="s">
        <v>87</v>
      </c>
      <c r="E6" s="18" t="s">
        <v>87</v>
      </c>
      <c r="F6" s="18" t="s">
        <v>87</v>
      </c>
      <c r="G6" s="18" t="s">
        <v>87</v>
      </c>
      <c r="H6" s="18" t="s">
        <v>87</v>
      </c>
      <c r="I6" s="18" t="s">
        <v>87</v>
      </c>
      <c r="K6" s="18" t="s">
        <v>88</v>
      </c>
      <c r="L6" s="18" t="s">
        <v>88</v>
      </c>
      <c r="M6" s="18" t="s">
        <v>88</v>
      </c>
      <c r="N6" s="18" t="s">
        <v>88</v>
      </c>
      <c r="O6" s="18" t="s">
        <v>88</v>
      </c>
      <c r="P6" s="18" t="s">
        <v>88</v>
      </c>
      <c r="Q6" s="18" t="s">
        <v>88</v>
      </c>
    </row>
    <row r="7" spans="1:17" ht="24.75" x14ac:dyDescent="0.55000000000000004">
      <c r="A7" s="18" t="s">
        <v>89</v>
      </c>
      <c r="C7" s="18" t="s">
        <v>115</v>
      </c>
      <c r="E7" s="18" t="s">
        <v>112</v>
      </c>
      <c r="G7" s="18" t="s">
        <v>113</v>
      </c>
      <c r="I7" s="18" t="s">
        <v>116</v>
      </c>
      <c r="K7" s="18" t="s">
        <v>115</v>
      </c>
      <c r="M7" s="18" t="s">
        <v>112</v>
      </c>
      <c r="O7" s="18" t="s">
        <v>113</v>
      </c>
      <c r="Q7" s="18" t="s">
        <v>116</v>
      </c>
    </row>
    <row r="8" spans="1:17" x14ac:dyDescent="0.55000000000000004">
      <c r="A8" s="1" t="s">
        <v>94</v>
      </c>
      <c r="C8" s="6">
        <v>0</v>
      </c>
      <c r="D8" s="5"/>
      <c r="E8" s="6">
        <v>0</v>
      </c>
      <c r="F8" s="5"/>
      <c r="G8" s="6">
        <v>0</v>
      </c>
      <c r="H8" s="5"/>
      <c r="I8" s="6">
        <v>0</v>
      </c>
      <c r="J8" s="5"/>
      <c r="K8" s="6">
        <v>19086551816</v>
      </c>
      <c r="L8" s="5"/>
      <c r="M8" s="6">
        <v>0</v>
      </c>
      <c r="N8" s="5"/>
      <c r="O8" s="6">
        <v>6807436547</v>
      </c>
      <c r="P8" s="5"/>
      <c r="Q8" s="6">
        <f>K8+M8+O8</f>
        <v>25893988363</v>
      </c>
    </row>
    <row r="9" spans="1:17" ht="24.75" thickBot="1" x14ac:dyDescent="0.6">
      <c r="C9" s="8">
        <f>SUM(C8)</f>
        <v>0</v>
      </c>
      <c r="D9" s="5"/>
      <c r="E9" s="8">
        <f>SUM(E8)</f>
        <v>0</v>
      </c>
      <c r="F9" s="5"/>
      <c r="G9" s="8">
        <f>SUM(G8)</f>
        <v>0</v>
      </c>
      <c r="H9" s="5"/>
      <c r="I9" s="8">
        <f>SUM(I8)</f>
        <v>0</v>
      </c>
      <c r="K9" s="8">
        <f>SUM(K8)</f>
        <v>19086551816</v>
      </c>
      <c r="M9" s="8">
        <f>SUM(M8)</f>
        <v>0</v>
      </c>
      <c r="N9" s="5"/>
      <c r="O9" s="8">
        <f>SUM(O8)</f>
        <v>6807436547</v>
      </c>
      <c r="P9" s="5"/>
      <c r="Q9" s="8">
        <f>SUM(Q8)</f>
        <v>25893988363</v>
      </c>
    </row>
    <row r="10" spans="1:17" ht="24.75" thickTop="1" x14ac:dyDescent="0.55000000000000004">
      <c r="K10" s="3"/>
      <c r="O10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K11" sqref="K11"/>
    </sheetView>
  </sheetViews>
  <sheetFormatPr defaultRowHeight="24" x14ac:dyDescent="0.55000000000000004"/>
  <cols>
    <col min="1" max="1" width="22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4.75" x14ac:dyDescent="0.55000000000000004">
      <c r="A3" s="19" t="s">
        <v>85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6" spans="1:11" ht="24.75" x14ac:dyDescent="0.55000000000000004">
      <c r="A6" s="18" t="s">
        <v>117</v>
      </c>
      <c r="B6" s="18" t="s">
        <v>117</v>
      </c>
      <c r="C6" s="18" t="s">
        <v>117</v>
      </c>
      <c r="E6" s="18" t="s">
        <v>87</v>
      </c>
      <c r="F6" s="18" t="s">
        <v>87</v>
      </c>
      <c r="G6" s="18" t="s">
        <v>87</v>
      </c>
      <c r="I6" s="18" t="s">
        <v>88</v>
      </c>
      <c r="J6" s="18" t="s">
        <v>88</v>
      </c>
      <c r="K6" s="18" t="s">
        <v>88</v>
      </c>
    </row>
    <row r="7" spans="1:11" ht="24.75" x14ac:dyDescent="0.55000000000000004">
      <c r="A7" s="18" t="s">
        <v>118</v>
      </c>
      <c r="C7" s="18" t="s">
        <v>72</v>
      </c>
      <c r="E7" s="18" t="s">
        <v>119</v>
      </c>
      <c r="G7" s="18" t="s">
        <v>120</v>
      </c>
      <c r="I7" s="18" t="s">
        <v>119</v>
      </c>
      <c r="K7" s="18" t="s">
        <v>120</v>
      </c>
    </row>
    <row r="8" spans="1:11" x14ac:dyDescent="0.55000000000000004">
      <c r="A8" s="1" t="s">
        <v>78</v>
      </c>
      <c r="C8" s="5" t="s">
        <v>79</v>
      </c>
      <c r="D8" s="5"/>
      <c r="E8" s="6">
        <v>2585967</v>
      </c>
      <c r="F8" s="5"/>
      <c r="G8" s="9">
        <f>E8/$E$10</f>
        <v>1</v>
      </c>
      <c r="H8" s="5"/>
      <c r="I8" s="6">
        <v>2585967</v>
      </c>
      <c r="J8" s="5"/>
      <c r="K8" s="9">
        <f>I8/$I$10</f>
        <v>0.9118466470166966</v>
      </c>
    </row>
    <row r="9" spans="1:11" x14ac:dyDescent="0.55000000000000004">
      <c r="A9" s="1" t="s">
        <v>82</v>
      </c>
      <c r="C9" s="5" t="s">
        <v>83</v>
      </c>
      <c r="D9" s="5"/>
      <c r="E9" s="6">
        <v>0</v>
      </c>
      <c r="F9" s="5"/>
      <c r="G9" s="9">
        <f>E9/$E$10</f>
        <v>0</v>
      </c>
      <c r="H9" s="5"/>
      <c r="I9" s="6">
        <v>250000</v>
      </c>
      <c r="J9" s="5"/>
      <c r="K9" s="9">
        <f>I9/$I$10</f>
        <v>8.8153352983303401E-2</v>
      </c>
    </row>
    <row r="10" spans="1:11" ht="24.75" thickBot="1" x14ac:dyDescent="0.6">
      <c r="C10" s="5"/>
      <c r="D10" s="5"/>
      <c r="E10" s="8">
        <f>SUM(E8:E9)</f>
        <v>2585967</v>
      </c>
      <c r="F10" s="5"/>
      <c r="G10" s="11">
        <f>SUM(G8:G9)</f>
        <v>1</v>
      </c>
      <c r="H10" s="5"/>
      <c r="I10" s="8">
        <f>SUM(I8:I9)</f>
        <v>2835967</v>
      </c>
      <c r="J10" s="5"/>
      <c r="K10" s="10">
        <f>SUM(K8:K9)</f>
        <v>1</v>
      </c>
    </row>
    <row r="11" spans="1:11" ht="24.75" thickTop="1" x14ac:dyDescent="0.55000000000000004"/>
  </sheetData>
  <mergeCells count="12">
    <mergeCell ref="A2:K2"/>
    <mergeCell ref="A4:K4"/>
    <mergeCell ref="A3:K3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11"/>
  <sheetViews>
    <sheetView rightToLeft="1" workbookViewId="0">
      <selection activeCell="E12" sqref="E12"/>
    </sheetView>
  </sheetViews>
  <sheetFormatPr defaultRowHeight="24" x14ac:dyDescent="0.55000000000000004"/>
  <cols>
    <col min="1" max="1" width="29.28515625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9" ht="24.75" x14ac:dyDescent="0.55000000000000004">
      <c r="A2" s="19" t="s">
        <v>0</v>
      </c>
      <c r="B2" s="19"/>
      <c r="C2" s="19"/>
      <c r="D2" s="19"/>
      <c r="E2" s="19"/>
      <c r="F2" s="4"/>
      <c r="G2" s="4"/>
      <c r="H2" s="4"/>
      <c r="I2" s="4"/>
    </row>
    <row r="3" spans="1:9" ht="24.75" x14ac:dyDescent="0.55000000000000004">
      <c r="A3" s="19" t="s">
        <v>85</v>
      </c>
      <c r="B3" s="19"/>
      <c r="C3" s="19"/>
      <c r="D3" s="19"/>
      <c r="E3" s="19"/>
      <c r="F3" s="4"/>
      <c r="G3" s="4"/>
      <c r="H3" s="4"/>
      <c r="I3" s="4"/>
    </row>
    <row r="4" spans="1:9" ht="24.75" x14ac:dyDescent="0.55000000000000004">
      <c r="A4" s="19" t="s">
        <v>2</v>
      </c>
      <c r="B4" s="19"/>
      <c r="C4" s="19"/>
      <c r="D4" s="19"/>
      <c r="E4" s="19"/>
      <c r="F4" s="4"/>
      <c r="G4" s="4"/>
      <c r="H4" s="4"/>
      <c r="I4" s="4"/>
    </row>
    <row r="5" spans="1:9" ht="24.75" x14ac:dyDescent="0.6">
      <c r="C5" s="17" t="s">
        <v>87</v>
      </c>
      <c r="E5" s="2" t="s">
        <v>127</v>
      </c>
    </row>
    <row r="6" spans="1:9" ht="24.75" x14ac:dyDescent="0.55000000000000004">
      <c r="A6" s="17" t="s">
        <v>121</v>
      </c>
      <c r="C6" s="18"/>
      <c r="D6" s="15"/>
      <c r="E6" s="18" t="s">
        <v>129</v>
      </c>
    </row>
    <row r="7" spans="1:9" ht="24.75" x14ac:dyDescent="0.55000000000000004">
      <c r="A7" s="18" t="s">
        <v>121</v>
      </c>
      <c r="C7" s="18" t="s">
        <v>75</v>
      </c>
      <c r="E7" s="18" t="s">
        <v>75</v>
      </c>
    </row>
    <row r="8" spans="1:9" x14ac:dyDescent="0.55000000000000004">
      <c r="A8" s="1" t="s">
        <v>128</v>
      </c>
      <c r="C8" s="6">
        <v>599876</v>
      </c>
      <c r="D8" s="5"/>
      <c r="E8" s="6">
        <v>13561912438</v>
      </c>
    </row>
    <row r="9" spans="1:9" x14ac:dyDescent="0.55000000000000004">
      <c r="A9" s="1" t="s">
        <v>122</v>
      </c>
      <c r="C9" s="6">
        <v>0</v>
      </c>
      <c r="D9" s="5"/>
      <c r="E9" s="6">
        <v>2378258988</v>
      </c>
    </row>
    <row r="10" spans="1:9" ht="25.5" thickBot="1" x14ac:dyDescent="0.65">
      <c r="A10" s="2" t="s">
        <v>95</v>
      </c>
      <c r="C10" s="8">
        <f>SUM(C8:C9)</f>
        <v>599876</v>
      </c>
      <c r="D10" s="5"/>
      <c r="E10" s="8">
        <f>SUM(E8:E9)</f>
        <v>15940171426</v>
      </c>
    </row>
    <row r="11" spans="1:9" ht="24.75" thickTop="1" x14ac:dyDescent="0.55000000000000004"/>
  </sheetData>
  <mergeCells count="8">
    <mergeCell ref="A4:E4"/>
    <mergeCell ref="A3:E3"/>
    <mergeCell ref="A2:E2"/>
    <mergeCell ref="A6:A7"/>
    <mergeCell ref="C7"/>
    <mergeCell ref="E7"/>
    <mergeCell ref="E6"/>
    <mergeCell ref="C5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3"/>
  <sheetViews>
    <sheetView rightToLeft="1" topLeftCell="A49" workbookViewId="0">
      <selection activeCell="C9" sqref="C9:W59"/>
    </sheetView>
  </sheetViews>
  <sheetFormatPr defaultRowHeight="24" x14ac:dyDescent="0.55000000000000004"/>
  <cols>
    <col min="1" max="1" width="30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24.75" x14ac:dyDescent="0.55000000000000004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6" spans="1:25" ht="24.75" x14ac:dyDescent="0.55000000000000004">
      <c r="A6" s="17" t="s">
        <v>3</v>
      </c>
      <c r="C6" s="18" t="s">
        <v>125</v>
      </c>
      <c r="D6" s="18" t="s">
        <v>4</v>
      </c>
      <c r="E6" s="18" t="s">
        <v>4</v>
      </c>
      <c r="F6" s="18" t="s">
        <v>4</v>
      </c>
      <c r="G6" s="18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5" ht="24.75" x14ac:dyDescent="0.55000000000000004">
      <c r="A7" s="17" t="s">
        <v>3</v>
      </c>
      <c r="C7" s="17" t="s">
        <v>7</v>
      </c>
      <c r="E7" s="17" t="s">
        <v>8</v>
      </c>
      <c r="G7" s="17" t="s">
        <v>9</v>
      </c>
      <c r="I7" s="18" t="s">
        <v>10</v>
      </c>
      <c r="J7" s="18" t="s">
        <v>10</v>
      </c>
      <c r="K7" s="18" t="s">
        <v>10</v>
      </c>
      <c r="M7" s="18" t="s">
        <v>11</v>
      </c>
      <c r="N7" s="18" t="s">
        <v>11</v>
      </c>
      <c r="O7" s="18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25" ht="24.75" x14ac:dyDescent="0.55000000000000004">
      <c r="A8" s="18" t="s">
        <v>3</v>
      </c>
      <c r="C8" s="18" t="s">
        <v>7</v>
      </c>
      <c r="E8" s="18" t="s">
        <v>8</v>
      </c>
      <c r="G8" s="18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18" t="s">
        <v>13</v>
      </c>
    </row>
    <row r="9" spans="1:25" x14ac:dyDescent="0.55000000000000004">
      <c r="A9" s="1" t="s">
        <v>15</v>
      </c>
      <c r="C9" s="12">
        <v>24303217</v>
      </c>
      <c r="D9" s="12"/>
      <c r="E9" s="12">
        <v>56160055865</v>
      </c>
      <c r="F9" s="12"/>
      <c r="G9" s="12">
        <v>58560477569.852402</v>
      </c>
      <c r="H9" s="12"/>
      <c r="I9" s="12">
        <v>0</v>
      </c>
      <c r="J9" s="12"/>
      <c r="K9" s="12">
        <v>0</v>
      </c>
      <c r="L9" s="12"/>
      <c r="M9" s="12">
        <v>-874916</v>
      </c>
      <c r="N9" s="12"/>
      <c r="O9" s="12">
        <v>2131487480</v>
      </c>
      <c r="P9" s="12"/>
      <c r="Q9" s="12">
        <v>23428301</v>
      </c>
      <c r="R9" s="12"/>
      <c r="S9" s="12">
        <v>2345</v>
      </c>
      <c r="T9" s="12"/>
      <c r="U9" s="12">
        <v>54138293422</v>
      </c>
      <c r="V9" s="12"/>
      <c r="W9" s="12">
        <v>54612476618.222298</v>
      </c>
      <c r="Y9" s="9">
        <v>1.1725253124918268E-2</v>
      </c>
    </row>
    <row r="10" spans="1:25" x14ac:dyDescent="0.55000000000000004">
      <c r="A10" s="1" t="s">
        <v>16</v>
      </c>
      <c r="C10" s="12">
        <v>7327855</v>
      </c>
      <c r="D10" s="12"/>
      <c r="E10" s="12">
        <v>61269243930</v>
      </c>
      <c r="F10" s="12"/>
      <c r="G10" s="12">
        <v>64757020395.847504</v>
      </c>
      <c r="H10" s="12"/>
      <c r="I10" s="12">
        <v>0</v>
      </c>
      <c r="J10" s="12"/>
      <c r="K10" s="12">
        <v>0</v>
      </c>
      <c r="L10" s="12"/>
      <c r="M10" s="12">
        <v>-263803</v>
      </c>
      <c r="N10" s="12"/>
      <c r="O10" s="12">
        <v>2331254688</v>
      </c>
      <c r="P10" s="12"/>
      <c r="Q10" s="12">
        <v>7064052</v>
      </c>
      <c r="R10" s="12"/>
      <c r="S10" s="12">
        <v>8960</v>
      </c>
      <c r="T10" s="12"/>
      <c r="U10" s="12">
        <v>59063549310</v>
      </c>
      <c r="V10" s="12"/>
      <c r="W10" s="12">
        <v>62917307179.776001</v>
      </c>
      <c r="Y10" s="9">
        <v>1.3508293311403479E-2</v>
      </c>
    </row>
    <row r="11" spans="1:25" x14ac:dyDescent="0.55000000000000004">
      <c r="A11" s="1" t="s">
        <v>17</v>
      </c>
      <c r="C11" s="12">
        <v>26599719</v>
      </c>
      <c r="D11" s="12"/>
      <c r="E11" s="12">
        <v>51160786030</v>
      </c>
      <c r="F11" s="12"/>
      <c r="G11" s="12">
        <v>56928443296.708397</v>
      </c>
      <c r="H11" s="12"/>
      <c r="I11" s="12">
        <v>0</v>
      </c>
      <c r="J11" s="12"/>
      <c r="K11" s="12">
        <v>0</v>
      </c>
      <c r="L11" s="12"/>
      <c r="M11" s="12">
        <v>-957590</v>
      </c>
      <c r="N11" s="12"/>
      <c r="O11" s="12">
        <v>1997808203</v>
      </c>
      <c r="P11" s="12"/>
      <c r="Q11" s="12">
        <v>25642129</v>
      </c>
      <c r="R11" s="12"/>
      <c r="S11" s="12">
        <v>2252</v>
      </c>
      <c r="T11" s="12"/>
      <c r="U11" s="12">
        <v>49318997512</v>
      </c>
      <c r="V11" s="12"/>
      <c r="W11" s="12">
        <v>57402485364.677399</v>
      </c>
      <c r="Y11" s="9">
        <v>1.2324265672941162E-2</v>
      </c>
    </row>
    <row r="12" spans="1:25" x14ac:dyDescent="0.55000000000000004">
      <c r="A12" s="1" t="s">
        <v>18</v>
      </c>
      <c r="C12" s="12">
        <v>22176187</v>
      </c>
      <c r="D12" s="12"/>
      <c r="E12" s="12">
        <v>42712675645</v>
      </c>
      <c r="F12" s="12"/>
      <c r="G12" s="12">
        <v>47880086428.924202</v>
      </c>
      <c r="H12" s="12"/>
      <c r="I12" s="12">
        <v>0</v>
      </c>
      <c r="J12" s="12"/>
      <c r="K12" s="12">
        <v>0</v>
      </c>
      <c r="L12" s="12"/>
      <c r="M12" s="12">
        <v>-798343</v>
      </c>
      <c r="N12" s="12"/>
      <c r="O12" s="12">
        <v>1670820748</v>
      </c>
      <c r="P12" s="12"/>
      <c r="Q12" s="12">
        <v>21377844</v>
      </c>
      <c r="R12" s="12"/>
      <c r="S12" s="12">
        <v>2198</v>
      </c>
      <c r="T12" s="12"/>
      <c r="U12" s="12">
        <v>41175018806</v>
      </c>
      <c r="V12" s="12"/>
      <c r="W12" s="12">
        <v>46708919530.383598</v>
      </c>
      <c r="Y12" s="9">
        <v>1.0028366018149895E-2</v>
      </c>
    </row>
    <row r="13" spans="1:25" x14ac:dyDescent="0.55000000000000004">
      <c r="A13" s="1" t="s">
        <v>19</v>
      </c>
      <c r="C13" s="12">
        <v>25707000</v>
      </c>
      <c r="D13" s="12"/>
      <c r="E13" s="12">
        <v>94492578063</v>
      </c>
      <c r="F13" s="12"/>
      <c r="G13" s="12">
        <v>96313189386.149994</v>
      </c>
      <c r="H13" s="12"/>
      <c r="I13" s="12">
        <v>0</v>
      </c>
      <c r="J13" s="12"/>
      <c r="K13" s="12">
        <v>0</v>
      </c>
      <c r="L13" s="12"/>
      <c r="M13" s="12">
        <v>-925452</v>
      </c>
      <c r="N13" s="12"/>
      <c r="O13" s="12">
        <v>3357582902</v>
      </c>
      <c r="P13" s="12"/>
      <c r="Q13" s="12">
        <v>24781548</v>
      </c>
      <c r="R13" s="12"/>
      <c r="S13" s="12">
        <v>3922</v>
      </c>
      <c r="T13" s="12"/>
      <c r="U13" s="12">
        <v>91090845254</v>
      </c>
      <c r="V13" s="12"/>
      <c r="W13" s="12">
        <v>96614931530.026794</v>
      </c>
      <c r="Y13" s="9">
        <v>2.0743145119667097E-2</v>
      </c>
    </row>
    <row r="14" spans="1:25" x14ac:dyDescent="0.55000000000000004">
      <c r="A14" s="1" t="s">
        <v>20</v>
      </c>
      <c r="C14" s="12">
        <v>12640444</v>
      </c>
      <c r="D14" s="12"/>
      <c r="E14" s="12">
        <v>22364440552</v>
      </c>
      <c r="F14" s="12"/>
      <c r="G14" s="12">
        <v>29767037825.575802</v>
      </c>
      <c r="H14" s="12"/>
      <c r="I14" s="12">
        <v>0</v>
      </c>
      <c r="J14" s="12"/>
      <c r="K14" s="12">
        <v>0</v>
      </c>
      <c r="L14" s="12"/>
      <c r="M14" s="12">
        <v>-455056</v>
      </c>
      <c r="N14" s="12"/>
      <c r="O14" s="12">
        <v>1036592826</v>
      </c>
      <c r="P14" s="12"/>
      <c r="Q14" s="12">
        <v>12185388</v>
      </c>
      <c r="R14" s="12"/>
      <c r="S14" s="12">
        <v>2071</v>
      </c>
      <c r="T14" s="12"/>
      <c r="U14" s="12">
        <v>21559320662</v>
      </c>
      <c r="V14" s="12"/>
      <c r="W14" s="12">
        <v>25085784713.6394</v>
      </c>
      <c r="Y14" s="9">
        <v>5.385897029736313E-3</v>
      </c>
    </row>
    <row r="15" spans="1:25" x14ac:dyDescent="0.55000000000000004">
      <c r="A15" s="1" t="s">
        <v>21</v>
      </c>
      <c r="C15" s="12">
        <v>18662441</v>
      </c>
      <c r="D15" s="12"/>
      <c r="E15" s="12">
        <v>92156952777</v>
      </c>
      <c r="F15" s="12"/>
      <c r="G15" s="12">
        <v>112235966830.10201</v>
      </c>
      <c r="H15" s="12"/>
      <c r="I15" s="12">
        <v>0</v>
      </c>
      <c r="J15" s="12"/>
      <c r="K15" s="12">
        <v>0</v>
      </c>
      <c r="L15" s="12"/>
      <c r="M15" s="12">
        <v>-486381</v>
      </c>
      <c r="N15" s="12"/>
      <c r="O15" s="12">
        <v>2838068977</v>
      </c>
      <c r="P15" s="12"/>
      <c r="Q15" s="12">
        <v>18176060</v>
      </c>
      <c r="R15" s="12"/>
      <c r="S15" s="12">
        <v>6620</v>
      </c>
      <c r="T15" s="12"/>
      <c r="U15" s="12">
        <v>89755155992</v>
      </c>
      <c r="V15" s="12"/>
      <c r="W15" s="12">
        <v>119609580372.66</v>
      </c>
      <c r="Y15" s="9">
        <v>2.5680077024134527E-2</v>
      </c>
    </row>
    <row r="16" spans="1:25" x14ac:dyDescent="0.55000000000000004">
      <c r="A16" s="1" t="s">
        <v>22</v>
      </c>
      <c r="C16" s="12">
        <v>13198350</v>
      </c>
      <c r="D16" s="12"/>
      <c r="E16" s="12">
        <v>101023497322</v>
      </c>
      <c r="F16" s="12"/>
      <c r="G16" s="12">
        <v>116635198177.575</v>
      </c>
      <c r="H16" s="12"/>
      <c r="I16" s="12">
        <v>0</v>
      </c>
      <c r="J16" s="12"/>
      <c r="K16" s="12">
        <v>0</v>
      </c>
      <c r="L16" s="12"/>
      <c r="M16" s="12">
        <v>-475141</v>
      </c>
      <c r="N16" s="12"/>
      <c r="O16" s="12">
        <v>4071345970</v>
      </c>
      <c r="P16" s="12"/>
      <c r="Q16" s="12">
        <v>12723209</v>
      </c>
      <c r="R16" s="12"/>
      <c r="S16" s="12">
        <v>9080</v>
      </c>
      <c r="T16" s="12"/>
      <c r="U16" s="12">
        <v>97386648361</v>
      </c>
      <c r="V16" s="12"/>
      <c r="W16" s="12">
        <v>114839353630.56599</v>
      </c>
      <c r="Y16" s="9">
        <v>2.4655913326060378E-2</v>
      </c>
    </row>
    <row r="17" spans="1:25" x14ac:dyDescent="0.55000000000000004">
      <c r="A17" s="1" t="s">
        <v>23</v>
      </c>
      <c r="C17" s="12">
        <v>986999</v>
      </c>
      <c r="D17" s="12"/>
      <c r="E17" s="12">
        <v>37461886111</v>
      </c>
      <c r="F17" s="12"/>
      <c r="G17" s="12">
        <v>46073693675.412003</v>
      </c>
      <c r="H17" s="12"/>
      <c r="I17" s="12">
        <v>1480498</v>
      </c>
      <c r="J17" s="12"/>
      <c r="K17" s="12">
        <v>0</v>
      </c>
      <c r="L17" s="12"/>
      <c r="M17" s="12">
        <v>0</v>
      </c>
      <c r="N17" s="12"/>
      <c r="O17" s="12">
        <v>0</v>
      </c>
      <c r="P17" s="12"/>
      <c r="Q17" s="12">
        <v>2467497</v>
      </c>
      <c r="R17" s="12"/>
      <c r="S17" s="12">
        <v>22790</v>
      </c>
      <c r="T17" s="12"/>
      <c r="U17" s="12">
        <v>31629714929</v>
      </c>
      <c r="V17" s="12"/>
      <c r="W17" s="12">
        <v>55899662803.051498</v>
      </c>
      <c r="Y17" s="9">
        <v>1.2001610923915875E-2</v>
      </c>
    </row>
    <row r="18" spans="1:25" x14ac:dyDescent="0.55000000000000004">
      <c r="A18" s="1" t="s">
        <v>24</v>
      </c>
      <c r="C18" s="12">
        <v>16603674</v>
      </c>
      <c r="D18" s="12"/>
      <c r="E18" s="12">
        <v>87322093471</v>
      </c>
      <c r="F18" s="12"/>
      <c r="G18" s="12">
        <v>96718609338.641998</v>
      </c>
      <c r="H18" s="12"/>
      <c r="I18" s="12">
        <v>0</v>
      </c>
      <c r="J18" s="12"/>
      <c r="K18" s="12">
        <v>0</v>
      </c>
      <c r="L18" s="12"/>
      <c r="M18" s="12">
        <v>-597733</v>
      </c>
      <c r="N18" s="12"/>
      <c r="O18" s="12">
        <v>3333330247</v>
      </c>
      <c r="P18" s="12"/>
      <c r="Q18" s="12">
        <v>16005941</v>
      </c>
      <c r="R18" s="12"/>
      <c r="S18" s="12">
        <v>5590</v>
      </c>
      <c r="T18" s="12"/>
      <c r="U18" s="12">
        <v>84178494239</v>
      </c>
      <c r="V18" s="12"/>
      <c r="W18" s="12">
        <v>88940844589.369507</v>
      </c>
      <c r="Y18" s="9">
        <v>1.9095525061875888E-2</v>
      </c>
    </row>
    <row r="19" spans="1:25" x14ac:dyDescent="0.55000000000000004">
      <c r="A19" s="1" t="s">
        <v>25</v>
      </c>
      <c r="C19" s="12">
        <v>348305</v>
      </c>
      <c r="D19" s="12"/>
      <c r="E19" s="12">
        <v>24887489219</v>
      </c>
      <c r="F19" s="12"/>
      <c r="G19" s="12">
        <v>28674982710.404999</v>
      </c>
      <c r="H19" s="12"/>
      <c r="I19" s="12">
        <v>0</v>
      </c>
      <c r="J19" s="12"/>
      <c r="K19" s="12">
        <v>0</v>
      </c>
      <c r="L19" s="12"/>
      <c r="M19" s="12">
        <v>-12539</v>
      </c>
      <c r="N19" s="12"/>
      <c r="O19" s="12">
        <v>1019070608</v>
      </c>
      <c r="P19" s="12"/>
      <c r="Q19" s="12">
        <v>335766</v>
      </c>
      <c r="R19" s="12"/>
      <c r="S19" s="12">
        <v>88360</v>
      </c>
      <c r="T19" s="12"/>
      <c r="U19" s="12">
        <v>23991538177</v>
      </c>
      <c r="V19" s="12"/>
      <c r="W19" s="12">
        <v>29491757471.627998</v>
      </c>
      <c r="Y19" s="9">
        <v>6.3318557015990904E-3</v>
      </c>
    </row>
    <row r="20" spans="1:25" x14ac:dyDescent="0.55000000000000004">
      <c r="A20" s="1" t="s">
        <v>26</v>
      </c>
      <c r="C20" s="12">
        <v>661857</v>
      </c>
      <c r="D20" s="12"/>
      <c r="E20" s="12">
        <v>105330386750</v>
      </c>
      <c r="F20" s="12"/>
      <c r="G20" s="12">
        <v>117076677303.757</v>
      </c>
      <c r="H20" s="12"/>
      <c r="I20" s="12">
        <v>0</v>
      </c>
      <c r="J20" s="12"/>
      <c r="K20" s="12">
        <v>0</v>
      </c>
      <c r="L20" s="12"/>
      <c r="M20" s="12">
        <v>-23827</v>
      </c>
      <c r="N20" s="12"/>
      <c r="O20" s="12">
        <v>4176416504</v>
      </c>
      <c r="P20" s="12"/>
      <c r="Q20" s="12">
        <v>638030</v>
      </c>
      <c r="R20" s="12"/>
      <c r="S20" s="12">
        <v>175000</v>
      </c>
      <c r="T20" s="12"/>
      <c r="U20" s="12">
        <v>101538469274</v>
      </c>
      <c r="V20" s="12"/>
      <c r="W20" s="12">
        <v>110990901262.5</v>
      </c>
      <c r="Y20" s="9">
        <v>2.3829653816347749E-2</v>
      </c>
    </row>
    <row r="21" spans="1:25" x14ac:dyDescent="0.55000000000000004">
      <c r="A21" s="1" t="s">
        <v>27</v>
      </c>
      <c r="C21" s="12">
        <v>1502451</v>
      </c>
      <c r="D21" s="12"/>
      <c r="E21" s="12">
        <v>64038356801</v>
      </c>
      <c r="F21" s="12"/>
      <c r="G21" s="12">
        <v>72420368588.509506</v>
      </c>
      <c r="H21" s="12"/>
      <c r="I21" s="12">
        <v>0</v>
      </c>
      <c r="J21" s="12"/>
      <c r="K21" s="12">
        <v>0</v>
      </c>
      <c r="L21" s="12"/>
      <c r="M21" s="12">
        <v>-54089</v>
      </c>
      <c r="N21" s="12"/>
      <c r="O21" s="12">
        <v>2580417739</v>
      </c>
      <c r="P21" s="12"/>
      <c r="Q21" s="12">
        <v>1448362</v>
      </c>
      <c r="R21" s="12"/>
      <c r="S21" s="12">
        <v>47650</v>
      </c>
      <c r="T21" s="12"/>
      <c r="U21" s="12">
        <v>61732943391</v>
      </c>
      <c r="V21" s="12"/>
      <c r="W21" s="12">
        <v>68603813326.665001</v>
      </c>
      <c r="Y21" s="9">
        <v>1.4729181432533473E-2</v>
      </c>
    </row>
    <row r="22" spans="1:25" x14ac:dyDescent="0.55000000000000004">
      <c r="A22" s="1" t="s">
        <v>28</v>
      </c>
      <c r="C22" s="12">
        <v>809193</v>
      </c>
      <c r="D22" s="12"/>
      <c r="E22" s="12">
        <v>34145061557</v>
      </c>
      <c r="F22" s="12"/>
      <c r="G22" s="12">
        <v>38449282818.870003</v>
      </c>
      <c r="H22" s="12"/>
      <c r="I22" s="12">
        <v>0</v>
      </c>
      <c r="J22" s="12"/>
      <c r="K22" s="12">
        <v>0</v>
      </c>
      <c r="L22" s="12"/>
      <c r="M22" s="12">
        <v>-29131</v>
      </c>
      <c r="N22" s="12"/>
      <c r="O22" s="12">
        <v>1370583839</v>
      </c>
      <c r="P22" s="12"/>
      <c r="Q22" s="12">
        <v>780062</v>
      </c>
      <c r="R22" s="12"/>
      <c r="S22" s="12">
        <v>46160</v>
      </c>
      <c r="T22" s="12"/>
      <c r="U22" s="12">
        <v>32915837148</v>
      </c>
      <c r="V22" s="12"/>
      <c r="W22" s="12">
        <v>35793416331.575996</v>
      </c>
      <c r="Y22" s="9">
        <v>7.6848165965298313E-3</v>
      </c>
    </row>
    <row r="23" spans="1:25" x14ac:dyDescent="0.55000000000000004">
      <c r="A23" s="1" t="s">
        <v>29</v>
      </c>
      <c r="C23" s="12">
        <v>1993881</v>
      </c>
      <c r="D23" s="12"/>
      <c r="E23" s="12">
        <v>22458877509</v>
      </c>
      <c r="F23" s="12"/>
      <c r="G23" s="12">
        <v>25131980734.074001</v>
      </c>
      <c r="H23" s="12"/>
      <c r="I23" s="12">
        <v>0</v>
      </c>
      <c r="J23" s="12"/>
      <c r="K23" s="12">
        <v>0</v>
      </c>
      <c r="L23" s="12"/>
      <c r="M23" s="12">
        <v>-71780</v>
      </c>
      <c r="N23" s="12"/>
      <c r="O23" s="12">
        <v>896898622</v>
      </c>
      <c r="P23" s="12"/>
      <c r="Q23" s="12">
        <v>1922101</v>
      </c>
      <c r="R23" s="12"/>
      <c r="S23" s="12">
        <v>12240</v>
      </c>
      <c r="T23" s="12"/>
      <c r="U23" s="12">
        <v>21650354721</v>
      </c>
      <c r="V23" s="12"/>
      <c r="W23" s="12">
        <v>23386533468.372002</v>
      </c>
      <c r="Y23" s="9">
        <v>5.0210692063640833E-3</v>
      </c>
    </row>
    <row r="24" spans="1:25" x14ac:dyDescent="0.55000000000000004">
      <c r="A24" s="1" t="s">
        <v>30</v>
      </c>
      <c r="C24" s="12">
        <v>782843</v>
      </c>
      <c r="D24" s="12"/>
      <c r="E24" s="12">
        <v>76168766046</v>
      </c>
      <c r="F24" s="12"/>
      <c r="G24" s="12">
        <v>97257571817.067001</v>
      </c>
      <c r="H24" s="12"/>
      <c r="I24" s="12">
        <v>0</v>
      </c>
      <c r="J24" s="12"/>
      <c r="K24" s="12">
        <v>0</v>
      </c>
      <c r="L24" s="12"/>
      <c r="M24" s="12">
        <v>-28183</v>
      </c>
      <c r="N24" s="12"/>
      <c r="O24" s="12">
        <v>3472778038</v>
      </c>
      <c r="P24" s="12"/>
      <c r="Q24" s="12">
        <v>754660</v>
      </c>
      <c r="R24" s="12"/>
      <c r="S24" s="12">
        <v>117500</v>
      </c>
      <c r="T24" s="12"/>
      <c r="U24" s="12">
        <v>73426627032</v>
      </c>
      <c r="V24" s="12"/>
      <c r="W24" s="12">
        <v>88144948327.5</v>
      </c>
      <c r="Y24" s="9">
        <v>1.8924646799078293E-2</v>
      </c>
    </row>
    <row r="25" spans="1:25" x14ac:dyDescent="0.55000000000000004">
      <c r="A25" s="1" t="s">
        <v>31</v>
      </c>
      <c r="C25" s="12">
        <v>519041</v>
      </c>
      <c r="D25" s="12"/>
      <c r="E25" s="12">
        <v>25093240696</v>
      </c>
      <c r="F25" s="12"/>
      <c r="G25" s="12">
        <v>26158802196.735001</v>
      </c>
      <c r="H25" s="12"/>
      <c r="I25" s="12">
        <v>0</v>
      </c>
      <c r="J25" s="12"/>
      <c r="K25" s="12">
        <v>0</v>
      </c>
      <c r="L25" s="12"/>
      <c r="M25" s="12">
        <v>-18686</v>
      </c>
      <c r="N25" s="12"/>
      <c r="O25" s="12">
        <v>935753705</v>
      </c>
      <c r="P25" s="12"/>
      <c r="Q25" s="12">
        <v>500355</v>
      </c>
      <c r="R25" s="12"/>
      <c r="S25" s="12">
        <v>47630</v>
      </c>
      <c r="T25" s="12"/>
      <c r="U25" s="12">
        <v>24189858697</v>
      </c>
      <c r="V25" s="12"/>
      <c r="W25" s="12">
        <v>23690108793.532501</v>
      </c>
      <c r="Y25" s="9">
        <v>5.0862465751706568E-3</v>
      </c>
    </row>
    <row r="26" spans="1:25" x14ac:dyDescent="0.55000000000000004">
      <c r="A26" s="1" t="s">
        <v>32</v>
      </c>
      <c r="C26" s="12">
        <v>756953</v>
      </c>
      <c r="D26" s="12"/>
      <c r="E26" s="12">
        <v>48934775481</v>
      </c>
      <c r="F26" s="12"/>
      <c r="G26" s="12">
        <v>57261378766.364998</v>
      </c>
      <c r="H26" s="12"/>
      <c r="I26" s="12">
        <v>0</v>
      </c>
      <c r="J26" s="12"/>
      <c r="K26" s="12">
        <v>0</v>
      </c>
      <c r="L26" s="12"/>
      <c r="M26" s="12">
        <v>-27251</v>
      </c>
      <c r="N26" s="12"/>
      <c r="O26" s="12">
        <v>2029768035</v>
      </c>
      <c r="P26" s="12"/>
      <c r="Q26" s="12">
        <v>729702</v>
      </c>
      <c r="R26" s="12"/>
      <c r="S26" s="12">
        <v>78750</v>
      </c>
      <c r="T26" s="12"/>
      <c r="U26" s="12">
        <v>47173078827</v>
      </c>
      <c r="V26" s="12"/>
      <c r="W26" s="12">
        <v>57122121506.625</v>
      </c>
      <c r="Y26" s="9">
        <v>1.2264071786739593E-2</v>
      </c>
    </row>
    <row r="27" spans="1:25" x14ac:dyDescent="0.55000000000000004">
      <c r="A27" s="1" t="s">
        <v>33</v>
      </c>
      <c r="C27" s="12">
        <v>254229</v>
      </c>
      <c r="D27" s="12"/>
      <c r="E27" s="12">
        <v>33161902964</v>
      </c>
      <c r="F27" s="12"/>
      <c r="G27" s="12">
        <v>41672924045.504997</v>
      </c>
      <c r="H27" s="12"/>
      <c r="I27" s="12">
        <v>0</v>
      </c>
      <c r="J27" s="12"/>
      <c r="K27" s="12">
        <v>0</v>
      </c>
      <c r="L27" s="12"/>
      <c r="M27" s="12">
        <v>-9153</v>
      </c>
      <c r="N27" s="12"/>
      <c r="O27" s="12">
        <v>1464864907</v>
      </c>
      <c r="P27" s="12"/>
      <c r="Q27" s="12">
        <v>245076</v>
      </c>
      <c r="R27" s="12"/>
      <c r="S27" s="12">
        <v>141250</v>
      </c>
      <c r="T27" s="12"/>
      <c r="U27" s="12">
        <v>31967975847</v>
      </c>
      <c r="V27" s="12"/>
      <c r="W27" s="12">
        <v>34411013939.25</v>
      </c>
      <c r="Y27" s="9">
        <v>7.3880159572944646E-3</v>
      </c>
    </row>
    <row r="28" spans="1:25" x14ac:dyDescent="0.55000000000000004">
      <c r="A28" s="1" t="s">
        <v>34</v>
      </c>
      <c r="C28" s="12">
        <v>1842679</v>
      </c>
      <c r="D28" s="12"/>
      <c r="E28" s="12">
        <v>83216998466</v>
      </c>
      <c r="F28" s="12"/>
      <c r="G28" s="12">
        <v>83343035227.725006</v>
      </c>
      <c r="H28" s="12"/>
      <c r="I28" s="12">
        <v>0</v>
      </c>
      <c r="J28" s="12"/>
      <c r="K28" s="12">
        <v>0</v>
      </c>
      <c r="L28" s="12"/>
      <c r="M28" s="12">
        <v>-66337</v>
      </c>
      <c r="N28" s="12"/>
      <c r="O28" s="12">
        <v>2999055577</v>
      </c>
      <c r="P28" s="12"/>
      <c r="Q28" s="12">
        <v>1776342</v>
      </c>
      <c r="R28" s="12"/>
      <c r="S28" s="12">
        <v>45550</v>
      </c>
      <c r="T28" s="12"/>
      <c r="U28" s="12">
        <v>80221161412</v>
      </c>
      <c r="V28" s="12"/>
      <c r="W28" s="12">
        <v>80430949450.304993</v>
      </c>
      <c r="Y28" s="9">
        <v>1.7268457681841532E-2</v>
      </c>
    </row>
    <row r="29" spans="1:25" x14ac:dyDescent="0.55000000000000004">
      <c r="A29" s="1" t="s">
        <v>35</v>
      </c>
      <c r="C29" s="12">
        <v>2015473</v>
      </c>
      <c r="D29" s="12"/>
      <c r="E29" s="12">
        <v>41409224218</v>
      </c>
      <c r="F29" s="12"/>
      <c r="G29" s="12">
        <v>38667182058.044998</v>
      </c>
      <c r="H29" s="12"/>
      <c r="I29" s="12">
        <v>0</v>
      </c>
      <c r="J29" s="12"/>
      <c r="K29" s="12">
        <v>0</v>
      </c>
      <c r="L29" s="12"/>
      <c r="M29" s="12">
        <v>-72558</v>
      </c>
      <c r="N29" s="12"/>
      <c r="O29" s="12">
        <v>1372563135</v>
      </c>
      <c r="P29" s="12"/>
      <c r="Q29" s="12">
        <v>1942915</v>
      </c>
      <c r="R29" s="12"/>
      <c r="S29" s="12">
        <v>19610</v>
      </c>
      <c r="T29" s="12"/>
      <c r="U29" s="12">
        <v>39918472176</v>
      </c>
      <c r="V29" s="12"/>
      <c r="W29" s="12">
        <v>37873864799.2575</v>
      </c>
      <c r="Y29" s="9">
        <v>8.1314871452295868E-3</v>
      </c>
    </row>
    <row r="30" spans="1:25" x14ac:dyDescent="0.55000000000000004">
      <c r="A30" s="1" t="s">
        <v>36</v>
      </c>
      <c r="C30" s="12">
        <v>12050341</v>
      </c>
      <c r="D30" s="12"/>
      <c r="E30" s="12">
        <v>146978226572</v>
      </c>
      <c r="F30" s="12"/>
      <c r="G30" s="12">
        <v>139072027478.89099</v>
      </c>
      <c r="H30" s="12"/>
      <c r="I30" s="12">
        <v>0</v>
      </c>
      <c r="J30" s="12"/>
      <c r="K30" s="12">
        <v>0</v>
      </c>
      <c r="L30" s="12"/>
      <c r="M30" s="12">
        <v>-433813</v>
      </c>
      <c r="N30" s="12"/>
      <c r="O30" s="12">
        <v>4984653196</v>
      </c>
      <c r="P30" s="12"/>
      <c r="Q30" s="12">
        <v>11616528</v>
      </c>
      <c r="R30" s="12"/>
      <c r="S30" s="12">
        <v>12620</v>
      </c>
      <c r="T30" s="12"/>
      <c r="U30" s="12">
        <v>141687001583</v>
      </c>
      <c r="V30" s="12"/>
      <c r="W30" s="12">
        <v>145728309889.008</v>
      </c>
      <c r="Y30" s="9">
        <v>3.128774644043545E-2</v>
      </c>
    </row>
    <row r="31" spans="1:25" x14ac:dyDescent="0.55000000000000004">
      <c r="A31" s="1" t="s">
        <v>37</v>
      </c>
      <c r="C31" s="12">
        <v>7317468</v>
      </c>
      <c r="D31" s="12"/>
      <c r="E31" s="12">
        <v>97202230695</v>
      </c>
      <c r="F31" s="12"/>
      <c r="G31" s="12">
        <v>113473293420.24001</v>
      </c>
      <c r="H31" s="12"/>
      <c r="I31" s="12">
        <v>0</v>
      </c>
      <c r="J31" s="12"/>
      <c r="K31" s="12">
        <v>0</v>
      </c>
      <c r="L31" s="12"/>
      <c r="M31" s="12">
        <v>-263429</v>
      </c>
      <c r="N31" s="12"/>
      <c r="O31" s="12">
        <v>4074553379</v>
      </c>
      <c r="P31" s="12"/>
      <c r="Q31" s="12">
        <v>7054039</v>
      </c>
      <c r="R31" s="12"/>
      <c r="S31" s="12">
        <v>16800</v>
      </c>
      <c r="T31" s="12"/>
      <c r="U31" s="12">
        <v>93702948371</v>
      </c>
      <c r="V31" s="12"/>
      <c r="W31" s="12">
        <v>117802733461.56</v>
      </c>
      <c r="Y31" s="9">
        <v>2.5292148501157501E-2</v>
      </c>
    </row>
    <row r="32" spans="1:25" x14ac:dyDescent="0.55000000000000004">
      <c r="A32" s="1" t="s">
        <v>38</v>
      </c>
      <c r="C32" s="12">
        <v>19423135</v>
      </c>
      <c r="D32" s="12"/>
      <c r="E32" s="12">
        <v>35749736896</v>
      </c>
      <c r="F32" s="12"/>
      <c r="G32" s="12">
        <v>41298886554.698303</v>
      </c>
      <c r="H32" s="12"/>
      <c r="I32" s="12">
        <v>0</v>
      </c>
      <c r="J32" s="12"/>
      <c r="K32" s="12">
        <v>0</v>
      </c>
      <c r="L32" s="12"/>
      <c r="M32" s="12">
        <v>-699233</v>
      </c>
      <c r="N32" s="12"/>
      <c r="O32" s="12">
        <v>1491050579</v>
      </c>
      <c r="P32" s="12"/>
      <c r="Q32" s="12">
        <v>18723902</v>
      </c>
      <c r="R32" s="12"/>
      <c r="S32" s="12">
        <v>2139</v>
      </c>
      <c r="T32" s="12"/>
      <c r="U32" s="12">
        <v>34462746109</v>
      </c>
      <c r="V32" s="12"/>
      <c r="W32" s="12">
        <v>39812126341.050903</v>
      </c>
      <c r="Y32" s="9">
        <v>8.547630279676614E-3</v>
      </c>
    </row>
    <row r="33" spans="1:25" x14ac:dyDescent="0.55000000000000004">
      <c r="A33" s="1" t="s">
        <v>39</v>
      </c>
      <c r="C33" s="12">
        <v>145362129</v>
      </c>
      <c r="D33" s="12"/>
      <c r="E33" s="12">
        <v>135068088180</v>
      </c>
      <c r="F33" s="12"/>
      <c r="G33" s="12">
        <v>147965157716.42899</v>
      </c>
      <c r="H33" s="12"/>
      <c r="I33" s="12">
        <v>0</v>
      </c>
      <c r="J33" s="12"/>
      <c r="K33" s="12">
        <v>0</v>
      </c>
      <c r="L33" s="12"/>
      <c r="M33" s="12">
        <v>-5233037</v>
      </c>
      <c r="N33" s="12"/>
      <c r="O33" s="12">
        <v>5316010446</v>
      </c>
      <c r="P33" s="12"/>
      <c r="Q33" s="12">
        <v>140129092</v>
      </c>
      <c r="R33" s="12"/>
      <c r="S33" s="12">
        <v>1039</v>
      </c>
      <c r="T33" s="12"/>
      <c r="U33" s="12">
        <v>130205636672</v>
      </c>
      <c r="V33" s="12"/>
      <c r="W33" s="12">
        <v>144727841534.80099</v>
      </c>
      <c r="Y33" s="9">
        <v>3.107294672024416E-2</v>
      </c>
    </row>
    <row r="34" spans="1:25" x14ac:dyDescent="0.55000000000000004">
      <c r="A34" s="1" t="s">
        <v>40</v>
      </c>
      <c r="C34" s="12">
        <v>6965587</v>
      </c>
      <c r="D34" s="12"/>
      <c r="E34" s="12">
        <v>61882967106</v>
      </c>
      <c r="F34" s="12"/>
      <c r="G34" s="12">
        <v>65086932519.089996</v>
      </c>
      <c r="H34" s="12"/>
      <c r="I34" s="12">
        <v>0</v>
      </c>
      <c r="J34" s="12"/>
      <c r="K34" s="12">
        <v>0</v>
      </c>
      <c r="L34" s="12"/>
      <c r="M34" s="12">
        <v>-250762</v>
      </c>
      <c r="N34" s="12"/>
      <c r="O34" s="12">
        <v>2341639064</v>
      </c>
      <c r="P34" s="12"/>
      <c r="Q34" s="12">
        <v>6714825</v>
      </c>
      <c r="R34" s="12"/>
      <c r="S34" s="12">
        <v>11020</v>
      </c>
      <c r="T34" s="12"/>
      <c r="U34" s="12">
        <v>59655172580</v>
      </c>
      <c r="V34" s="12"/>
      <c r="W34" s="12">
        <v>73557087139.574997</v>
      </c>
      <c r="Y34" s="9">
        <v>1.5792645183855456E-2</v>
      </c>
    </row>
    <row r="35" spans="1:25" x14ac:dyDescent="0.55000000000000004">
      <c r="A35" s="1" t="s">
        <v>41</v>
      </c>
      <c r="C35" s="12">
        <v>2718333</v>
      </c>
      <c r="D35" s="12"/>
      <c r="E35" s="12">
        <v>22259563480</v>
      </c>
      <c r="F35" s="12"/>
      <c r="G35" s="12">
        <v>27426913024.297501</v>
      </c>
      <c r="H35" s="12"/>
      <c r="I35" s="12">
        <v>0</v>
      </c>
      <c r="J35" s="12"/>
      <c r="K35" s="12">
        <v>0</v>
      </c>
      <c r="L35" s="12"/>
      <c r="M35" s="12">
        <v>-97860</v>
      </c>
      <c r="N35" s="12"/>
      <c r="O35" s="12">
        <v>990972411</v>
      </c>
      <c r="P35" s="12"/>
      <c r="Q35" s="12">
        <v>2620473</v>
      </c>
      <c r="R35" s="12"/>
      <c r="S35" s="12">
        <v>10800</v>
      </c>
      <c r="T35" s="12"/>
      <c r="U35" s="12">
        <v>21458219097</v>
      </c>
      <c r="V35" s="12"/>
      <c r="W35" s="12">
        <v>28132716805.02</v>
      </c>
      <c r="Y35" s="9">
        <v>6.0400708053667991E-3</v>
      </c>
    </row>
    <row r="36" spans="1:25" x14ac:dyDescent="0.55000000000000004">
      <c r="A36" s="1" t="s">
        <v>42</v>
      </c>
      <c r="C36" s="12">
        <v>5587142</v>
      </c>
      <c r="D36" s="12"/>
      <c r="E36" s="12">
        <v>65944663135</v>
      </c>
      <c r="F36" s="12"/>
      <c r="G36" s="12">
        <v>80698145279.102997</v>
      </c>
      <c r="H36" s="12"/>
      <c r="I36" s="12">
        <v>0</v>
      </c>
      <c r="J36" s="12"/>
      <c r="K36" s="12">
        <v>0</v>
      </c>
      <c r="L36" s="12"/>
      <c r="M36" s="12">
        <v>-201138</v>
      </c>
      <c r="N36" s="12"/>
      <c r="O36" s="12">
        <v>2817223017</v>
      </c>
      <c r="P36" s="12"/>
      <c r="Q36" s="12">
        <v>5386004</v>
      </c>
      <c r="R36" s="12"/>
      <c r="S36" s="12">
        <v>14710</v>
      </c>
      <c r="T36" s="12"/>
      <c r="U36" s="12">
        <v>63570644782</v>
      </c>
      <c r="V36" s="12"/>
      <c r="W36" s="12">
        <v>78756711532.901993</v>
      </c>
      <c r="Y36" s="9">
        <v>1.6909000199074015E-2</v>
      </c>
    </row>
    <row r="37" spans="1:25" x14ac:dyDescent="0.55000000000000004">
      <c r="A37" s="1" t="s">
        <v>43</v>
      </c>
      <c r="C37" s="12">
        <v>9290814</v>
      </c>
      <c r="D37" s="12"/>
      <c r="E37" s="12">
        <v>120302692871</v>
      </c>
      <c r="F37" s="12"/>
      <c r="G37" s="12">
        <v>132068131290.81</v>
      </c>
      <c r="H37" s="12"/>
      <c r="I37" s="12">
        <v>0</v>
      </c>
      <c r="J37" s="12"/>
      <c r="K37" s="12">
        <v>0</v>
      </c>
      <c r="L37" s="12"/>
      <c r="M37" s="12">
        <v>-334470</v>
      </c>
      <c r="N37" s="12"/>
      <c r="O37" s="12">
        <v>4737087374</v>
      </c>
      <c r="P37" s="12"/>
      <c r="Q37" s="12">
        <v>8956344</v>
      </c>
      <c r="R37" s="12"/>
      <c r="S37" s="12">
        <v>14790</v>
      </c>
      <c r="T37" s="12"/>
      <c r="U37" s="12">
        <v>115971786916</v>
      </c>
      <c r="V37" s="12"/>
      <c r="W37" s="12">
        <v>131676165009.828</v>
      </c>
      <c r="Y37" s="9">
        <v>2.8270762669341774E-2</v>
      </c>
    </row>
    <row r="38" spans="1:25" x14ac:dyDescent="0.55000000000000004">
      <c r="A38" s="1" t="s">
        <v>44</v>
      </c>
      <c r="C38" s="12">
        <v>3646293</v>
      </c>
      <c r="D38" s="12"/>
      <c r="E38" s="12">
        <v>65175973582</v>
      </c>
      <c r="F38" s="12"/>
      <c r="G38" s="12">
        <v>72890656864.231506</v>
      </c>
      <c r="H38" s="12"/>
      <c r="I38" s="12">
        <v>0</v>
      </c>
      <c r="J38" s="12"/>
      <c r="K38" s="12">
        <v>0</v>
      </c>
      <c r="L38" s="12"/>
      <c r="M38" s="12">
        <v>-42461</v>
      </c>
      <c r="N38" s="12"/>
      <c r="O38" s="12">
        <v>861050485</v>
      </c>
      <c r="P38" s="12"/>
      <c r="Q38" s="12">
        <v>3603832</v>
      </c>
      <c r="R38" s="12"/>
      <c r="S38" s="12">
        <v>22270</v>
      </c>
      <c r="T38" s="12"/>
      <c r="U38" s="12">
        <v>64417000835</v>
      </c>
      <c r="V38" s="12"/>
      <c r="W38" s="12">
        <v>79779807475.091995</v>
      </c>
      <c r="Y38" s="9">
        <v>1.7128658043509729E-2</v>
      </c>
    </row>
    <row r="39" spans="1:25" x14ac:dyDescent="0.55000000000000004">
      <c r="A39" s="1" t="s">
        <v>45</v>
      </c>
      <c r="C39" s="12">
        <v>4397616</v>
      </c>
      <c r="D39" s="12"/>
      <c r="E39" s="12">
        <v>35571107286</v>
      </c>
      <c r="F39" s="12"/>
      <c r="G39" s="12">
        <v>42796497309.192001</v>
      </c>
      <c r="H39" s="12"/>
      <c r="I39" s="12">
        <v>0</v>
      </c>
      <c r="J39" s="12"/>
      <c r="K39" s="12">
        <v>0</v>
      </c>
      <c r="L39" s="12"/>
      <c r="M39" s="12">
        <v>-158315</v>
      </c>
      <c r="N39" s="12"/>
      <c r="O39" s="12">
        <v>1518687477</v>
      </c>
      <c r="P39" s="12"/>
      <c r="Q39" s="12">
        <v>4239301</v>
      </c>
      <c r="R39" s="12"/>
      <c r="S39" s="12">
        <v>10050</v>
      </c>
      <c r="T39" s="12"/>
      <c r="U39" s="12">
        <v>34290540758</v>
      </c>
      <c r="V39" s="12"/>
      <c r="W39" s="12">
        <v>42351475448.452499</v>
      </c>
      <c r="Y39" s="9">
        <v>9.0928264125120228E-3</v>
      </c>
    </row>
    <row r="40" spans="1:25" x14ac:dyDescent="0.55000000000000004">
      <c r="A40" s="1" t="s">
        <v>46</v>
      </c>
      <c r="C40" s="12">
        <v>41325000</v>
      </c>
      <c r="D40" s="12"/>
      <c r="E40" s="12">
        <v>310534534166</v>
      </c>
      <c r="F40" s="12"/>
      <c r="G40" s="12">
        <v>328632930000</v>
      </c>
      <c r="H40" s="12"/>
      <c r="I40" s="12">
        <v>0</v>
      </c>
      <c r="J40" s="12"/>
      <c r="K40" s="12">
        <v>0</v>
      </c>
      <c r="L40" s="12"/>
      <c r="M40" s="12">
        <v>-1487700</v>
      </c>
      <c r="N40" s="12"/>
      <c r="O40" s="12">
        <v>11806986807</v>
      </c>
      <c r="P40" s="12"/>
      <c r="Q40" s="12">
        <v>39837300</v>
      </c>
      <c r="R40" s="12"/>
      <c r="S40" s="12">
        <v>8380</v>
      </c>
      <c r="T40" s="12"/>
      <c r="U40" s="12">
        <v>299355290925</v>
      </c>
      <c r="V40" s="12"/>
      <c r="W40" s="12">
        <v>331850246384.70001</v>
      </c>
      <c r="Y40" s="9">
        <v>7.1247970781987927E-2</v>
      </c>
    </row>
    <row r="41" spans="1:25" x14ac:dyDescent="0.55000000000000004">
      <c r="A41" s="1" t="s">
        <v>47</v>
      </c>
      <c r="C41" s="12">
        <v>1803584</v>
      </c>
      <c r="D41" s="12"/>
      <c r="E41" s="12">
        <v>19915585770</v>
      </c>
      <c r="F41" s="12"/>
      <c r="G41" s="12">
        <v>23127799510.080002</v>
      </c>
      <c r="H41" s="12"/>
      <c r="I41" s="12">
        <v>0</v>
      </c>
      <c r="J41" s="12"/>
      <c r="K41" s="12">
        <v>0</v>
      </c>
      <c r="L41" s="12"/>
      <c r="M41" s="12">
        <v>0</v>
      </c>
      <c r="N41" s="12"/>
      <c r="O41" s="12">
        <v>0</v>
      </c>
      <c r="P41" s="12"/>
      <c r="Q41" s="12">
        <v>1803584</v>
      </c>
      <c r="R41" s="12"/>
      <c r="S41" s="12">
        <v>15970</v>
      </c>
      <c r="T41" s="12"/>
      <c r="U41" s="12">
        <v>19915585770</v>
      </c>
      <c r="V41" s="12"/>
      <c r="W41" s="12">
        <v>28631857222.944</v>
      </c>
      <c r="Y41" s="9">
        <v>6.1472358362799663E-3</v>
      </c>
    </row>
    <row r="42" spans="1:25" x14ac:dyDescent="0.55000000000000004">
      <c r="A42" s="1" t="s">
        <v>48</v>
      </c>
      <c r="C42" s="12">
        <v>2039745</v>
      </c>
      <c r="D42" s="12"/>
      <c r="E42" s="12">
        <v>45713901567</v>
      </c>
      <c r="F42" s="12"/>
      <c r="G42" s="12">
        <v>46614719811.577499</v>
      </c>
      <c r="H42" s="12"/>
      <c r="I42" s="12">
        <v>0</v>
      </c>
      <c r="J42" s="12"/>
      <c r="K42" s="12">
        <v>0</v>
      </c>
      <c r="L42" s="12"/>
      <c r="M42" s="12">
        <v>-73431</v>
      </c>
      <c r="N42" s="12"/>
      <c r="O42" s="12">
        <v>1555232736</v>
      </c>
      <c r="P42" s="12"/>
      <c r="Q42" s="12">
        <v>1966314</v>
      </c>
      <c r="R42" s="12"/>
      <c r="S42" s="12">
        <v>20730</v>
      </c>
      <c r="T42" s="12"/>
      <c r="U42" s="12">
        <v>44068197077</v>
      </c>
      <c r="V42" s="12"/>
      <c r="W42" s="12">
        <v>40519157169.140999</v>
      </c>
      <c r="Y42" s="9">
        <v>8.6994292080502609E-3</v>
      </c>
    </row>
    <row r="43" spans="1:25" x14ac:dyDescent="0.55000000000000004">
      <c r="A43" s="1" t="s">
        <v>49</v>
      </c>
      <c r="C43" s="12">
        <v>33313028</v>
      </c>
      <c r="D43" s="12"/>
      <c r="E43" s="12">
        <v>185383276834</v>
      </c>
      <c r="F43" s="12"/>
      <c r="G43" s="12">
        <v>199682337364.90201</v>
      </c>
      <c r="H43" s="12"/>
      <c r="I43" s="12">
        <v>0</v>
      </c>
      <c r="J43" s="12"/>
      <c r="K43" s="12">
        <v>0</v>
      </c>
      <c r="L43" s="12"/>
      <c r="M43" s="12">
        <v>-4199270</v>
      </c>
      <c r="N43" s="12"/>
      <c r="O43" s="12">
        <v>25403733115</v>
      </c>
      <c r="P43" s="12"/>
      <c r="Q43" s="12">
        <v>29113758</v>
      </c>
      <c r="R43" s="12"/>
      <c r="S43" s="12">
        <v>6170</v>
      </c>
      <c r="T43" s="12"/>
      <c r="U43" s="12">
        <v>162014808723</v>
      </c>
      <c r="V43" s="12"/>
      <c r="W43" s="12">
        <v>178563077133.18301</v>
      </c>
      <c r="Y43" s="9">
        <v>3.8337343548567097E-2</v>
      </c>
    </row>
    <row r="44" spans="1:25" x14ac:dyDescent="0.55000000000000004">
      <c r="A44" s="1" t="s">
        <v>50</v>
      </c>
      <c r="C44" s="12">
        <v>1012932</v>
      </c>
      <c r="D44" s="12"/>
      <c r="E44" s="12">
        <v>21677105764</v>
      </c>
      <c r="F44" s="12"/>
      <c r="G44" s="12">
        <v>22252601706.66</v>
      </c>
      <c r="H44" s="12"/>
      <c r="I44" s="12">
        <v>0</v>
      </c>
      <c r="J44" s="12"/>
      <c r="K44" s="12">
        <v>0</v>
      </c>
      <c r="L44" s="12"/>
      <c r="M44" s="12">
        <v>-36466</v>
      </c>
      <c r="N44" s="12"/>
      <c r="O44" s="12">
        <v>791821501</v>
      </c>
      <c r="P44" s="12"/>
      <c r="Q44" s="12">
        <v>976466</v>
      </c>
      <c r="R44" s="12"/>
      <c r="S44" s="12">
        <v>22790</v>
      </c>
      <c r="T44" s="12"/>
      <c r="U44" s="12">
        <v>20896720367</v>
      </c>
      <c r="V44" s="12"/>
      <c r="W44" s="12">
        <v>22121250862.167</v>
      </c>
      <c r="Y44" s="9">
        <v>4.7494140874061608E-3</v>
      </c>
    </row>
    <row r="45" spans="1:25" x14ac:dyDescent="0.55000000000000004">
      <c r="A45" s="1" t="s">
        <v>51</v>
      </c>
      <c r="C45" s="12">
        <v>30149172</v>
      </c>
      <c r="D45" s="12"/>
      <c r="E45" s="12">
        <v>333191897548</v>
      </c>
      <c r="F45" s="12"/>
      <c r="G45" s="12">
        <v>363533485094.65802</v>
      </c>
      <c r="H45" s="12"/>
      <c r="I45" s="12">
        <v>0</v>
      </c>
      <c r="J45" s="12"/>
      <c r="K45" s="12">
        <v>0</v>
      </c>
      <c r="L45" s="12"/>
      <c r="M45" s="12">
        <v>-1554539</v>
      </c>
      <c r="N45" s="12"/>
      <c r="O45" s="12">
        <v>18305993689</v>
      </c>
      <c r="P45" s="12"/>
      <c r="Q45" s="12">
        <v>28594633</v>
      </c>
      <c r="R45" s="12"/>
      <c r="S45" s="12">
        <v>12540</v>
      </c>
      <c r="T45" s="12"/>
      <c r="U45" s="12">
        <v>316011996252</v>
      </c>
      <c r="V45" s="12"/>
      <c r="W45" s="12">
        <v>356443166467.97101</v>
      </c>
      <c r="Y45" s="9">
        <v>7.6528050187158567E-2</v>
      </c>
    </row>
    <row r="46" spans="1:25" x14ac:dyDescent="0.55000000000000004">
      <c r="A46" s="1" t="s">
        <v>52</v>
      </c>
      <c r="C46" s="12">
        <v>3631641</v>
      </c>
      <c r="D46" s="12"/>
      <c r="E46" s="12">
        <v>51541338463</v>
      </c>
      <c r="F46" s="12"/>
      <c r="G46" s="12">
        <v>59493339490.103996</v>
      </c>
      <c r="H46" s="12"/>
      <c r="I46" s="12">
        <v>0</v>
      </c>
      <c r="J46" s="12"/>
      <c r="K46" s="12">
        <v>0</v>
      </c>
      <c r="L46" s="12"/>
      <c r="M46" s="12">
        <v>-130740</v>
      </c>
      <c r="N46" s="12"/>
      <c r="O46" s="12">
        <v>2169018172</v>
      </c>
      <c r="P46" s="12"/>
      <c r="Q46" s="12">
        <v>3500901</v>
      </c>
      <c r="R46" s="12"/>
      <c r="S46" s="12">
        <v>17070</v>
      </c>
      <c r="T46" s="12"/>
      <c r="U46" s="12">
        <v>49685837163</v>
      </c>
      <c r="V46" s="12"/>
      <c r="W46" s="12">
        <v>59404805808.583504</v>
      </c>
      <c r="Y46" s="9">
        <v>1.2754162200178384E-2</v>
      </c>
    </row>
    <row r="47" spans="1:25" x14ac:dyDescent="0.55000000000000004">
      <c r="A47" s="1" t="s">
        <v>53</v>
      </c>
      <c r="C47" s="12">
        <v>7901175</v>
      </c>
      <c r="D47" s="12"/>
      <c r="E47" s="12">
        <v>111380223944</v>
      </c>
      <c r="F47" s="12"/>
      <c r="G47" s="12">
        <v>119540360993.175</v>
      </c>
      <c r="H47" s="12"/>
      <c r="I47" s="12">
        <v>0</v>
      </c>
      <c r="J47" s="12"/>
      <c r="K47" s="12">
        <v>0</v>
      </c>
      <c r="L47" s="12"/>
      <c r="M47" s="12">
        <v>-452086</v>
      </c>
      <c r="N47" s="12"/>
      <c r="O47" s="12">
        <v>6738682475</v>
      </c>
      <c r="P47" s="12"/>
      <c r="Q47" s="12">
        <v>7449089</v>
      </c>
      <c r="R47" s="12"/>
      <c r="S47" s="12">
        <v>14770</v>
      </c>
      <c r="T47" s="12"/>
      <c r="U47" s="12">
        <v>105007318656</v>
      </c>
      <c r="V47" s="12"/>
      <c r="W47" s="12">
        <v>109368407415.04601</v>
      </c>
      <c r="Y47" s="9">
        <v>2.3481305742188575E-2</v>
      </c>
    </row>
    <row r="48" spans="1:25" x14ac:dyDescent="0.55000000000000004">
      <c r="A48" s="1" t="s">
        <v>54</v>
      </c>
      <c r="C48" s="12">
        <v>13732262</v>
      </c>
      <c r="D48" s="12"/>
      <c r="E48" s="12">
        <v>24847989512</v>
      </c>
      <c r="F48" s="12"/>
      <c r="G48" s="12">
        <v>27860782838.885101</v>
      </c>
      <c r="H48" s="12"/>
      <c r="I48" s="12">
        <v>0</v>
      </c>
      <c r="J48" s="12"/>
      <c r="K48" s="12">
        <v>0</v>
      </c>
      <c r="L48" s="12"/>
      <c r="M48" s="12">
        <v>-494362</v>
      </c>
      <c r="N48" s="12"/>
      <c r="O48" s="12">
        <v>1002497937</v>
      </c>
      <c r="P48" s="12"/>
      <c r="Q48" s="12">
        <v>13237900</v>
      </c>
      <c r="R48" s="12"/>
      <c r="S48" s="12">
        <v>1925</v>
      </c>
      <c r="T48" s="12"/>
      <c r="U48" s="12">
        <v>23953460863</v>
      </c>
      <c r="V48" s="12"/>
      <c r="W48" s="12">
        <v>25331333902.875</v>
      </c>
      <c r="Y48" s="9">
        <v>5.4386162356154545E-3</v>
      </c>
    </row>
    <row r="49" spans="1:25" x14ac:dyDescent="0.55000000000000004">
      <c r="A49" s="1" t="s">
        <v>55</v>
      </c>
      <c r="C49" s="12">
        <v>5224374</v>
      </c>
      <c r="D49" s="12"/>
      <c r="E49" s="12">
        <v>146290632635</v>
      </c>
      <c r="F49" s="12"/>
      <c r="G49" s="12">
        <v>160420696428.483</v>
      </c>
      <c r="H49" s="12"/>
      <c r="I49" s="12">
        <v>257811</v>
      </c>
      <c r="J49" s="12"/>
      <c r="K49" s="12">
        <v>8261047827</v>
      </c>
      <c r="L49" s="12"/>
      <c r="M49" s="12">
        <v>-68151</v>
      </c>
      <c r="N49" s="12"/>
      <c r="O49" s="12">
        <v>2010686502</v>
      </c>
      <c r="P49" s="12"/>
      <c r="Q49" s="12">
        <v>5414034</v>
      </c>
      <c r="R49" s="12"/>
      <c r="S49" s="12">
        <v>30800</v>
      </c>
      <c r="T49" s="12"/>
      <c r="U49" s="12">
        <v>152643346009</v>
      </c>
      <c r="V49" s="12"/>
      <c r="W49" s="12">
        <v>165760071329.16</v>
      </c>
      <c r="Y49" s="9">
        <v>3.5588548893796243E-2</v>
      </c>
    </row>
    <row r="50" spans="1:25" x14ac:dyDescent="0.55000000000000004">
      <c r="A50" s="1" t="s">
        <v>56</v>
      </c>
      <c r="C50" s="12">
        <v>1847651</v>
      </c>
      <c r="D50" s="12"/>
      <c r="E50" s="12">
        <v>38506138074</v>
      </c>
      <c r="F50" s="12"/>
      <c r="G50" s="12">
        <v>45549105418.440002</v>
      </c>
      <c r="H50" s="12"/>
      <c r="I50" s="12">
        <v>0</v>
      </c>
      <c r="J50" s="12"/>
      <c r="K50" s="12">
        <v>0</v>
      </c>
      <c r="L50" s="12"/>
      <c r="M50" s="12">
        <v>0</v>
      </c>
      <c r="N50" s="12"/>
      <c r="O50" s="12">
        <v>0</v>
      </c>
      <c r="P50" s="12"/>
      <c r="Q50" s="12">
        <v>1847651</v>
      </c>
      <c r="R50" s="12"/>
      <c r="S50" s="12">
        <v>26690</v>
      </c>
      <c r="T50" s="12"/>
      <c r="U50" s="12">
        <v>38506138074</v>
      </c>
      <c r="V50" s="12"/>
      <c r="W50" s="12">
        <v>49020388049.119499</v>
      </c>
      <c r="Y50" s="9">
        <v>1.0524636378894076E-2</v>
      </c>
    </row>
    <row r="51" spans="1:25" x14ac:dyDescent="0.55000000000000004">
      <c r="A51" s="1" t="s">
        <v>57</v>
      </c>
      <c r="C51" s="12">
        <v>5639118</v>
      </c>
      <c r="D51" s="12"/>
      <c r="E51" s="12">
        <v>38381288142</v>
      </c>
      <c r="F51" s="12"/>
      <c r="G51" s="12">
        <v>46470135905.091003</v>
      </c>
      <c r="H51" s="12"/>
      <c r="I51" s="12">
        <v>0</v>
      </c>
      <c r="J51" s="12"/>
      <c r="K51" s="12">
        <v>0</v>
      </c>
      <c r="L51" s="12"/>
      <c r="M51" s="12">
        <v>-203009</v>
      </c>
      <c r="N51" s="12"/>
      <c r="O51" s="12">
        <v>1638654817</v>
      </c>
      <c r="P51" s="12"/>
      <c r="Q51" s="12">
        <v>5436109</v>
      </c>
      <c r="R51" s="12"/>
      <c r="S51" s="12">
        <v>8250</v>
      </c>
      <c r="T51" s="12"/>
      <c r="U51" s="12">
        <v>36999556651</v>
      </c>
      <c r="V51" s="12"/>
      <c r="W51" s="12">
        <v>44581054249.462502</v>
      </c>
      <c r="Y51" s="9">
        <v>9.5715151192437599E-3</v>
      </c>
    </row>
    <row r="52" spans="1:25" x14ac:dyDescent="0.55000000000000004">
      <c r="A52" s="1" t="s">
        <v>58</v>
      </c>
      <c r="C52" s="12">
        <v>12733947</v>
      </c>
      <c r="D52" s="12"/>
      <c r="E52" s="12">
        <v>166076913863</v>
      </c>
      <c r="F52" s="12"/>
      <c r="G52" s="12">
        <v>161771540596.173</v>
      </c>
      <c r="H52" s="12"/>
      <c r="I52" s="12">
        <v>0</v>
      </c>
      <c r="J52" s="12"/>
      <c r="K52" s="12">
        <v>0</v>
      </c>
      <c r="L52" s="12"/>
      <c r="M52" s="12">
        <v>-685675</v>
      </c>
      <c r="N52" s="12"/>
      <c r="O52" s="12">
        <v>8682458145</v>
      </c>
      <c r="P52" s="12"/>
      <c r="Q52" s="12">
        <v>12048272</v>
      </c>
      <c r="R52" s="12"/>
      <c r="S52" s="12">
        <v>13700</v>
      </c>
      <c r="T52" s="12"/>
      <c r="U52" s="12">
        <v>157134298671</v>
      </c>
      <c r="V52" s="12"/>
      <c r="W52" s="12">
        <v>164079211507.92001</v>
      </c>
      <c r="Y52" s="9">
        <v>3.5227669693804649E-2</v>
      </c>
    </row>
    <row r="53" spans="1:25" x14ac:dyDescent="0.55000000000000004">
      <c r="A53" s="1" t="s">
        <v>59</v>
      </c>
      <c r="C53" s="12">
        <v>10247373</v>
      </c>
      <c r="D53" s="12"/>
      <c r="E53" s="12">
        <v>165537483297</v>
      </c>
      <c r="F53" s="12"/>
      <c r="G53" s="12">
        <v>164408514248.69101</v>
      </c>
      <c r="H53" s="12"/>
      <c r="I53" s="12">
        <v>0</v>
      </c>
      <c r="J53" s="12"/>
      <c r="K53" s="12">
        <v>0</v>
      </c>
      <c r="L53" s="12"/>
      <c r="M53" s="12">
        <v>-642034</v>
      </c>
      <c r="N53" s="12"/>
      <c r="O53" s="12">
        <v>10128388848</v>
      </c>
      <c r="P53" s="12"/>
      <c r="Q53" s="12">
        <v>9605339</v>
      </c>
      <c r="R53" s="12"/>
      <c r="S53" s="12">
        <v>16860</v>
      </c>
      <c r="T53" s="12"/>
      <c r="U53" s="12">
        <v>155165977107</v>
      </c>
      <c r="V53" s="12"/>
      <c r="W53" s="12">
        <v>160982436747.53699</v>
      </c>
      <c r="Y53" s="9">
        <v>3.4562794738761254E-2</v>
      </c>
    </row>
    <row r="54" spans="1:25" x14ac:dyDescent="0.55000000000000004">
      <c r="A54" s="1" t="s">
        <v>60</v>
      </c>
      <c r="C54" s="12">
        <v>42016267</v>
      </c>
      <c r="D54" s="12"/>
      <c r="E54" s="12">
        <v>304192324279</v>
      </c>
      <c r="F54" s="12"/>
      <c r="G54" s="12">
        <v>317005990904.146</v>
      </c>
      <c r="H54" s="12"/>
      <c r="I54" s="12">
        <v>0</v>
      </c>
      <c r="J54" s="12"/>
      <c r="K54" s="12">
        <v>0</v>
      </c>
      <c r="L54" s="12"/>
      <c r="M54" s="12">
        <v>-1512586</v>
      </c>
      <c r="N54" s="12"/>
      <c r="O54" s="12">
        <v>11224955085</v>
      </c>
      <c r="P54" s="12"/>
      <c r="Q54" s="12">
        <v>40503681</v>
      </c>
      <c r="R54" s="12"/>
      <c r="S54" s="12">
        <v>7540</v>
      </c>
      <c r="T54" s="12"/>
      <c r="U54" s="12">
        <v>293241397795</v>
      </c>
      <c r="V54" s="12"/>
      <c r="W54" s="12">
        <v>303580638099.297</v>
      </c>
      <c r="Y54" s="9">
        <v>6.5178509490096292E-2</v>
      </c>
    </row>
    <row r="55" spans="1:25" x14ac:dyDescent="0.55000000000000004">
      <c r="A55" s="1" t="s">
        <v>61</v>
      </c>
      <c r="C55" s="12">
        <v>1474284</v>
      </c>
      <c r="D55" s="12"/>
      <c r="E55" s="12">
        <v>26341671138</v>
      </c>
      <c r="F55" s="12"/>
      <c r="G55" s="12">
        <v>26525767384.619999</v>
      </c>
      <c r="H55" s="12"/>
      <c r="I55" s="12">
        <v>225200</v>
      </c>
      <c r="J55" s="12"/>
      <c r="K55" s="12">
        <v>4487212338</v>
      </c>
      <c r="L55" s="12"/>
      <c r="M55" s="12">
        <v>0</v>
      </c>
      <c r="N55" s="12"/>
      <c r="O55" s="12">
        <v>0</v>
      </c>
      <c r="P55" s="12"/>
      <c r="Q55" s="12">
        <v>1699484</v>
      </c>
      <c r="R55" s="12"/>
      <c r="S55" s="12">
        <v>18670</v>
      </c>
      <c r="T55" s="12"/>
      <c r="U55" s="12">
        <v>30828883476</v>
      </c>
      <c r="V55" s="12"/>
      <c r="W55" s="12">
        <v>31540576550.633999</v>
      </c>
      <c r="Y55" s="9">
        <v>6.7717354469628392E-3</v>
      </c>
    </row>
    <row r="56" spans="1:25" x14ac:dyDescent="0.55000000000000004">
      <c r="A56" s="1" t="s">
        <v>62</v>
      </c>
      <c r="C56" s="12">
        <v>3105852</v>
      </c>
      <c r="D56" s="12"/>
      <c r="E56" s="12">
        <v>61066430166</v>
      </c>
      <c r="F56" s="12"/>
      <c r="G56" s="12">
        <v>66965102597.213997</v>
      </c>
      <c r="H56" s="12"/>
      <c r="I56" s="12">
        <v>0</v>
      </c>
      <c r="J56" s="12"/>
      <c r="K56" s="12">
        <v>0</v>
      </c>
      <c r="L56" s="12"/>
      <c r="M56" s="12">
        <v>-261514</v>
      </c>
      <c r="N56" s="12"/>
      <c r="O56" s="12">
        <v>5307992681</v>
      </c>
      <c r="P56" s="12"/>
      <c r="Q56" s="12">
        <v>2844338</v>
      </c>
      <c r="R56" s="12"/>
      <c r="S56" s="12">
        <v>21290</v>
      </c>
      <c r="T56" s="12"/>
      <c r="U56" s="12">
        <v>55924611941</v>
      </c>
      <c r="V56" s="12"/>
      <c r="W56" s="12">
        <v>60195648081.681</v>
      </c>
      <c r="Y56" s="9">
        <v>1.2923955375807044E-2</v>
      </c>
    </row>
    <row r="57" spans="1:25" x14ac:dyDescent="0.55000000000000004">
      <c r="A57" s="1" t="s">
        <v>63</v>
      </c>
      <c r="C57" s="12">
        <v>1908226</v>
      </c>
      <c r="D57" s="12"/>
      <c r="E57" s="12">
        <v>28882370518</v>
      </c>
      <c r="F57" s="12"/>
      <c r="G57" s="12">
        <v>30824170898.625</v>
      </c>
      <c r="H57" s="12"/>
      <c r="I57" s="12">
        <v>0</v>
      </c>
      <c r="J57" s="12"/>
      <c r="K57" s="12">
        <v>0</v>
      </c>
      <c r="L57" s="12"/>
      <c r="M57" s="12">
        <v>-68697</v>
      </c>
      <c r="N57" s="12"/>
      <c r="O57" s="12">
        <v>1111269922</v>
      </c>
      <c r="P57" s="12"/>
      <c r="Q57" s="12">
        <v>1839529</v>
      </c>
      <c r="R57" s="12"/>
      <c r="S57" s="12">
        <v>20020</v>
      </c>
      <c r="T57" s="12"/>
      <c r="U57" s="12">
        <v>27842592101</v>
      </c>
      <c r="V57" s="12"/>
      <c r="W57" s="12">
        <v>36608247725.049004</v>
      </c>
      <c r="Y57" s="9">
        <v>7.8597602162706181E-3</v>
      </c>
    </row>
    <row r="58" spans="1:25" x14ac:dyDescent="0.55000000000000004">
      <c r="A58" s="1" t="s">
        <v>64</v>
      </c>
      <c r="C58" s="12">
        <v>0</v>
      </c>
      <c r="D58" s="12"/>
      <c r="E58" s="12">
        <v>0</v>
      </c>
      <c r="F58" s="12"/>
      <c r="G58" s="12">
        <v>0</v>
      </c>
      <c r="H58" s="12"/>
      <c r="I58" s="12">
        <v>32000000</v>
      </c>
      <c r="J58" s="12"/>
      <c r="K58" s="12">
        <v>90078129772</v>
      </c>
      <c r="L58" s="12"/>
      <c r="M58" s="12">
        <v>0</v>
      </c>
      <c r="N58" s="12"/>
      <c r="O58" s="12">
        <v>0</v>
      </c>
      <c r="P58" s="12"/>
      <c r="Q58" s="12">
        <v>32000000</v>
      </c>
      <c r="R58" s="12"/>
      <c r="S58" s="12">
        <v>2692</v>
      </c>
      <c r="T58" s="12"/>
      <c r="U58" s="12">
        <v>90078129772</v>
      </c>
      <c r="V58" s="12"/>
      <c r="W58" s="12">
        <v>85631443200</v>
      </c>
      <c r="Y58" s="9">
        <v>1.8384999347146332E-2</v>
      </c>
    </row>
    <row r="59" spans="1:25" x14ac:dyDescent="0.55000000000000004">
      <c r="A59" s="1" t="s">
        <v>65</v>
      </c>
      <c r="C59" s="12">
        <v>0</v>
      </c>
      <c r="D59" s="12"/>
      <c r="E59" s="12">
        <v>0</v>
      </c>
      <c r="F59" s="12"/>
      <c r="G59" s="12">
        <v>0</v>
      </c>
      <c r="H59" s="12"/>
      <c r="I59" s="12">
        <v>3611341</v>
      </c>
      <c r="J59" s="12"/>
      <c r="K59" s="12">
        <v>43624708889</v>
      </c>
      <c r="L59" s="12"/>
      <c r="M59" s="12">
        <v>0</v>
      </c>
      <c r="N59" s="12"/>
      <c r="O59" s="12">
        <v>0</v>
      </c>
      <c r="P59" s="12"/>
      <c r="Q59" s="12">
        <v>3611341</v>
      </c>
      <c r="R59" s="12"/>
      <c r="S59" s="12">
        <v>11520</v>
      </c>
      <c r="T59" s="12"/>
      <c r="U59" s="12">
        <v>43624708889</v>
      </c>
      <c r="V59" s="12"/>
      <c r="W59" s="12">
        <v>41355112562.496002</v>
      </c>
      <c r="Y59" s="9">
        <v>8.8789081329257811E-3</v>
      </c>
    </row>
    <row r="60" spans="1:25" x14ac:dyDescent="0.55000000000000004">
      <c r="A60" s="1" t="s">
        <v>66</v>
      </c>
      <c r="C60" s="6">
        <v>0</v>
      </c>
      <c r="D60" s="5"/>
      <c r="E60" s="6">
        <v>0</v>
      </c>
      <c r="F60" s="5"/>
      <c r="G60" s="6">
        <v>0</v>
      </c>
      <c r="H60" s="5"/>
      <c r="I60" s="6">
        <v>493499</v>
      </c>
      <c r="J60" s="5"/>
      <c r="K60" s="6">
        <v>0</v>
      </c>
      <c r="L60" s="5"/>
      <c r="M60" s="6">
        <v>0</v>
      </c>
      <c r="N60" s="5"/>
      <c r="O60" s="6">
        <v>0</v>
      </c>
      <c r="P60" s="5"/>
      <c r="Q60" s="6">
        <v>493499</v>
      </c>
      <c r="R60" s="5"/>
      <c r="S60" s="6">
        <v>15490</v>
      </c>
      <c r="T60" s="5"/>
      <c r="U60" s="6">
        <v>5832171182</v>
      </c>
      <c r="V60" s="5"/>
      <c r="W60" s="6">
        <v>7598815927.9154997</v>
      </c>
      <c r="Y60" s="9">
        <v>1.6314594342117968E-3</v>
      </c>
    </row>
    <row r="61" spans="1:25" ht="24.75" thickBot="1" x14ac:dyDescent="0.6">
      <c r="C61" s="5"/>
      <c r="D61" s="5"/>
      <c r="E61" s="8">
        <f>SUM(E9:E60)</f>
        <v>4070565644956</v>
      </c>
      <c r="F61" s="5"/>
      <c r="G61" s="8">
        <f>SUM(G9:G60)</f>
        <v>4425439931840.3535</v>
      </c>
      <c r="H61" s="5"/>
      <c r="I61" s="5"/>
      <c r="J61" s="5"/>
      <c r="K61" s="8">
        <f>SUM(K9:K60)</f>
        <v>146451098826</v>
      </c>
      <c r="L61" s="5"/>
      <c r="M61" s="5"/>
      <c r="N61" s="5"/>
      <c r="O61" s="8">
        <f>SUM(O9:O60)</f>
        <v>182097762610</v>
      </c>
      <c r="P61" s="5"/>
      <c r="Q61" s="5"/>
      <c r="R61" s="5"/>
      <c r="S61" s="5"/>
      <c r="T61" s="5"/>
      <c r="U61" s="8">
        <f>SUM(U9:U60)</f>
        <v>4046175080356</v>
      </c>
      <c r="V61" s="5"/>
      <c r="W61" s="8">
        <f>SUM(W9:W60)</f>
        <v>4498062696043.7549</v>
      </c>
      <c r="Y61" s="10">
        <f>SUM(Y9:Y60)</f>
        <v>0.96573030466205789</v>
      </c>
    </row>
    <row r="62" spans="1:25" ht="24.75" thickTop="1" x14ac:dyDescent="0.55000000000000004"/>
    <row r="63" spans="1:25" x14ac:dyDescent="0.55000000000000004">
      <c r="Y63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2"/>
  <sheetViews>
    <sheetView rightToLeft="1" workbookViewId="0">
      <selection activeCell="O11" sqref="O11"/>
    </sheetView>
  </sheetViews>
  <sheetFormatPr defaultRowHeight="24" x14ac:dyDescent="0.55000000000000004"/>
  <cols>
    <col min="1" max="1" width="22.285156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1" ht="24.75" x14ac:dyDescent="0.55000000000000004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21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21" ht="24.75" x14ac:dyDescent="0.55000000000000004">
      <c r="A6" s="17" t="s">
        <v>70</v>
      </c>
      <c r="C6" s="18" t="s">
        <v>71</v>
      </c>
      <c r="D6" s="18" t="s">
        <v>71</v>
      </c>
      <c r="E6" s="18" t="s">
        <v>71</v>
      </c>
      <c r="F6" s="18" t="s">
        <v>71</v>
      </c>
      <c r="G6" s="18" t="s">
        <v>71</v>
      </c>
      <c r="H6" s="18" t="s">
        <v>71</v>
      </c>
      <c r="I6" s="18" t="s">
        <v>71</v>
      </c>
      <c r="K6" s="18" t="s">
        <v>125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</row>
    <row r="7" spans="1:21" ht="24.75" x14ac:dyDescent="0.55000000000000004">
      <c r="A7" s="18" t="s">
        <v>70</v>
      </c>
      <c r="C7" s="18" t="s">
        <v>72</v>
      </c>
      <c r="E7" s="18" t="s">
        <v>73</v>
      </c>
      <c r="G7" s="18" t="s">
        <v>74</v>
      </c>
      <c r="I7" s="18" t="s">
        <v>68</v>
      </c>
      <c r="K7" s="18" t="s">
        <v>75</v>
      </c>
      <c r="M7" s="18" t="s">
        <v>76</v>
      </c>
      <c r="O7" s="18" t="s">
        <v>77</v>
      </c>
      <c r="Q7" s="18" t="s">
        <v>75</v>
      </c>
      <c r="S7" s="18" t="s">
        <v>69</v>
      </c>
    </row>
    <row r="8" spans="1:21" x14ac:dyDescent="0.55000000000000004">
      <c r="A8" s="1" t="s">
        <v>78</v>
      </c>
      <c r="C8" s="5" t="s">
        <v>79</v>
      </c>
      <c r="D8" s="5"/>
      <c r="E8" s="5" t="s">
        <v>80</v>
      </c>
      <c r="F8" s="5"/>
      <c r="G8" s="5" t="s">
        <v>81</v>
      </c>
      <c r="H8" s="5"/>
      <c r="I8" s="6">
        <v>8</v>
      </c>
      <c r="J8" s="5"/>
      <c r="K8" s="6">
        <v>150380596000</v>
      </c>
      <c r="L8" s="5"/>
      <c r="M8" s="6">
        <v>102361085967</v>
      </c>
      <c r="N8" s="5"/>
      <c r="O8" s="6">
        <v>108376200000</v>
      </c>
      <c r="P8" s="5"/>
      <c r="Q8" s="6">
        <v>144365481967</v>
      </c>
      <c r="R8" s="5"/>
      <c r="S8" s="9">
        <v>3.0995148423631384E-2</v>
      </c>
      <c r="T8" s="5"/>
      <c r="U8" s="5"/>
    </row>
    <row r="9" spans="1:21" x14ac:dyDescent="0.55000000000000004">
      <c r="A9" s="1" t="s">
        <v>82</v>
      </c>
      <c r="C9" s="5" t="s">
        <v>83</v>
      </c>
      <c r="D9" s="5"/>
      <c r="E9" s="5" t="s">
        <v>80</v>
      </c>
      <c r="F9" s="5"/>
      <c r="G9" s="5" t="s">
        <v>84</v>
      </c>
      <c r="H9" s="5"/>
      <c r="I9" s="6">
        <v>8</v>
      </c>
      <c r="J9" s="5"/>
      <c r="K9" s="6">
        <v>250000</v>
      </c>
      <c r="L9" s="5"/>
      <c r="M9" s="6">
        <v>0</v>
      </c>
      <c r="N9" s="5"/>
      <c r="O9" s="6">
        <v>0</v>
      </c>
      <c r="P9" s="5"/>
      <c r="Q9" s="6">
        <v>250000</v>
      </c>
      <c r="R9" s="5"/>
      <c r="S9" s="9">
        <v>5.3674791233538186E-8</v>
      </c>
      <c r="T9" s="5"/>
      <c r="U9" s="5"/>
    </row>
    <row r="10" spans="1:21" ht="24.75" thickBot="1" x14ac:dyDescent="0.6">
      <c r="C10" s="5"/>
      <c r="D10" s="5"/>
      <c r="E10" s="5"/>
      <c r="F10" s="5"/>
      <c r="G10" s="5"/>
      <c r="H10" s="5"/>
      <c r="I10" s="5"/>
      <c r="J10" s="5"/>
      <c r="K10" s="8">
        <f>SUM(K8:K9)</f>
        <v>150380846000</v>
      </c>
      <c r="L10" s="5"/>
      <c r="M10" s="8">
        <f>SUM(M8:M9)</f>
        <v>102361085967</v>
      </c>
      <c r="N10" s="5"/>
      <c r="O10" s="8">
        <f>SUM(O8:O9)</f>
        <v>108376200000</v>
      </c>
      <c r="P10" s="5"/>
      <c r="Q10" s="8">
        <f>SUM(Q8:Q9)</f>
        <v>144365731967</v>
      </c>
      <c r="R10" s="5"/>
      <c r="S10" s="10">
        <f>SUM(S8:S9)</f>
        <v>3.0995202098422617E-2</v>
      </c>
      <c r="T10" s="5"/>
      <c r="U10" s="5"/>
    </row>
    <row r="11" spans="1:21" ht="24.75" thickTop="1" x14ac:dyDescent="0.55000000000000004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x14ac:dyDescent="0.55000000000000004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2"/>
  <sheetViews>
    <sheetView rightToLeft="1" workbookViewId="0">
      <selection activeCell="G7" sqref="G7:G9"/>
    </sheetView>
  </sheetViews>
  <sheetFormatPr defaultRowHeight="24" x14ac:dyDescent="0.55000000000000004"/>
  <cols>
    <col min="1" max="1" width="19.710937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6.5703125" style="1" bestFit="1" customWidth="1"/>
    <col min="11" max="16384" width="9.140625" style="1"/>
  </cols>
  <sheetData>
    <row r="2" spans="1:10" ht="24.75" x14ac:dyDescent="0.55000000000000004">
      <c r="A2" s="19" t="s">
        <v>0</v>
      </c>
      <c r="B2" s="19"/>
      <c r="C2" s="19"/>
      <c r="D2" s="19"/>
      <c r="E2" s="19"/>
      <c r="F2" s="19"/>
      <c r="G2" s="19"/>
      <c r="H2" s="4"/>
      <c r="I2" s="4"/>
    </row>
    <row r="3" spans="1:10" ht="24.75" x14ac:dyDescent="0.55000000000000004">
      <c r="A3" s="19" t="s">
        <v>85</v>
      </c>
      <c r="B3" s="19"/>
      <c r="C3" s="19"/>
      <c r="D3" s="19"/>
      <c r="E3" s="19"/>
      <c r="F3" s="19"/>
      <c r="G3" s="19"/>
      <c r="H3" s="4"/>
      <c r="I3" s="4"/>
    </row>
    <row r="4" spans="1:10" ht="24.75" x14ac:dyDescent="0.55000000000000004">
      <c r="A4" s="19" t="s">
        <v>2</v>
      </c>
      <c r="B4" s="19"/>
      <c r="C4" s="19"/>
      <c r="D4" s="19"/>
      <c r="E4" s="19"/>
      <c r="F4" s="19"/>
      <c r="G4" s="19"/>
      <c r="H4" s="4"/>
      <c r="I4" s="4"/>
    </row>
    <row r="6" spans="1:10" ht="24.75" x14ac:dyDescent="0.55000000000000004">
      <c r="A6" s="18" t="s">
        <v>89</v>
      </c>
      <c r="C6" s="18" t="s">
        <v>75</v>
      </c>
      <c r="E6" s="18" t="s">
        <v>114</v>
      </c>
      <c r="G6" s="18" t="s">
        <v>13</v>
      </c>
    </row>
    <row r="7" spans="1:10" x14ac:dyDescent="0.55000000000000004">
      <c r="A7" s="1" t="s">
        <v>123</v>
      </c>
      <c r="C7" s="6">
        <f>'سرمایه‌گذاری در سهام'!I62</f>
        <v>123486340996</v>
      </c>
      <c r="D7" s="5"/>
      <c r="E7" s="9">
        <f>C7/$C$10</f>
        <v>0.99997420151261773</v>
      </c>
      <c r="F7" s="5"/>
      <c r="G7" s="9">
        <v>2.6512414292615229E-2</v>
      </c>
      <c r="J7" s="3"/>
    </row>
    <row r="8" spans="1:10" x14ac:dyDescent="0.55000000000000004">
      <c r="A8" s="1" t="s">
        <v>124</v>
      </c>
      <c r="C8" s="6">
        <f>'درآمد سپرده بانکی'!E10</f>
        <v>2585967</v>
      </c>
      <c r="D8" s="5"/>
      <c r="E8" s="9">
        <f t="shared" ref="E8:E9" si="0">C8/$C$10</f>
        <v>2.0940779887929003E-5</v>
      </c>
      <c r="F8" s="5"/>
      <c r="G8" s="9">
        <v>5.5520495544727614E-7</v>
      </c>
      <c r="J8" s="3"/>
    </row>
    <row r="9" spans="1:10" x14ac:dyDescent="0.55000000000000004">
      <c r="A9" s="1" t="s">
        <v>121</v>
      </c>
      <c r="C9" s="6">
        <f>'سایر درآمدها'!C10</f>
        <v>599876</v>
      </c>
      <c r="D9" s="5"/>
      <c r="E9" s="9">
        <f t="shared" si="0"/>
        <v>4.8577074943536781E-6</v>
      </c>
      <c r="F9" s="5"/>
      <c r="G9" s="9">
        <v>1.2879287626403982E-7</v>
      </c>
      <c r="J9" s="3"/>
    </row>
    <row r="10" spans="1:10" ht="24.75" thickBot="1" x14ac:dyDescent="0.6">
      <c r="C10" s="8">
        <f>SUM(C7:C9)</f>
        <v>123489526839</v>
      </c>
      <c r="D10" s="5"/>
      <c r="E10" s="16">
        <f>SUM(E7:E9)</f>
        <v>1</v>
      </c>
      <c r="F10" s="5"/>
      <c r="G10" s="16">
        <f>SUM(G7:G9)</f>
        <v>2.651309829044694E-2</v>
      </c>
      <c r="J10" s="3"/>
    </row>
    <row r="11" spans="1:10" ht="24.75" thickTop="1" x14ac:dyDescent="0.55000000000000004">
      <c r="C11" s="5"/>
      <c r="D11" s="5"/>
      <c r="E11" s="5"/>
      <c r="F11" s="5"/>
      <c r="G11" s="5"/>
      <c r="J11" s="3"/>
    </row>
    <row r="12" spans="1:10" x14ac:dyDescent="0.55000000000000004">
      <c r="J12" s="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17"/>
  <sheetViews>
    <sheetView rightToLeft="1" workbookViewId="0">
      <selection activeCell="G9" sqref="G9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0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0" ht="24.75" x14ac:dyDescent="0.55000000000000004">
      <c r="A3" s="19" t="s">
        <v>85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20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20" ht="24.75" x14ac:dyDescent="0.55000000000000004">
      <c r="A6" s="18" t="s">
        <v>86</v>
      </c>
      <c r="B6" s="18" t="s">
        <v>86</v>
      </c>
      <c r="C6" s="18" t="s">
        <v>86</v>
      </c>
      <c r="D6" s="18" t="s">
        <v>86</v>
      </c>
      <c r="E6" s="18" t="s">
        <v>86</v>
      </c>
      <c r="F6" s="18" t="s">
        <v>86</v>
      </c>
      <c r="G6" s="18" t="s">
        <v>86</v>
      </c>
      <c r="I6" s="18" t="s">
        <v>87</v>
      </c>
      <c r="J6" s="18" t="s">
        <v>87</v>
      </c>
      <c r="K6" s="18" t="s">
        <v>87</v>
      </c>
      <c r="L6" s="18" t="s">
        <v>87</v>
      </c>
      <c r="M6" s="18" t="s">
        <v>87</v>
      </c>
      <c r="O6" s="18" t="s">
        <v>88</v>
      </c>
      <c r="P6" s="18" t="s">
        <v>88</v>
      </c>
      <c r="Q6" s="18" t="s">
        <v>88</v>
      </c>
      <c r="R6" s="18" t="s">
        <v>88</v>
      </c>
      <c r="S6" s="18" t="s">
        <v>88</v>
      </c>
    </row>
    <row r="7" spans="1:20" ht="24.75" x14ac:dyDescent="0.55000000000000004">
      <c r="A7" s="18" t="s">
        <v>89</v>
      </c>
      <c r="C7" s="18" t="s">
        <v>90</v>
      </c>
      <c r="D7" s="5"/>
      <c r="E7" s="18" t="s">
        <v>67</v>
      </c>
      <c r="F7" s="5"/>
      <c r="G7" s="18" t="s">
        <v>68</v>
      </c>
      <c r="H7" s="5"/>
      <c r="I7" s="18" t="s">
        <v>91</v>
      </c>
      <c r="J7" s="5"/>
      <c r="K7" s="18" t="s">
        <v>92</v>
      </c>
      <c r="L7" s="5"/>
      <c r="M7" s="18" t="s">
        <v>93</v>
      </c>
      <c r="N7" s="5"/>
      <c r="O7" s="18" t="s">
        <v>91</v>
      </c>
      <c r="P7" s="5"/>
      <c r="Q7" s="18" t="s">
        <v>92</v>
      </c>
      <c r="R7" s="5"/>
      <c r="S7" s="18" t="s">
        <v>93</v>
      </c>
    </row>
    <row r="8" spans="1:20" x14ac:dyDescent="0.55000000000000004">
      <c r="A8" s="1" t="s">
        <v>94</v>
      </c>
      <c r="C8" s="5" t="s">
        <v>126</v>
      </c>
      <c r="D8" s="5"/>
      <c r="E8" s="5" t="s">
        <v>96</v>
      </c>
      <c r="F8" s="5"/>
      <c r="G8" s="6">
        <v>15</v>
      </c>
      <c r="H8" s="5"/>
      <c r="I8" s="6">
        <v>0</v>
      </c>
      <c r="J8" s="5"/>
      <c r="K8" s="5">
        <v>0</v>
      </c>
      <c r="L8" s="5"/>
      <c r="M8" s="6">
        <v>0</v>
      </c>
      <c r="N8" s="5"/>
      <c r="O8" s="6">
        <v>19086551816</v>
      </c>
      <c r="P8" s="5"/>
      <c r="Q8" s="5">
        <v>0</v>
      </c>
      <c r="R8" s="5"/>
      <c r="S8" s="6">
        <v>19086551816</v>
      </c>
    </row>
    <row r="9" spans="1:20" x14ac:dyDescent="0.55000000000000004">
      <c r="A9" s="1" t="s">
        <v>78</v>
      </c>
      <c r="C9" s="6">
        <v>2</v>
      </c>
      <c r="D9" s="5"/>
      <c r="E9" s="5" t="s">
        <v>126</v>
      </c>
      <c r="F9" s="5"/>
      <c r="G9" s="6">
        <v>8</v>
      </c>
      <c r="H9" s="5"/>
      <c r="I9" s="6">
        <v>2585967</v>
      </c>
      <c r="J9" s="5"/>
      <c r="K9" s="6">
        <v>0</v>
      </c>
      <c r="L9" s="5"/>
      <c r="M9" s="6">
        <v>2585967</v>
      </c>
      <c r="N9" s="5"/>
      <c r="O9" s="6">
        <v>2585967</v>
      </c>
      <c r="P9" s="5"/>
      <c r="Q9" s="6">
        <v>0</v>
      </c>
      <c r="R9" s="5"/>
      <c r="S9" s="6">
        <v>2585967</v>
      </c>
    </row>
    <row r="10" spans="1:20" x14ac:dyDescent="0.55000000000000004">
      <c r="A10" s="1" t="s">
        <v>82</v>
      </c>
      <c r="C10" s="6">
        <v>30</v>
      </c>
      <c r="D10" s="5"/>
      <c r="E10" s="5" t="s">
        <v>126</v>
      </c>
      <c r="F10" s="5"/>
      <c r="G10" s="6">
        <v>8</v>
      </c>
      <c r="H10" s="5"/>
      <c r="I10" s="6">
        <v>0</v>
      </c>
      <c r="J10" s="5"/>
      <c r="K10" s="6">
        <v>0</v>
      </c>
      <c r="L10" s="5"/>
      <c r="M10" s="6">
        <v>0</v>
      </c>
      <c r="N10" s="5"/>
      <c r="O10" s="6">
        <v>250000</v>
      </c>
      <c r="P10" s="5"/>
      <c r="Q10" s="6">
        <v>0</v>
      </c>
      <c r="R10" s="5"/>
      <c r="S10" s="6">
        <v>250000</v>
      </c>
    </row>
    <row r="11" spans="1:20" ht="24.75" thickBot="1" x14ac:dyDescent="0.6">
      <c r="I11" s="8">
        <f>SUM(I8:I10)</f>
        <v>2585967</v>
      </c>
      <c r="J11" s="5"/>
      <c r="K11" s="7">
        <f>SUM(K8:K10)</f>
        <v>0</v>
      </c>
      <c r="L11" s="5"/>
      <c r="M11" s="8">
        <f>SUM(M8:M10)</f>
        <v>2585967</v>
      </c>
      <c r="N11" s="5"/>
      <c r="O11" s="8">
        <f>SUM(O8:O10)</f>
        <v>19089387783</v>
      </c>
      <c r="P11" s="5"/>
      <c r="Q11" s="7">
        <f>SUM(Q8:Q10)</f>
        <v>0</v>
      </c>
      <c r="R11" s="5"/>
      <c r="S11" s="8">
        <f>SUM(S8:S10)</f>
        <v>19089387783</v>
      </c>
    </row>
    <row r="12" spans="1:20" ht="24.75" thickTop="1" x14ac:dyDescent="0.55000000000000004">
      <c r="M12" s="3"/>
      <c r="N12" s="3"/>
      <c r="O12" s="3"/>
      <c r="P12" s="3"/>
      <c r="Q12" s="3"/>
      <c r="R12" s="3"/>
      <c r="S12" s="3"/>
      <c r="T12" s="3">
        <f t="shared" ref="T12" si="0">SUM(T8)</f>
        <v>0</v>
      </c>
    </row>
    <row r="13" spans="1:20" x14ac:dyDescent="0.55000000000000004">
      <c r="S13" s="3"/>
    </row>
    <row r="16" spans="1:20" x14ac:dyDescent="0.55000000000000004">
      <c r="M16" s="3"/>
      <c r="N16" s="3"/>
      <c r="O16" s="3"/>
      <c r="P16" s="3"/>
      <c r="Q16" s="3"/>
      <c r="R16" s="3"/>
      <c r="S16" s="3"/>
    </row>
    <row r="17" spans="19:19" x14ac:dyDescent="0.55000000000000004">
      <c r="S17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2"/>
  <sheetViews>
    <sheetView rightToLeft="1" workbookViewId="0">
      <selection activeCell="G18" sqref="G18"/>
    </sheetView>
  </sheetViews>
  <sheetFormatPr defaultRowHeight="24" x14ac:dyDescent="0.55000000000000004"/>
  <cols>
    <col min="1" max="1" width="28.425781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4.75" x14ac:dyDescent="0.55000000000000004">
      <c r="A3" s="19" t="s">
        <v>85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4.75" x14ac:dyDescent="0.55000000000000004">
      <c r="A6" s="17" t="s">
        <v>3</v>
      </c>
      <c r="C6" s="18" t="s">
        <v>97</v>
      </c>
      <c r="D6" s="18" t="s">
        <v>97</v>
      </c>
      <c r="E6" s="18" t="s">
        <v>97</v>
      </c>
      <c r="F6" s="18" t="s">
        <v>97</v>
      </c>
      <c r="G6" s="18" t="s">
        <v>97</v>
      </c>
      <c r="I6" s="18" t="s">
        <v>87</v>
      </c>
      <c r="J6" s="18" t="s">
        <v>87</v>
      </c>
      <c r="K6" s="18" t="s">
        <v>87</v>
      </c>
      <c r="L6" s="18" t="s">
        <v>87</v>
      </c>
      <c r="M6" s="18" t="s">
        <v>87</v>
      </c>
      <c r="O6" s="18" t="s">
        <v>88</v>
      </c>
      <c r="P6" s="18" t="s">
        <v>88</v>
      </c>
      <c r="Q6" s="18" t="s">
        <v>88</v>
      </c>
      <c r="R6" s="18" t="s">
        <v>88</v>
      </c>
      <c r="S6" s="18" t="s">
        <v>88</v>
      </c>
    </row>
    <row r="7" spans="1:19" ht="24.75" x14ac:dyDescent="0.55000000000000004">
      <c r="A7" s="18" t="s">
        <v>3</v>
      </c>
      <c r="C7" s="18" t="s">
        <v>98</v>
      </c>
      <c r="E7" s="18" t="s">
        <v>99</v>
      </c>
      <c r="G7" s="18" t="s">
        <v>100</v>
      </c>
      <c r="I7" s="18" t="s">
        <v>101</v>
      </c>
      <c r="K7" s="18" t="s">
        <v>92</v>
      </c>
      <c r="M7" s="18" t="s">
        <v>102</v>
      </c>
      <c r="O7" s="18" t="s">
        <v>101</v>
      </c>
      <c r="Q7" s="18" t="s">
        <v>92</v>
      </c>
      <c r="S7" s="18" t="s">
        <v>102</v>
      </c>
    </row>
    <row r="8" spans="1:19" x14ac:dyDescent="0.55000000000000004">
      <c r="A8" s="1" t="s">
        <v>53</v>
      </c>
      <c r="C8" s="5" t="s">
        <v>103</v>
      </c>
      <c r="D8" s="5"/>
      <c r="E8" s="6">
        <v>7449089</v>
      </c>
      <c r="F8" s="5"/>
      <c r="G8" s="6">
        <v>1030</v>
      </c>
      <c r="H8" s="5"/>
      <c r="I8" s="6">
        <v>7672561670</v>
      </c>
      <c r="J8" s="5"/>
      <c r="K8" s="6">
        <v>1094793004</v>
      </c>
      <c r="L8" s="5"/>
      <c r="M8" s="6">
        <v>6577768666</v>
      </c>
      <c r="N8" s="5"/>
      <c r="O8" s="6">
        <v>7672561670</v>
      </c>
      <c r="P8" s="5"/>
      <c r="Q8" s="6">
        <v>1094793004</v>
      </c>
      <c r="R8" s="5"/>
      <c r="S8" s="6">
        <v>6577768666</v>
      </c>
    </row>
    <row r="9" spans="1:19" x14ac:dyDescent="0.55000000000000004">
      <c r="A9" s="1" t="s">
        <v>33</v>
      </c>
      <c r="C9" s="5" t="s">
        <v>104</v>
      </c>
      <c r="D9" s="5"/>
      <c r="E9" s="6">
        <v>245076</v>
      </c>
      <c r="F9" s="5"/>
      <c r="G9" s="6">
        <v>24750</v>
      </c>
      <c r="H9" s="5"/>
      <c r="I9" s="6">
        <v>6065631000</v>
      </c>
      <c r="J9" s="5"/>
      <c r="K9" s="6">
        <v>853258275</v>
      </c>
      <c r="L9" s="5"/>
      <c r="M9" s="6">
        <v>5212372725</v>
      </c>
      <c r="N9" s="5"/>
      <c r="O9" s="6">
        <v>6065631000</v>
      </c>
      <c r="P9" s="5"/>
      <c r="Q9" s="6">
        <v>853258275</v>
      </c>
      <c r="R9" s="5"/>
      <c r="S9" s="6">
        <v>5212372725</v>
      </c>
    </row>
    <row r="10" spans="1:19" x14ac:dyDescent="0.55000000000000004">
      <c r="A10" s="1" t="s">
        <v>48</v>
      </c>
      <c r="C10" s="5" t="s">
        <v>4</v>
      </c>
      <c r="D10" s="5"/>
      <c r="E10" s="6">
        <v>2039745</v>
      </c>
      <c r="F10" s="5"/>
      <c r="G10" s="6">
        <v>1680</v>
      </c>
      <c r="H10" s="5"/>
      <c r="I10" s="6">
        <v>3426771600</v>
      </c>
      <c r="J10" s="5"/>
      <c r="K10" s="6">
        <v>0</v>
      </c>
      <c r="L10" s="5"/>
      <c r="M10" s="6">
        <v>3426771600</v>
      </c>
      <c r="N10" s="5"/>
      <c r="O10" s="6">
        <v>3426771600</v>
      </c>
      <c r="P10" s="5"/>
      <c r="Q10" s="6">
        <v>0</v>
      </c>
      <c r="R10" s="5"/>
      <c r="S10" s="6">
        <v>3426771600</v>
      </c>
    </row>
    <row r="11" spans="1:19" ht="24.75" thickBot="1" x14ac:dyDescent="0.6">
      <c r="C11" s="5"/>
      <c r="D11" s="5"/>
      <c r="E11" s="5"/>
      <c r="F11" s="5"/>
      <c r="G11" s="5"/>
      <c r="H11" s="5"/>
      <c r="I11" s="8">
        <f>SUM(I8:I10)</f>
        <v>17164964270</v>
      </c>
      <c r="J11" s="5"/>
      <c r="K11" s="8">
        <f>SUM(K8:K10)</f>
        <v>1948051279</v>
      </c>
      <c r="L11" s="5"/>
      <c r="M11" s="8">
        <f>SUM(M8:M10)</f>
        <v>15216912991</v>
      </c>
      <c r="N11" s="5"/>
      <c r="O11" s="8">
        <f>SUM(O8:O10)</f>
        <v>17164964270</v>
      </c>
      <c r="P11" s="5"/>
      <c r="Q11" s="8">
        <f>SUM(Q8:Q10)</f>
        <v>1948051279</v>
      </c>
      <c r="R11" s="5"/>
      <c r="S11" s="8">
        <f>SUM(S8:S10)</f>
        <v>15216912991</v>
      </c>
    </row>
    <row r="12" spans="1:19" ht="24.75" thickTop="1" x14ac:dyDescent="0.55000000000000004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2"/>
  <sheetViews>
    <sheetView rightToLeft="1" topLeftCell="A46" workbookViewId="0">
      <selection activeCell="G21" sqref="G21"/>
    </sheetView>
  </sheetViews>
  <sheetFormatPr defaultRowHeight="24" x14ac:dyDescent="0.55000000000000004"/>
  <cols>
    <col min="1" max="1" width="30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 x14ac:dyDescent="0.55000000000000004">
      <c r="A3" s="19" t="s">
        <v>85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 x14ac:dyDescent="0.55000000000000004">
      <c r="A6" s="17" t="s">
        <v>3</v>
      </c>
      <c r="C6" s="18" t="s">
        <v>87</v>
      </c>
      <c r="D6" s="18" t="s">
        <v>87</v>
      </c>
      <c r="E6" s="18" t="s">
        <v>87</v>
      </c>
      <c r="F6" s="18" t="s">
        <v>87</v>
      </c>
      <c r="G6" s="18" t="s">
        <v>87</v>
      </c>
      <c r="H6" s="18" t="s">
        <v>87</v>
      </c>
      <c r="I6" s="18" t="s">
        <v>87</v>
      </c>
      <c r="K6" s="18" t="s">
        <v>88</v>
      </c>
      <c r="L6" s="18" t="s">
        <v>88</v>
      </c>
      <c r="M6" s="18" t="s">
        <v>88</v>
      </c>
      <c r="N6" s="18" t="s">
        <v>88</v>
      </c>
      <c r="O6" s="18" t="s">
        <v>88</v>
      </c>
      <c r="P6" s="18" t="s">
        <v>88</v>
      </c>
      <c r="Q6" s="18" t="s">
        <v>88</v>
      </c>
    </row>
    <row r="7" spans="1:17" ht="24.75" x14ac:dyDescent="0.55000000000000004">
      <c r="A7" s="18" t="s">
        <v>3</v>
      </c>
      <c r="C7" s="18" t="s">
        <v>7</v>
      </c>
      <c r="E7" s="18" t="s">
        <v>105</v>
      </c>
      <c r="G7" s="18" t="s">
        <v>106</v>
      </c>
      <c r="I7" s="18" t="s">
        <v>107</v>
      </c>
      <c r="K7" s="18" t="s">
        <v>7</v>
      </c>
      <c r="M7" s="18" t="s">
        <v>105</v>
      </c>
      <c r="O7" s="18" t="s">
        <v>106</v>
      </c>
      <c r="Q7" s="18" t="s">
        <v>107</v>
      </c>
    </row>
    <row r="8" spans="1:17" x14ac:dyDescent="0.55000000000000004">
      <c r="A8" s="1" t="s">
        <v>59</v>
      </c>
      <c r="C8" s="12">
        <v>9605339</v>
      </c>
      <c r="D8" s="12"/>
      <c r="E8" s="12">
        <v>160982436747</v>
      </c>
      <c r="F8" s="12"/>
      <c r="G8" s="12">
        <v>154037008058</v>
      </c>
      <c r="H8" s="12"/>
      <c r="I8" s="12">
        <f>E8-G8</f>
        <v>6945428689</v>
      </c>
      <c r="J8" s="12"/>
      <c r="K8" s="12">
        <v>9605339</v>
      </c>
      <c r="L8" s="12"/>
      <c r="M8" s="12">
        <v>160982436747</v>
      </c>
      <c r="N8" s="12"/>
      <c r="O8" s="12">
        <v>155165977107</v>
      </c>
      <c r="P8" s="12"/>
      <c r="Q8" s="12">
        <f>M8-O8</f>
        <v>5816459640</v>
      </c>
    </row>
    <row r="9" spans="1:17" x14ac:dyDescent="0.55000000000000004">
      <c r="A9" s="1" t="s">
        <v>58</v>
      </c>
      <c r="C9" s="12">
        <v>12048272</v>
      </c>
      <c r="D9" s="12"/>
      <c r="E9" s="12">
        <v>164079211507</v>
      </c>
      <c r="F9" s="12"/>
      <c r="G9" s="12">
        <v>152828925404</v>
      </c>
      <c r="H9" s="12"/>
      <c r="I9" s="12">
        <f t="shared" ref="I9:I59" si="0">E9-G9</f>
        <v>11250286103</v>
      </c>
      <c r="J9" s="12"/>
      <c r="K9" s="12">
        <v>12048272</v>
      </c>
      <c r="L9" s="12"/>
      <c r="M9" s="12">
        <v>164079211507</v>
      </c>
      <c r="N9" s="12"/>
      <c r="O9" s="12">
        <v>157134298671</v>
      </c>
      <c r="P9" s="12"/>
      <c r="Q9" s="12">
        <f t="shared" ref="Q9:Q59" si="1">M9-O9</f>
        <v>6944912836</v>
      </c>
    </row>
    <row r="10" spans="1:17" x14ac:dyDescent="0.55000000000000004">
      <c r="A10" s="1" t="s">
        <v>48</v>
      </c>
      <c r="C10" s="12">
        <v>1966314</v>
      </c>
      <c r="D10" s="12"/>
      <c r="E10" s="12">
        <v>40519157169</v>
      </c>
      <c r="F10" s="12"/>
      <c r="G10" s="12">
        <v>44969015321</v>
      </c>
      <c r="H10" s="12"/>
      <c r="I10" s="12">
        <f t="shared" si="0"/>
        <v>-4449858152</v>
      </c>
      <c r="J10" s="12"/>
      <c r="K10" s="12">
        <v>1966314</v>
      </c>
      <c r="L10" s="12"/>
      <c r="M10" s="12">
        <v>40519157169</v>
      </c>
      <c r="N10" s="12"/>
      <c r="O10" s="12">
        <v>44068197077</v>
      </c>
      <c r="P10" s="12"/>
      <c r="Q10" s="12">
        <f t="shared" si="1"/>
        <v>-3549039908</v>
      </c>
    </row>
    <row r="11" spans="1:17" x14ac:dyDescent="0.55000000000000004">
      <c r="A11" s="1" t="s">
        <v>35</v>
      </c>
      <c r="C11" s="12">
        <v>1942915</v>
      </c>
      <c r="D11" s="12"/>
      <c r="E11" s="12">
        <v>37873864799</v>
      </c>
      <c r="F11" s="12"/>
      <c r="G11" s="12">
        <v>37176430016</v>
      </c>
      <c r="H11" s="12"/>
      <c r="I11" s="12">
        <f t="shared" si="0"/>
        <v>697434783</v>
      </c>
      <c r="J11" s="12"/>
      <c r="K11" s="12">
        <v>1942915</v>
      </c>
      <c r="L11" s="12"/>
      <c r="M11" s="12">
        <v>37873864799</v>
      </c>
      <c r="N11" s="12"/>
      <c r="O11" s="12">
        <v>39918472176</v>
      </c>
      <c r="P11" s="12"/>
      <c r="Q11" s="12">
        <f t="shared" si="1"/>
        <v>-2044607377</v>
      </c>
    </row>
    <row r="12" spans="1:17" x14ac:dyDescent="0.55000000000000004">
      <c r="A12" s="1" t="s">
        <v>36</v>
      </c>
      <c r="C12" s="12">
        <v>11616528</v>
      </c>
      <c r="D12" s="12"/>
      <c r="E12" s="12">
        <v>145728309889</v>
      </c>
      <c r="F12" s="12"/>
      <c r="G12" s="12">
        <v>133780802489</v>
      </c>
      <c r="H12" s="12"/>
      <c r="I12" s="12">
        <f t="shared" si="0"/>
        <v>11947507400</v>
      </c>
      <c r="J12" s="12"/>
      <c r="K12" s="12">
        <v>11616528</v>
      </c>
      <c r="L12" s="12"/>
      <c r="M12" s="12">
        <v>145728309889</v>
      </c>
      <c r="N12" s="12"/>
      <c r="O12" s="12">
        <v>141687001583</v>
      </c>
      <c r="P12" s="12"/>
      <c r="Q12" s="12">
        <f t="shared" si="1"/>
        <v>4041308306</v>
      </c>
    </row>
    <row r="13" spans="1:17" x14ac:dyDescent="0.55000000000000004">
      <c r="A13" s="1" t="s">
        <v>40</v>
      </c>
      <c r="C13" s="12">
        <v>6714825</v>
      </c>
      <c r="D13" s="12"/>
      <c r="E13" s="12">
        <v>73557087139</v>
      </c>
      <c r="F13" s="12"/>
      <c r="G13" s="12">
        <v>62859137993</v>
      </c>
      <c r="H13" s="12"/>
      <c r="I13" s="12">
        <f t="shared" si="0"/>
        <v>10697949146</v>
      </c>
      <c r="J13" s="12"/>
      <c r="K13" s="12">
        <v>6714825</v>
      </c>
      <c r="L13" s="12"/>
      <c r="M13" s="12">
        <v>73557087139</v>
      </c>
      <c r="N13" s="12"/>
      <c r="O13" s="12">
        <v>59655172580</v>
      </c>
      <c r="P13" s="12"/>
      <c r="Q13" s="12">
        <f t="shared" si="1"/>
        <v>13901914559</v>
      </c>
    </row>
    <row r="14" spans="1:17" x14ac:dyDescent="0.55000000000000004">
      <c r="A14" s="1" t="s">
        <v>22</v>
      </c>
      <c r="C14" s="12">
        <v>12723209</v>
      </c>
      <c r="D14" s="12"/>
      <c r="E14" s="12">
        <v>114839353630</v>
      </c>
      <c r="F14" s="12"/>
      <c r="G14" s="12">
        <v>112998349216</v>
      </c>
      <c r="H14" s="12"/>
      <c r="I14" s="12">
        <f t="shared" si="0"/>
        <v>1841004414</v>
      </c>
      <c r="J14" s="12"/>
      <c r="K14" s="12">
        <v>12723209</v>
      </c>
      <c r="L14" s="12"/>
      <c r="M14" s="12">
        <v>114839353630</v>
      </c>
      <c r="N14" s="12"/>
      <c r="O14" s="12">
        <v>97386648361</v>
      </c>
      <c r="P14" s="12"/>
      <c r="Q14" s="12">
        <f t="shared" si="1"/>
        <v>17452705269</v>
      </c>
    </row>
    <row r="15" spans="1:17" x14ac:dyDescent="0.55000000000000004">
      <c r="A15" s="1" t="s">
        <v>61</v>
      </c>
      <c r="C15" s="12">
        <v>1699484</v>
      </c>
      <c r="D15" s="12"/>
      <c r="E15" s="12">
        <v>31540576550</v>
      </c>
      <c r="F15" s="12"/>
      <c r="G15" s="12">
        <v>31012979722</v>
      </c>
      <c r="H15" s="12"/>
      <c r="I15" s="12">
        <f t="shared" si="0"/>
        <v>527596828</v>
      </c>
      <c r="J15" s="12"/>
      <c r="K15" s="12">
        <v>1699484</v>
      </c>
      <c r="L15" s="12"/>
      <c r="M15" s="12">
        <v>31540576550</v>
      </c>
      <c r="N15" s="12"/>
      <c r="O15" s="12">
        <v>30828883476</v>
      </c>
      <c r="P15" s="12"/>
      <c r="Q15" s="12">
        <f t="shared" si="1"/>
        <v>711693074</v>
      </c>
    </row>
    <row r="16" spans="1:17" x14ac:dyDescent="0.55000000000000004">
      <c r="A16" s="1" t="s">
        <v>66</v>
      </c>
      <c r="C16" s="12">
        <v>493499</v>
      </c>
      <c r="D16" s="12"/>
      <c r="E16" s="12">
        <v>7598815927</v>
      </c>
      <c r="F16" s="12"/>
      <c r="G16" s="12">
        <v>5832171182</v>
      </c>
      <c r="H16" s="12"/>
      <c r="I16" s="12">
        <f t="shared" si="0"/>
        <v>1766644745</v>
      </c>
      <c r="J16" s="12"/>
      <c r="K16" s="12">
        <v>493499</v>
      </c>
      <c r="L16" s="12"/>
      <c r="M16" s="12">
        <v>7598815927</v>
      </c>
      <c r="N16" s="12"/>
      <c r="O16" s="12">
        <v>5832171182</v>
      </c>
      <c r="P16" s="12"/>
      <c r="Q16" s="12">
        <f t="shared" si="1"/>
        <v>1766644745</v>
      </c>
    </row>
    <row r="17" spans="1:17" x14ac:dyDescent="0.55000000000000004">
      <c r="A17" s="1" t="s">
        <v>24</v>
      </c>
      <c r="C17" s="12">
        <v>16005941</v>
      </c>
      <c r="D17" s="12"/>
      <c r="E17" s="12">
        <v>88940844589</v>
      </c>
      <c r="F17" s="12"/>
      <c r="G17" s="12">
        <v>93575010106</v>
      </c>
      <c r="H17" s="12"/>
      <c r="I17" s="12">
        <f t="shared" si="0"/>
        <v>-4634165517</v>
      </c>
      <c r="J17" s="12"/>
      <c r="K17" s="12">
        <v>16005941</v>
      </c>
      <c r="L17" s="12"/>
      <c r="M17" s="12">
        <v>88940844589</v>
      </c>
      <c r="N17" s="12"/>
      <c r="O17" s="12">
        <v>84178494239</v>
      </c>
      <c r="P17" s="12"/>
      <c r="Q17" s="12">
        <f t="shared" si="1"/>
        <v>4762350350</v>
      </c>
    </row>
    <row r="18" spans="1:17" x14ac:dyDescent="0.55000000000000004">
      <c r="A18" s="1" t="s">
        <v>23</v>
      </c>
      <c r="C18" s="12">
        <v>2467497</v>
      </c>
      <c r="D18" s="12"/>
      <c r="E18" s="12">
        <v>55899662803</v>
      </c>
      <c r="F18" s="12"/>
      <c r="G18" s="12">
        <v>40241522493</v>
      </c>
      <c r="H18" s="12"/>
      <c r="I18" s="12">
        <f t="shared" si="0"/>
        <v>15658140310</v>
      </c>
      <c r="J18" s="12"/>
      <c r="K18" s="12">
        <v>2467497</v>
      </c>
      <c r="L18" s="12"/>
      <c r="M18" s="12">
        <v>55899662803</v>
      </c>
      <c r="N18" s="12"/>
      <c r="O18" s="12">
        <v>31629714929</v>
      </c>
      <c r="P18" s="12"/>
      <c r="Q18" s="12">
        <f t="shared" si="1"/>
        <v>24269947874</v>
      </c>
    </row>
    <row r="19" spans="1:17" x14ac:dyDescent="0.55000000000000004">
      <c r="A19" s="1" t="s">
        <v>21</v>
      </c>
      <c r="C19" s="12">
        <v>18176060</v>
      </c>
      <c r="D19" s="12"/>
      <c r="E19" s="12">
        <v>119609580372</v>
      </c>
      <c r="F19" s="12"/>
      <c r="G19" s="12">
        <v>109834170045</v>
      </c>
      <c r="H19" s="12"/>
      <c r="I19" s="12">
        <f t="shared" si="0"/>
        <v>9775410327</v>
      </c>
      <c r="J19" s="12"/>
      <c r="K19" s="12">
        <v>18176060</v>
      </c>
      <c r="L19" s="12"/>
      <c r="M19" s="12">
        <v>119609580372</v>
      </c>
      <c r="N19" s="12"/>
      <c r="O19" s="12">
        <v>89755155992</v>
      </c>
      <c r="P19" s="12"/>
      <c r="Q19" s="12">
        <f t="shared" si="1"/>
        <v>29854424380</v>
      </c>
    </row>
    <row r="20" spans="1:17" x14ac:dyDescent="0.55000000000000004">
      <c r="A20" s="1" t="s">
        <v>34</v>
      </c>
      <c r="C20" s="12">
        <v>1776342</v>
      </c>
      <c r="D20" s="12"/>
      <c r="E20" s="12">
        <v>80430949450</v>
      </c>
      <c r="F20" s="12"/>
      <c r="G20" s="12">
        <v>80347198173</v>
      </c>
      <c r="H20" s="12"/>
      <c r="I20" s="12">
        <f t="shared" si="0"/>
        <v>83751277</v>
      </c>
      <c r="J20" s="12"/>
      <c r="K20" s="12">
        <v>1776342</v>
      </c>
      <c r="L20" s="12"/>
      <c r="M20" s="12">
        <v>80430949450</v>
      </c>
      <c r="N20" s="12"/>
      <c r="O20" s="12">
        <v>80221161412</v>
      </c>
      <c r="P20" s="12"/>
      <c r="Q20" s="12">
        <f t="shared" si="1"/>
        <v>209788038</v>
      </c>
    </row>
    <row r="21" spans="1:17" x14ac:dyDescent="0.55000000000000004">
      <c r="A21" s="1" t="s">
        <v>51</v>
      </c>
      <c r="C21" s="12">
        <v>28594633</v>
      </c>
      <c r="D21" s="12"/>
      <c r="E21" s="12">
        <v>356443166467</v>
      </c>
      <c r="F21" s="12"/>
      <c r="G21" s="12">
        <v>346353583798</v>
      </c>
      <c r="H21" s="12"/>
      <c r="I21" s="12">
        <f t="shared" si="0"/>
        <v>10089582669</v>
      </c>
      <c r="J21" s="12"/>
      <c r="K21" s="12">
        <v>28594633</v>
      </c>
      <c r="L21" s="12"/>
      <c r="M21" s="12">
        <v>356443166467</v>
      </c>
      <c r="N21" s="12"/>
      <c r="O21" s="12">
        <v>316011996252</v>
      </c>
      <c r="P21" s="12"/>
      <c r="Q21" s="12">
        <f t="shared" si="1"/>
        <v>40431170215</v>
      </c>
    </row>
    <row r="22" spans="1:17" x14ac:dyDescent="0.55000000000000004">
      <c r="A22" s="1" t="s">
        <v>49</v>
      </c>
      <c r="C22" s="12">
        <v>29113758</v>
      </c>
      <c r="D22" s="12"/>
      <c r="E22" s="12">
        <v>178563077133</v>
      </c>
      <c r="F22" s="12"/>
      <c r="G22" s="12">
        <v>176313869253</v>
      </c>
      <c r="H22" s="12"/>
      <c r="I22" s="12">
        <f t="shared" si="0"/>
        <v>2249207880</v>
      </c>
      <c r="J22" s="12"/>
      <c r="K22" s="12">
        <v>29113758</v>
      </c>
      <c r="L22" s="12"/>
      <c r="M22" s="12">
        <v>178563077133</v>
      </c>
      <c r="N22" s="12"/>
      <c r="O22" s="12">
        <v>162014808723</v>
      </c>
      <c r="P22" s="12"/>
      <c r="Q22" s="12">
        <f t="shared" si="1"/>
        <v>16548268410</v>
      </c>
    </row>
    <row r="23" spans="1:17" x14ac:dyDescent="0.55000000000000004">
      <c r="A23" s="1" t="s">
        <v>50</v>
      </c>
      <c r="C23" s="12">
        <v>976466</v>
      </c>
      <c r="D23" s="12"/>
      <c r="E23" s="12">
        <v>22121250862</v>
      </c>
      <c r="F23" s="12"/>
      <c r="G23" s="12">
        <v>21472216309</v>
      </c>
      <c r="H23" s="12"/>
      <c r="I23" s="12">
        <f t="shared" si="0"/>
        <v>649034553</v>
      </c>
      <c r="J23" s="12"/>
      <c r="K23" s="12">
        <v>976466</v>
      </c>
      <c r="L23" s="12"/>
      <c r="M23" s="12">
        <v>22121250862</v>
      </c>
      <c r="N23" s="12"/>
      <c r="O23" s="12">
        <v>20896720367</v>
      </c>
      <c r="P23" s="12"/>
      <c r="Q23" s="12">
        <f t="shared" si="1"/>
        <v>1224530495</v>
      </c>
    </row>
    <row r="24" spans="1:17" x14ac:dyDescent="0.55000000000000004">
      <c r="A24" s="1" t="s">
        <v>60</v>
      </c>
      <c r="C24" s="12">
        <v>40503681</v>
      </c>
      <c r="D24" s="12"/>
      <c r="E24" s="12">
        <v>303580638099</v>
      </c>
      <c r="F24" s="12"/>
      <c r="G24" s="12">
        <v>306055064420</v>
      </c>
      <c r="H24" s="12"/>
      <c r="I24" s="12">
        <f t="shared" si="0"/>
        <v>-2474426321</v>
      </c>
      <c r="J24" s="12"/>
      <c r="K24" s="12">
        <v>40503681</v>
      </c>
      <c r="L24" s="12"/>
      <c r="M24" s="12">
        <v>303580638099</v>
      </c>
      <c r="N24" s="12"/>
      <c r="O24" s="12">
        <v>293241397795</v>
      </c>
      <c r="P24" s="12"/>
      <c r="Q24" s="12">
        <f t="shared" si="1"/>
        <v>10339240304</v>
      </c>
    </row>
    <row r="25" spans="1:17" x14ac:dyDescent="0.55000000000000004">
      <c r="A25" s="1" t="s">
        <v>62</v>
      </c>
      <c r="C25" s="12">
        <v>2844338</v>
      </c>
      <c r="D25" s="12"/>
      <c r="E25" s="12">
        <v>60195648081</v>
      </c>
      <c r="F25" s="12"/>
      <c r="G25" s="12">
        <v>61823284372</v>
      </c>
      <c r="H25" s="12"/>
      <c r="I25" s="12">
        <f t="shared" si="0"/>
        <v>-1627636291</v>
      </c>
      <c r="J25" s="12"/>
      <c r="K25" s="12">
        <v>2844338</v>
      </c>
      <c r="L25" s="12"/>
      <c r="M25" s="12">
        <v>60195648081</v>
      </c>
      <c r="N25" s="12"/>
      <c r="O25" s="12">
        <v>55924611941</v>
      </c>
      <c r="P25" s="12"/>
      <c r="Q25" s="12">
        <f t="shared" si="1"/>
        <v>4271036140</v>
      </c>
    </row>
    <row r="26" spans="1:17" x14ac:dyDescent="0.55000000000000004">
      <c r="A26" s="1" t="s">
        <v>38</v>
      </c>
      <c r="C26" s="12">
        <v>18723902</v>
      </c>
      <c r="D26" s="12"/>
      <c r="E26" s="12">
        <v>39812126341</v>
      </c>
      <c r="F26" s="12"/>
      <c r="G26" s="12">
        <v>40011895767</v>
      </c>
      <c r="H26" s="12"/>
      <c r="I26" s="12">
        <f t="shared" si="0"/>
        <v>-199769426</v>
      </c>
      <c r="J26" s="12"/>
      <c r="K26" s="12">
        <v>18723902</v>
      </c>
      <c r="L26" s="12"/>
      <c r="M26" s="12">
        <v>39812126341</v>
      </c>
      <c r="N26" s="12"/>
      <c r="O26" s="12">
        <v>34462746109</v>
      </c>
      <c r="P26" s="12"/>
      <c r="Q26" s="12">
        <f t="shared" si="1"/>
        <v>5349380232</v>
      </c>
    </row>
    <row r="27" spans="1:17" x14ac:dyDescent="0.55000000000000004">
      <c r="A27" s="1" t="s">
        <v>15</v>
      </c>
      <c r="C27" s="12">
        <v>23428301</v>
      </c>
      <c r="D27" s="12"/>
      <c r="E27" s="12">
        <v>54612476618</v>
      </c>
      <c r="F27" s="12"/>
      <c r="G27" s="12">
        <v>56538715126</v>
      </c>
      <c r="H27" s="12"/>
      <c r="I27" s="12">
        <f t="shared" si="0"/>
        <v>-1926238508</v>
      </c>
      <c r="J27" s="12"/>
      <c r="K27" s="12">
        <v>23428301</v>
      </c>
      <c r="L27" s="12"/>
      <c r="M27" s="12">
        <v>54612476618</v>
      </c>
      <c r="N27" s="12"/>
      <c r="O27" s="12">
        <v>54138293422</v>
      </c>
      <c r="P27" s="12"/>
      <c r="Q27" s="12">
        <f t="shared" si="1"/>
        <v>474183196</v>
      </c>
    </row>
    <row r="28" spans="1:17" x14ac:dyDescent="0.55000000000000004">
      <c r="A28" s="1" t="s">
        <v>54</v>
      </c>
      <c r="C28" s="12">
        <v>13237900</v>
      </c>
      <c r="D28" s="12"/>
      <c r="E28" s="12">
        <v>25331333902</v>
      </c>
      <c r="F28" s="12"/>
      <c r="G28" s="12">
        <v>26966254189</v>
      </c>
      <c r="H28" s="12"/>
      <c r="I28" s="12">
        <f t="shared" si="0"/>
        <v>-1634920287</v>
      </c>
      <c r="J28" s="12"/>
      <c r="K28" s="12">
        <v>13237900</v>
      </c>
      <c r="L28" s="12"/>
      <c r="M28" s="12">
        <v>25331333902</v>
      </c>
      <c r="N28" s="12"/>
      <c r="O28" s="12">
        <v>23953460863</v>
      </c>
      <c r="P28" s="12"/>
      <c r="Q28" s="12">
        <f t="shared" si="1"/>
        <v>1377873039</v>
      </c>
    </row>
    <row r="29" spans="1:17" x14ac:dyDescent="0.55000000000000004">
      <c r="A29" s="1" t="s">
        <v>42</v>
      </c>
      <c r="C29" s="12">
        <v>5386004</v>
      </c>
      <c r="D29" s="12"/>
      <c r="E29" s="12">
        <v>78756711532</v>
      </c>
      <c r="F29" s="12"/>
      <c r="G29" s="12">
        <v>78324126926</v>
      </c>
      <c r="H29" s="12"/>
      <c r="I29" s="12">
        <f t="shared" si="0"/>
        <v>432584606</v>
      </c>
      <c r="J29" s="12"/>
      <c r="K29" s="12">
        <v>5386004</v>
      </c>
      <c r="L29" s="12"/>
      <c r="M29" s="12">
        <v>78756711532</v>
      </c>
      <c r="N29" s="12"/>
      <c r="O29" s="12">
        <v>63570644782</v>
      </c>
      <c r="P29" s="12"/>
      <c r="Q29" s="12">
        <f t="shared" si="1"/>
        <v>15186066750</v>
      </c>
    </row>
    <row r="30" spans="1:17" x14ac:dyDescent="0.55000000000000004">
      <c r="A30" s="1" t="s">
        <v>43</v>
      </c>
      <c r="C30" s="12">
        <v>8956344</v>
      </c>
      <c r="D30" s="12"/>
      <c r="E30" s="12">
        <v>131676165009</v>
      </c>
      <c r="F30" s="12"/>
      <c r="G30" s="12">
        <v>127737225335</v>
      </c>
      <c r="H30" s="12"/>
      <c r="I30" s="12">
        <f t="shared" si="0"/>
        <v>3938939674</v>
      </c>
      <c r="J30" s="12"/>
      <c r="K30" s="12">
        <v>8956344</v>
      </c>
      <c r="L30" s="12"/>
      <c r="M30" s="12">
        <v>131676165009</v>
      </c>
      <c r="N30" s="12"/>
      <c r="O30" s="12">
        <v>115971786916</v>
      </c>
      <c r="P30" s="12"/>
      <c r="Q30" s="12">
        <f t="shared" si="1"/>
        <v>15704378093</v>
      </c>
    </row>
    <row r="31" spans="1:17" x14ac:dyDescent="0.55000000000000004">
      <c r="A31" s="1" t="s">
        <v>41</v>
      </c>
      <c r="C31" s="12">
        <v>2620473</v>
      </c>
      <c r="D31" s="12"/>
      <c r="E31" s="12">
        <v>28132716805</v>
      </c>
      <c r="F31" s="12"/>
      <c r="G31" s="12">
        <v>26625568641</v>
      </c>
      <c r="H31" s="12"/>
      <c r="I31" s="12">
        <f t="shared" si="0"/>
        <v>1507148164</v>
      </c>
      <c r="J31" s="12"/>
      <c r="K31" s="12">
        <v>2620473</v>
      </c>
      <c r="L31" s="12"/>
      <c r="M31" s="12">
        <v>28132716805</v>
      </c>
      <c r="N31" s="12"/>
      <c r="O31" s="12">
        <v>21458219097</v>
      </c>
      <c r="P31" s="12"/>
      <c r="Q31" s="12">
        <f t="shared" si="1"/>
        <v>6674497708</v>
      </c>
    </row>
    <row r="32" spans="1:17" x14ac:dyDescent="0.55000000000000004">
      <c r="A32" s="1" t="s">
        <v>53</v>
      </c>
      <c r="C32" s="12">
        <v>7449089</v>
      </c>
      <c r="D32" s="12"/>
      <c r="E32" s="12">
        <v>109368407415</v>
      </c>
      <c r="F32" s="12"/>
      <c r="G32" s="12">
        <v>113167455705</v>
      </c>
      <c r="H32" s="12"/>
      <c r="I32" s="12">
        <f t="shared" si="0"/>
        <v>-3799048290</v>
      </c>
      <c r="J32" s="12"/>
      <c r="K32" s="12">
        <v>7449089</v>
      </c>
      <c r="L32" s="12"/>
      <c r="M32" s="12">
        <v>109368407415</v>
      </c>
      <c r="N32" s="12"/>
      <c r="O32" s="12">
        <v>105007318656</v>
      </c>
      <c r="P32" s="12"/>
      <c r="Q32" s="12">
        <f t="shared" si="1"/>
        <v>4361088759</v>
      </c>
    </row>
    <row r="33" spans="1:17" x14ac:dyDescent="0.55000000000000004">
      <c r="A33" s="1" t="s">
        <v>39</v>
      </c>
      <c r="C33" s="12">
        <v>140129092</v>
      </c>
      <c r="D33" s="12"/>
      <c r="E33" s="12">
        <v>144727841534</v>
      </c>
      <c r="F33" s="12"/>
      <c r="G33" s="12">
        <v>143102706208</v>
      </c>
      <c r="H33" s="12"/>
      <c r="I33" s="12">
        <f t="shared" si="0"/>
        <v>1625135326</v>
      </c>
      <c r="J33" s="12"/>
      <c r="K33" s="12">
        <v>140129092</v>
      </c>
      <c r="L33" s="12"/>
      <c r="M33" s="12">
        <v>144727841534</v>
      </c>
      <c r="N33" s="12"/>
      <c r="O33" s="12">
        <v>130205636672</v>
      </c>
      <c r="P33" s="12"/>
      <c r="Q33" s="12">
        <f t="shared" si="1"/>
        <v>14522204862</v>
      </c>
    </row>
    <row r="34" spans="1:17" x14ac:dyDescent="0.55000000000000004">
      <c r="A34" s="1" t="s">
        <v>47</v>
      </c>
      <c r="C34" s="12">
        <v>1803584</v>
      </c>
      <c r="D34" s="12"/>
      <c r="E34" s="12">
        <v>28631857222</v>
      </c>
      <c r="F34" s="12"/>
      <c r="G34" s="12">
        <v>23127799510</v>
      </c>
      <c r="H34" s="12"/>
      <c r="I34" s="12">
        <f t="shared" si="0"/>
        <v>5504057712</v>
      </c>
      <c r="J34" s="12"/>
      <c r="K34" s="12">
        <v>1803584</v>
      </c>
      <c r="L34" s="12"/>
      <c r="M34" s="12">
        <v>28631857222</v>
      </c>
      <c r="N34" s="12"/>
      <c r="O34" s="12">
        <v>19915585770</v>
      </c>
      <c r="P34" s="12"/>
      <c r="Q34" s="12">
        <f t="shared" si="1"/>
        <v>8716271452</v>
      </c>
    </row>
    <row r="35" spans="1:17" x14ac:dyDescent="0.55000000000000004">
      <c r="A35" s="1" t="s">
        <v>56</v>
      </c>
      <c r="C35" s="12">
        <v>1847651</v>
      </c>
      <c r="D35" s="12"/>
      <c r="E35" s="12">
        <v>49020388049</v>
      </c>
      <c r="F35" s="12"/>
      <c r="G35" s="12">
        <v>45549105418</v>
      </c>
      <c r="H35" s="12"/>
      <c r="I35" s="12">
        <f t="shared" si="0"/>
        <v>3471282631</v>
      </c>
      <c r="J35" s="12"/>
      <c r="K35" s="12">
        <v>1847651</v>
      </c>
      <c r="L35" s="12"/>
      <c r="M35" s="12">
        <v>49020388049</v>
      </c>
      <c r="N35" s="12"/>
      <c r="O35" s="12">
        <v>38506138074</v>
      </c>
      <c r="P35" s="12"/>
      <c r="Q35" s="12">
        <f t="shared" si="1"/>
        <v>10514249975</v>
      </c>
    </row>
    <row r="36" spans="1:17" x14ac:dyDescent="0.55000000000000004">
      <c r="A36" s="1" t="s">
        <v>32</v>
      </c>
      <c r="C36" s="12">
        <v>729702</v>
      </c>
      <c r="D36" s="12"/>
      <c r="E36" s="12">
        <v>57122121506</v>
      </c>
      <c r="F36" s="12"/>
      <c r="G36" s="12">
        <v>55499682112</v>
      </c>
      <c r="H36" s="12"/>
      <c r="I36" s="12">
        <f t="shared" si="0"/>
        <v>1622439394</v>
      </c>
      <c r="J36" s="12"/>
      <c r="K36" s="12">
        <v>729702</v>
      </c>
      <c r="L36" s="12"/>
      <c r="M36" s="12">
        <v>57122121506</v>
      </c>
      <c r="N36" s="12"/>
      <c r="O36" s="12">
        <v>47173078827</v>
      </c>
      <c r="P36" s="12"/>
      <c r="Q36" s="12">
        <f t="shared" si="1"/>
        <v>9949042679</v>
      </c>
    </row>
    <row r="37" spans="1:17" x14ac:dyDescent="0.55000000000000004">
      <c r="A37" s="1" t="s">
        <v>55</v>
      </c>
      <c r="C37" s="12">
        <v>5414034</v>
      </c>
      <c r="D37" s="12"/>
      <c r="E37" s="12">
        <v>165760071329</v>
      </c>
      <c r="F37" s="12"/>
      <c r="G37" s="12">
        <v>166773409802</v>
      </c>
      <c r="H37" s="12"/>
      <c r="I37" s="12">
        <f t="shared" si="0"/>
        <v>-1013338473</v>
      </c>
      <c r="J37" s="12"/>
      <c r="K37" s="12">
        <v>5414034</v>
      </c>
      <c r="L37" s="12"/>
      <c r="M37" s="12">
        <v>165760071329</v>
      </c>
      <c r="N37" s="12"/>
      <c r="O37" s="12">
        <v>152643346009</v>
      </c>
      <c r="P37" s="12"/>
      <c r="Q37" s="12">
        <f t="shared" si="1"/>
        <v>13116725320</v>
      </c>
    </row>
    <row r="38" spans="1:17" x14ac:dyDescent="0.55000000000000004">
      <c r="A38" s="1" t="s">
        <v>26</v>
      </c>
      <c r="C38" s="12">
        <v>638030</v>
      </c>
      <c r="D38" s="12"/>
      <c r="E38" s="12">
        <v>110990901262</v>
      </c>
      <c r="F38" s="12"/>
      <c r="G38" s="12">
        <v>113284759827</v>
      </c>
      <c r="H38" s="12"/>
      <c r="I38" s="12">
        <f t="shared" si="0"/>
        <v>-2293858565</v>
      </c>
      <c r="J38" s="12"/>
      <c r="K38" s="12">
        <v>638030</v>
      </c>
      <c r="L38" s="12"/>
      <c r="M38" s="12">
        <v>110990901262</v>
      </c>
      <c r="N38" s="12"/>
      <c r="O38" s="12">
        <v>101538469274</v>
      </c>
      <c r="P38" s="12"/>
      <c r="Q38" s="12">
        <f t="shared" si="1"/>
        <v>9452431988</v>
      </c>
    </row>
    <row r="39" spans="1:17" x14ac:dyDescent="0.55000000000000004">
      <c r="A39" s="1" t="s">
        <v>46</v>
      </c>
      <c r="C39" s="12">
        <v>39837300</v>
      </c>
      <c r="D39" s="12"/>
      <c r="E39" s="12">
        <v>331850246384</v>
      </c>
      <c r="F39" s="12"/>
      <c r="G39" s="12">
        <v>317453686759</v>
      </c>
      <c r="H39" s="12"/>
      <c r="I39" s="12">
        <f t="shared" si="0"/>
        <v>14396559625</v>
      </c>
      <c r="J39" s="12"/>
      <c r="K39" s="12">
        <v>39837300</v>
      </c>
      <c r="L39" s="12"/>
      <c r="M39" s="12">
        <v>331850246384</v>
      </c>
      <c r="N39" s="12"/>
      <c r="O39" s="12">
        <v>299355290925</v>
      </c>
      <c r="P39" s="12"/>
      <c r="Q39" s="12">
        <f t="shared" si="1"/>
        <v>32494955459</v>
      </c>
    </row>
    <row r="40" spans="1:17" x14ac:dyDescent="0.55000000000000004">
      <c r="A40" s="1" t="s">
        <v>37</v>
      </c>
      <c r="C40" s="12">
        <v>7054039</v>
      </c>
      <c r="D40" s="12"/>
      <c r="E40" s="12">
        <v>117802733461</v>
      </c>
      <c r="F40" s="12"/>
      <c r="G40" s="12">
        <v>109974011096</v>
      </c>
      <c r="H40" s="12"/>
      <c r="I40" s="12">
        <f t="shared" si="0"/>
        <v>7828722365</v>
      </c>
      <c r="J40" s="12"/>
      <c r="K40" s="12">
        <v>7054039</v>
      </c>
      <c r="L40" s="12"/>
      <c r="M40" s="12">
        <v>117802733461</v>
      </c>
      <c r="N40" s="12"/>
      <c r="O40" s="12">
        <v>93702948371</v>
      </c>
      <c r="P40" s="12"/>
      <c r="Q40" s="12">
        <f t="shared" si="1"/>
        <v>24099785090</v>
      </c>
    </row>
    <row r="41" spans="1:17" x14ac:dyDescent="0.55000000000000004">
      <c r="A41" s="1" t="s">
        <v>28</v>
      </c>
      <c r="C41" s="12">
        <v>780062</v>
      </c>
      <c r="D41" s="12"/>
      <c r="E41" s="12">
        <v>35793416331</v>
      </c>
      <c r="F41" s="12"/>
      <c r="G41" s="12">
        <v>37220058409</v>
      </c>
      <c r="H41" s="12"/>
      <c r="I41" s="12">
        <f t="shared" si="0"/>
        <v>-1426642078</v>
      </c>
      <c r="J41" s="12"/>
      <c r="K41" s="12">
        <v>780062</v>
      </c>
      <c r="L41" s="12"/>
      <c r="M41" s="12">
        <v>35793416331</v>
      </c>
      <c r="N41" s="12"/>
      <c r="O41" s="12">
        <v>32915837148</v>
      </c>
      <c r="P41" s="12"/>
      <c r="Q41" s="12">
        <f t="shared" si="1"/>
        <v>2877579183</v>
      </c>
    </row>
    <row r="42" spans="1:17" x14ac:dyDescent="0.55000000000000004">
      <c r="A42" s="1" t="s">
        <v>31</v>
      </c>
      <c r="C42" s="12">
        <v>500355</v>
      </c>
      <c r="D42" s="12"/>
      <c r="E42" s="12">
        <v>23690108793</v>
      </c>
      <c r="F42" s="12"/>
      <c r="G42" s="12">
        <v>25255420197</v>
      </c>
      <c r="H42" s="12"/>
      <c r="I42" s="12">
        <f t="shared" si="0"/>
        <v>-1565311404</v>
      </c>
      <c r="J42" s="12"/>
      <c r="K42" s="12">
        <v>500355</v>
      </c>
      <c r="L42" s="12"/>
      <c r="M42" s="12">
        <v>23690108793</v>
      </c>
      <c r="N42" s="12"/>
      <c r="O42" s="12">
        <v>24189858697</v>
      </c>
      <c r="P42" s="12"/>
      <c r="Q42" s="12">
        <f t="shared" si="1"/>
        <v>-499749904</v>
      </c>
    </row>
    <row r="43" spans="1:17" x14ac:dyDescent="0.55000000000000004">
      <c r="A43" s="1" t="s">
        <v>29</v>
      </c>
      <c r="C43" s="12">
        <v>1922101</v>
      </c>
      <c r="D43" s="12"/>
      <c r="E43" s="12">
        <v>23386533468</v>
      </c>
      <c r="F43" s="12"/>
      <c r="G43" s="12">
        <v>24323457946</v>
      </c>
      <c r="H43" s="12"/>
      <c r="I43" s="12">
        <f t="shared" si="0"/>
        <v>-936924478</v>
      </c>
      <c r="J43" s="12"/>
      <c r="K43" s="12">
        <v>1922101</v>
      </c>
      <c r="L43" s="12"/>
      <c r="M43" s="12">
        <v>23386533468</v>
      </c>
      <c r="N43" s="12"/>
      <c r="O43" s="12">
        <v>21650354721</v>
      </c>
      <c r="P43" s="12"/>
      <c r="Q43" s="12">
        <f t="shared" si="1"/>
        <v>1736178747</v>
      </c>
    </row>
    <row r="44" spans="1:17" x14ac:dyDescent="0.55000000000000004">
      <c r="A44" s="1" t="s">
        <v>64</v>
      </c>
      <c r="C44" s="12">
        <v>32000000</v>
      </c>
      <c r="D44" s="12"/>
      <c r="E44" s="12">
        <v>85631443200</v>
      </c>
      <c r="F44" s="12"/>
      <c r="G44" s="12">
        <v>90078129772</v>
      </c>
      <c r="H44" s="12"/>
      <c r="I44" s="12">
        <f t="shared" si="0"/>
        <v>-4446686572</v>
      </c>
      <c r="J44" s="12"/>
      <c r="K44" s="12">
        <v>32000000</v>
      </c>
      <c r="L44" s="12"/>
      <c r="M44" s="12">
        <v>85631443200</v>
      </c>
      <c r="N44" s="12"/>
      <c r="O44" s="12">
        <v>90078129772</v>
      </c>
      <c r="P44" s="12"/>
      <c r="Q44" s="12">
        <f t="shared" si="1"/>
        <v>-4446686572</v>
      </c>
    </row>
    <row r="45" spans="1:17" x14ac:dyDescent="0.55000000000000004">
      <c r="A45" s="1" t="s">
        <v>30</v>
      </c>
      <c r="C45" s="12">
        <v>754660</v>
      </c>
      <c r="D45" s="12"/>
      <c r="E45" s="12">
        <v>88144948327</v>
      </c>
      <c r="F45" s="12"/>
      <c r="G45" s="12">
        <v>94515432803</v>
      </c>
      <c r="H45" s="12"/>
      <c r="I45" s="12">
        <f t="shared" si="0"/>
        <v>-6370484476</v>
      </c>
      <c r="J45" s="12"/>
      <c r="K45" s="12">
        <v>754660</v>
      </c>
      <c r="L45" s="12"/>
      <c r="M45" s="12">
        <v>88144948327</v>
      </c>
      <c r="N45" s="12"/>
      <c r="O45" s="12">
        <v>73426627032</v>
      </c>
      <c r="P45" s="12"/>
      <c r="Q45" s="12">
        <f t="shared" si="1"/>
        <v>14718321295</v>
      </c>
    </row>
    <row r="46" spans="1:17" x14ac:dyDescent="0.55000000000000004">
      <c r="A46" s="1" t="s">
        <v>33</v>
      </c>
      <c r="C46" s="12">
        <v>245076</v>
      </c>
      <c r="D46" s="12"/>
      <c r="E46" s="12">
        <v>34411013939</v>
      </c>
      <c r="F46" s="12"/>
      <c r="G46" s="12">
        <v>40478996928</v>
      </c>
      <c r="H46" s="12"/>
      <c r="I46" s="12">
        <f t="shared" si="0"/>
        <v>-6067982989</v>
      </c>
      <c r="J46" s="12"/>
      <c r="K46" s="12">
        <v>245076</v>
      </c>
      <c r="L46" s="12"/>
      <c r="M46" s="12">
        <v>34411013939</v>
      </c>
      <c r="N46" s="12"/>
      <c r="O46" s="12">
        <v>31967975847</v>
      </c>
      <c r="P46" s="12"/>
      <c r="Q46" s="12">
        <f t="shared" si="1"/>
        <v>2443038092</v>
      </c>
    </row>
    <row r="47" spans="1:17" x14ac:dyDescent="0.55000000000000004">
      <c r="A47" s="1" t="s">
        <v>25</v>
      </c>
      <c r="C47" s="12">
        <v>335766</v>
      </c>
      <c r="D47" s="12"/>
      <c r="E47" s="12">
        <v>29491757471</v>
      </c>
      <c r="F47" s="12"/>
      <c r="G47" s="12">
        <v>27779031668</v>
      </c>
      <c r="H47" s="12"/>
      <c r="I47" s="12">
        <f t="shared" si="0"/>
        <v>1712725803</v>
      </c>
      <c r="J47" s="12"/>
      <c r="K47" s="12">
        <v>335766</v>
      </c>
      <c r="L47" s="12"/>
      <c r="M47" s="12">
        <v>29491757471</v>
      </c>
      <c r="N47" s="12"/>
      <c r="O47" s="12">
        <v>23991538177</v>
      </c>
      <c r="P47" s="12"/>
      <c r="Q47" s="12">
        <f t="shared" si="1"/>
        <v>5500219294</v>
      </c>
    </row>
    <row r="48" spans="1:17" x14ac:dyDescent="0.55000000000000004">
      <c r="A48" s="1" t="s">
        <v>27</v>
      </c>
      <c r="C48" s="12">
        <v>1448362</v>
      </c>
      <c r="D48" s="12"/>
      <c r="E48" s="12">
        <v>68603813326</v>
      </c>
      <c r="F48" s="12"/>
      <c r="G48" s="12">
        <v>70114955178</v>
      </c>
      <c r="H48" s="12"/>
      <c r="I48" s="12">
        <f t="shared" si="0"/>
        <v>-1511141852</v>
      </c>
      <c r="J48" s="12"/>
      <c r="K48" s="12">
        <v>1448362</v>
      </c>
      <c r="L48" s="12"/>
      <c r="M48" s="12">
        <v>68603813326</v>
      </c>
      <c r="N48" s="12"/>
      <c r="O48" s="12">
        <v>61732943391</v>
      </c>
      <c r="P48" s="12"/>
      <c r="Q48" s="12">
        <f t="shared" si="1"/>
        <v>6870869935</v>
      </c>
    </row>
    <row r="49" spans="1:17" x14ac:dyDescent="0.55000000000000004">
      <c r="A49" s="1" t="s">
        <v>65</v>
      </c>
      <c r="C49" s="12">
        <v>3611341</v>
      </c>
      <c r="D49" s="12"/>
      <c r="E49" s="12">
        <v>41355112562</v>
      </c>
      <c r="F49" s="12"/>
      <c r="G49" s="12">
        <v>43624708889</v>
      </c>
      <c r="H49" s="12"/>
      <c r="I49" s="12">
        <f t="shared" si="0"/>
        <v>-2269596327</v>
      </c>
      <c r="J49" s="12"/>
      <c r="K49" s="12">
        <v>3611341</v>
      </c>
      <c r="L49" s="12"/>
      <c r="M49" s="12">
        <v>41355112562</v>
      </c>
      <c r="N49" s="12"/>
      <c r="O49" s="12">
        <v>43624708889</v>
      </c>
      <c r="P49" s="12"/>
      <c r="Q49" s="12">
        <f t="shared" si="1"/>
        <v>-2269596327</v>
      </c>
    </row>
    <row r="50" spans="1:17" x14ac:dyDescent="0.55000000000000004">
      <c r="A50" s="1" t="s">
        <v>44</v>
      </c>
      <c r="C50" s="12">
        <v>3603832</v>
      </c>
      <c r="D50" s="12"/>
      <c r="E50" s="12">
        <v>79779807475</v>
      </c>
      <c r="F50" s="12"/>
      <c r="G50" s="12">
        <v>72131684117</v>
      </c>
      <c r="H50" s="12"/>
      <c r="I50" s="12">
        <f t="shared" si="0"/>
        <v>7648123358</v>
      </c>
      <c r="J50" s="12"/>
      <c r="K50" s="12">
        <v>3603832</v>
      </c>
      <c r="L50" s="12"/>
      <c r="M50" s="12">
        <v>79779807475</v>
      </c>
      <c r="N50" s="12"/>
      <c r="O50" s="12">
        <v>64417000835</v>
      </c>
      <c r="P50" s="12"/>
      <c r="Q50" s="12">
        <f t="shared" si="1"/>
        <v>15362806640</v>
      </c>
    </row>
    <row r="51" spans="1:17" x14ac:dyDescent="0.55000000000000004">
      <c r="A51" s="1" t="s">
        <v>20</v>
      </c>
      <c r="C51" s="12">
        <v>12185388</v>
      </c>
      <c r="D51" s="12"/>
      <c r="E51" s="12">
        <v>25085784713</v>
      </c>
      <c r="F51" s="12"/>
      <c r="G51" s="12">
        <v>28961917935</v>
      </c>
      <c r="H51" s="12"/>
      <c r="I51" s="12">
        <f t="shared" si="0"/>
        <v>-3876133222</v>
      </c>
      <c r="J51" s="12"/>
      <c r="K51" s="12">
        <v>12185388</v>
      </c>
      <c r="L51" s="12"/>
      <c r="M51" s="12">
        <v>25085784713</v>
      </c>
      <c r="N51" s="12"/>
      <c r="O51" s="12">
        <v>21559320662</v>
      </c>
      <c r="P51" s="12"/>
      <c r="Q51" s="12">
        <f t="shared" si="1"/>
        <v>3526464051</v>
      </c>
    </row>
    <row r="52" spans="1:17" x14ac:dyDescent="0.55000000000000004">
      <c r="A52" s="1" t="s">
        <v>19</v>
      </c>
      <c r="C52" s="12">
        <v>24781548</v>
      </c>
      <c r="D52" s="12"/>
      <c r="E52" s="12">
        <v>96614931530</v>
      </c>
      <c r="F52" s="12"/>
      <c r="G52" s="12">
        <v>92911456577</v>
      </c>
      <c r="H52" s="12"/>
      <c r="I52" s="12">
        <f t="shared" si="0"/>
        <v>3703474953</v>
      </c>
      <c r="J52" s="12"/>
      <c r="K52" s="12">
        <v>24781548</v>
      </c>
      <c r="L52" s="12"/>
      <c r="M52" s="12">
        <v>96614931530</v>
      </c>
      <c r="N52" s="12"/>
      <c r="O52" s="12">
        <v>91090845254</v>
      </c>
      <c r="P52" s="12"/>
      <c r="Q52" s="12">
        <f t="shared" si="1"/>
        <v>5524086276</v>
      </c>
    </row>
    <row r="53" spans="1:17" x14ac:dyDescent="0.55000000000000004">
      <c r="A53" s="1" t="s">
        <v>17</v>
      </c>
      <c r="C53" s="12">
        <v>25642129</v>
      </c>
      <c r="D53" s="12"/>
      <c r="E53" s="12">
        <v>57402485364</v>
      </c>
      <c r="F53" s="12"/>
      <c r="G53" s="12">
        <v>55086654778</v>
      </c>
      <c r="H53" s="12"/>
      <c r="I53" s="12">
        <f t="shared" si="0"/>
        <v>2315830586</v>
      </c>
      <c r="J53" s="12"/>
      <c r="K53" s="12">
        <v>25642129</v>
      </c>
      <c r="L53" s="12"/>
      <c r="M53" s="12">
        <v>57402485364</v>
      </c>
      <c r="N53" s="12"/>
      <c r="O53" s="12">
        <v>49318997512</v>
      </c>
      <c r="P53" s="12"/>
      <c r="Q53" s="12">
        <f t="shared" si="1"/>
        <v>8083487852</v>
      </c>
    </row>
    <row r="54" spans="1:17" x14ac:dyDescent="0.55000000000000004">
      <c r="A54" s="1" t="s">
        <v>18</v>
      </c>
      <c r="C54" s="12">
        <v>21377844</v>
      </c>
      <c r="D54" s="12"/>
      <c r="E54" s="12">
        <v>46708919554</v>
      </c>
      <c r="F54" s="12"/>
      <c r="G54" s="12">
        <v>46342429589</v>
      </c>
      <c r="H54" s="12"/>
      <c r="I54" s="12">
        <f t="shared" si="0"/>
        <v>366489965</v>
      </c>
      <c r="J54" s="12"/>
      <c r="K54" s="12">
        <v>21377844</v>
      </c>
      <c r="L54" s="12"/>
      <c r="M54" s="12">
        <v>46708919554</v>
      </c>
      <c r="N54" s="12"/>
      <c r="O54" s="12">
        <v>41175018806</v>
      </c>
      <c r="P54" s="12"/>
      <c r="Q54" s="12">
        <f t="shared" si="1"/>
        <v>5533900748</v>
      </c>
    </row>
    <row r="55" spans="1:17" x14ac:dyDescent="0.55000000000000004">
      <c r="A55" s="1" t="s">
        <v>16</v>
      </c>
      <c r="C55" s="12">
        <v>7064052</v>
      </c>
      <c r="D55" s="12"/>
      <c r="E55" s="12">
        <v>62917307179</v>
      </c>
      <c r="F55" s="12"/>
      <c r="G55" s="12">
        <v>62551325775</v>
      </c>
      <c r="H55" s="12"/>
      <c r="I55" s="12">
        <f t="shared" si="0"/>
        <v>365981404</v>
      </c>
      <c r="J55" s="12"/>
      <c r="K55" s="12">
        <v>7064052</v>
      </c>
      <c r="L55" s="12"/>
      <c r="M55" s="12">
        <v>62917307179</v>
      </c>
      <c r="N55" s="12"/>
      <c r="O55" s="12">
        <v>59063549310</v>
      </c>
      <c r="P55" s="12"/>
      <c r="Q55" s="12">
        <f t="shared" si="1"/>
        <v>3853757869</v>
      </c>
    </row>
    <row r="56" spans="1:17" x14ac:dyDescent="0.55000000000000004">
      <c r="A56" s="1" t="s">
        <v>63</v>
      </c>
      <c r="C56" s="12">
        <v>1839529</v>
      </c>
      <c r="D56" s="12"/>
      <c r="E56" s="12">
        <v>36608247725</v>
      </c>
      <c r="F56" s="12"/>
      <c r="G56" s="12">
        <v>29784392481</v>
      </c>
      <c r="H56" s="12"/>
      <c r="I56" s="12">
        <f t="shared" si="0"/>
        <v>6823855244</v>
      </c>
      <c r="J56" s="12"/>
      <c r="K56" s="12">
        <v>1839529</v>
      </c>
      <c r="L56" s="12"/>
      <c r="M56" s="12">
        <v>36608247725</v>
      </c>
      <c r="N56" s="12"/>
      <c r="O56" s="12">
        <v>27842592101</v>
      </c>
      <c r="P56" s="12"/>
      <c r="Q56" s="12">
        <f t="shared" si="1"/>
        <v>8765655624</v>
      </c>
    </row>
    <row r="57" spans="1:17" x14ac:dyDescent="0.55000000000000004">
      <c r="A57" s="1" t="s">
        <v>57</v>
      </c>
      <c r="C57" s="12">
        <v>5436109</v>
      </c>
      <c r="D57" s="12"/>
      <c r="E57" s="12">
        <v>44581054249</v>
      </c>
      <c r="F57" s="12"/>
      <c r="G57" s="12">
        <v>45088404414</v>
      </c>
      <c r="H57" s="12"/>
      <c r="I57" s="12">
        <f t="shared" si="0"/>
        <v>-507350165</v>
      </c>
      <c r="J57" s="12"/>
      <c r="K57" s="12">
        <v>5436109</v>
      </c>
      <c r="L57" s="12"/>
      <c r="M57" s="12">
        <v>44581054249</v>
      </c>
      <c r="N57" s="12"/>
      <c r="O57" s="12">
        <v>36999556651</v>
      </c>
      <c r="P57" s="12"/>
      <c r="Q57" s="12">
        <f t="shared" si="1"/>
        <v>7581497598</v>
      </c>
    </row>
    <row r="58" spans="1:17" x14ac:dyDescent="0.55000000000000004">
      <c r="A58" s="1" t="s">
        <v>45</v>
      </c>
      <c r="C58" s="12">
        <v>4239301</v>
      </c>
      <c r="D58" s="12"/>
      <c r="E58" s="12">
        <v>42351475448</v>
      </c>
      <c r="F58" s="12"/>
      <c r="G58" s="12">
        <v>41515930781</v>
      </c>
      <c r="H58" s="12"/>
      <c r="I58" s="12">
        <f t="shared" si="0"/>
        <v>835544667</v>
      </c>
      <c r="J58" s="12"/>
      <c r="K58" s="12">
        <v>4239301</v>
      </c>
      <c r="L58" s="12"/>
      <c r="M58" s="12">
        <v>42351475448</v>
      </c>
      <c r="N58" s="12"/>
      <c r="O58" s="12">
        <v>34290540758</v>
      </c>
      <c r="P58" s="12"/>
      <c r="Q58" s="12">
        <f t="shared" si="1"/>
        <v>8060934690</v>
      </c>
    </row>
    <row r="59" spans="1:17" x14ac:dyDescent="0.55000000000000004">
      <c r="A59" s="1" t="s">
        <v>52</v>
      </c>
      <c r="C59" s="12">
        <v>3500901</v>
      </c>
      <c r="D59" s="12"/>
      <c r="E59" s="12">
        <v>59404805808</v>
      </c>
      <c r="F59" s="12"/>
      <c r="G59" s="12">
        <v>57637838190</v>
      </c>
      <c r="H59" s="12"/>
      <c r="I59" s="12">
        <f t="shared" si="0"/>
        <v>1766967618</v>
      </c>
      <c r="J59" s="12"/>
      <c r="K59" s="12">
        <v>3500901</v>
      </c>
      <c r="L59" s="12"/>
      <c r="M59" s="12">
        <v>59404805808</v>
      </c>
      <c r="N59" s="12"/>
      <c r="O59" s="12">
        <v>49685837163</v>
      </c>
      <c r="P59" s="12"/>
      <c r="Q59" s="12">
        <f t="shared" si="1"/>
        <v>9718968645</v>
      </c>
    </row>
    <row r="60" spans="1:17" ht="24.75" thickBot="1" x14ac:dyDescent="0.6">
      <c r="C60" s="12"/>
      <c r="D60" s="12"/>
      <c r="E60" s="13">
        <f>SUM(E8:E59)</f>
        <v>4498062696044</v>
      </c>
      <c r="F60" s="12"/>
      <c r="G60" s="13">
        <f>SUM(G8:G59)</f>
        <v>4401049367218</v>
      </c>
      <c r="H60" s="12"/>
      <c r="I60" s="13">
        <f>SUM(I8:I59)</f>
        <v>97013328826</v>
      </c>
      <c r="J60" s="12"/>
      <c r="K60" s="12"/>
      <c r="L60" s="12"/>
      <c r="M60" s="13">
        <f>SUM(M8:M59)</f>
        <v>4498062696044</v>
      </c>
      <c r="N60" s="12"/>
      <c r="O60" s="13">
        <f>SUM(O8:O59)</f>
        <v>4046175080356</v>
      </c>
      <c r="P60" s="12"/>
      <c r="Q60" s="13">
        <f>SUM(Q8:Q59)</f>
        <v>451887615688</v>
      </c>
    </row>
    <row r="61" spans="1:17" ht="24.75" thickTop="1" x14ac:dyDescent="0.55000000000000004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spans="1:17" x14ac:dyDescent="0.55000000000000004">
      <c r="I62" s="14"/>
      <c r="O62" s="14"/>
      <c r="P62" s="14"/>
      <c r="Q62" s="1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64"/>
  <sheetViews>
    <sheetView rightToLeft="1" topLeftCell="A46" workbookViewId="0">
      <selection activeCell="C8" sqref="C8:Q58"/>
    </sheetView>
  </sheetViews>
  <sheetFormatPr defaultRowHeight="24" x14ac:dyDescent="0.55000000000000004"/>
  <cols>
    <col min="1" max="1" width="30.57031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 x14ac:dyDescent="0.55000000000000004">
      <c r="A3" s="19" t="s">
        <v>85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 x14ac:dyDescent="0.55000000000000004">
      <c r="A6" s="17" t="s">
        <v>3</v>
      </c>
      <c r="C6" s="18" t="s">
        <v>87</v>
      </c>
      <c r="D6" s="18" t="s">
        <v>87</v>
      </c>
      <c r="E6" s="18" t="s">
        <v>87</v>
      </c>
      <c r="F6" s="18" t="s">
        <v>87</v>
      </c>
      <c r="G6" s="18" t="s">
        <v>87</v>
      </c>
      <c r="H6" s="18" t="s">
        <v>87</v>
      </c>
      <c r="I6" s="18" t="s">
        <v>87</v>
      </c>
      <c r="K6" s="18" t="s">
        <v>88</v>
      </c>
      <c r="L6" s="18" t="s">
        <v>88</v>
      </c>
      <c r="M6" s="18" t="s">
        <v>88</v>
      </c>
      <c r="N6" s="18" t="s">
        <v>88</v>
      </c>
      <c r="O6" s="18" t="s">
        <v>88</v>
      </c>
      <c r="P6" s="18" t="s">
        <v>88</v>
      </c>
      <c r="Q6" s="18" t="s">
        <v>88</v>
      </c>
    </row>
    <row r="7" spans="1:17" ht="24.75" x14ac:dyDescent="0.55000000000000004">
      <c r="A7" s="18" t="s">
        <v>3</v>
      </c>
      <c r="C7" s="18" t="s">
        <v>7</v>
      </c>
      <c r="E7" s="18" t="s">
        <v>105</v>
      </c>
      <c r="G7" s="18" t="s">
        <v>106</v>
      </c>
      <c r="I7" s="18" t="s">
        <v>108</v>
      </c>
      <c r="K7" s="18" t="s">
        <v>7</v>
      </c>
      <c r="M7" s="18" t="s">
        <v>105</v>
      </c>
      <c r="O7" s="18" t="s">
        <v>106</v>
      </c>
      <c r="Q7" s="18" t="s">
        <v>108</v>
      </c>
    </row>
    <row r="8" spans="1:17" x14ac:dyDescent="0.55000000000000004">
      <c r="A8" s="1" t="s">
        <v>51</v>
      </c>
      <c r="C8" s="12">
        <v>1554539</v>
      </c>
      <c r="D8" s="12"/>
      <c r="E8" s="12">
        <v>18305993689</v>
      </c>
      <c r="F8" s="12"/>
      <c r="G8" s="12">
        <v>17179901296</v>
      </c>
      <c r="H8" s="12"/>
      <c r="I8" s="12">
        <f>E8-G8</f>
        <v>1126092393</v>
      </c>
      <c r="J8" s="12"/>
      <c r="K8" s="12">
        <v>3141338</v>
      </c>
      <c r="L8" s="12"/>
      <c r="M8" s="12">
        <v>37260509119</v>
      </c>
      <c r="N8" s="12"/>
      <c r="O8" s="12">
        <v>34716322191</v>
      </c>
      <c r="P8" s="12"/>
      <c r="Q8" s="12">
        <f>M8-O8</f>
        <v>2544186928</v>
      </c>
    </row>
    <row r="9" spans="1:17" x14ac:dyDescent="0.55000000000000004">
      <c r="A9" s="1" t="s">
        <v>24</v>
      </c>
      <c r="C9" s="12">
        <v>597733</v>
      </c>
      <c r="D9" s="12"/>
      <c r="E9" s="12">
        <v>3333330247</v>
      </c>
      <c r="F9" s="12"/>
      <c r="G9" s="12">
        <v>3143599232</v>
      </c>
      <c r="H9" s="12"/>
      <c r="I9" s="12">
        <f t="shared" ref="I9:I58" si="0">E9-G9</f>
        <v>189731015</v>
      </c>
      <c r="J9" s="12"/>
      <c r="K9" s="12">
        <v>1471611</v>
      </c>
      <c r="L9" s="12"/>
      <c r="M9" s="12">
        <v>8347099880</v>
      </c>
      <c r="N9" s="12"/>
      <c r="O9" s="12">
        <v>7739501102</v>
      </c>
      <c r="P9" s="12"/>
      <c r="Q9" s="12">
        <f t="shared" ref="Q9:Q58" si="1">M9-O9</f>
        <v>607598778</v>
      </c>
    </row>
    <row r="10" spans="1:17" x14ac:dyDescent="0.55000000000000004">
      <c r="A10" s="1" t="s">
        <v>53</v>
      </c>
      <c r="C10" s="12">
        <v>452086</v>
      </c>
      <c r="D10" s="12"/>
      <c r="E10" s="12">
        <v>6738682475</v>
      </c>
      <c r="F10" s="12"/>
      <c r="G10" s="12">
        <v>6372905288</v>
      </c>
      <c r="H10" s="12"/>
      <c r="I10" s="12">
        <f t="shared" si="0"/>
        <v>365777187</v>
      </c>
      <c r="J10" s="12"/>
      <c r="K10" s="12">
        <v>867938</v>
      </c>
      <c r="L10" s="12"/>
      <c r="M10" s="12">
        <v>13061803396</v>
      </c>
      <c r="N10" s="12"/>
      <c r="O10" s="12">
        <v>12235031985</v>
      </c>
      <c r="P10" s="12"/>
      <c r="Q10" s="12">
        <f t="shared" si="1"/>
        <v>826771411</v>
      </c>
    </row>
    <row r="11" spans="1:17" x14ac:dyDescent="0.55000000000000004">
      <c r="A11" s="1" t="s">
        <v>26</v>
      </c>
      <c r="C11" s="12">
        <v>23827</v>
      </c>
      <c r="D11" s="12"/>
      <c r="E11" s="12">
        <v>4176416504</v>
      </c>
      <c r="F11" s="12"/>
      <c r="G11" s="12">
        <v>3791917476</v>
      </c>
      <c r="H11" s="12"/>
      <c r="I11" s="12">
        <f t="shared" si="0"/>
        <v>384499028</v>
      </c>
      <c r="J11" s="12"/>
      <c r="K11" s="12">
        <v>124262</v>
      </c>
      <c r="L11" s="12"/>
      <c r="M11" s="12">
        <v>21305335446</v>
      </c>
      <c r="N11" s="12"/>
      <c r="O11" s="12">
        <v>19701130051</v>
      </c>
      <c r="P11" s="12"/>
      <c r="Q11" s="12">
        <f t="shared" si="1"/>
        <v>1604205395</v>
      </c>
    </row>
    <row r="12" spans="1:17" x14ac:dyDescent="0.55000000000000004">
      <c r="A12" s="1" t="s">
        <v>33</v>
      </c>
      <c r="C12" s="12">
        <v>9153</v>
      </c>
      <c r="D12" s="12"/>
      <c r="E12" s="12">
        <v>1464864907</v>
      </c>
      <c r="F12" s="12"/>
      <c r="G12" s="12">
        <v>1193927117</v>
      </c>
      <c r="H12" s="12"/>
      <c r="I12" s="12">
        <f t="shared" si="0"/>
        <v>270937790</v>
      </c>
      <c r="J12" s="12"/>
      <c r="K12" s="12">
        <v>22534</v>
      </c>
      <c r="L12" s="12"/>
      <c r="M12" s="12">
        <v>3581772946</v>
      </c>
      <c r="N12" s="12"/>
      <c r="O12" s="12">
        <v>2939359084</v>
      </c>
      <c r="P12" s="12"/>
      <c r="Q12" s="12">
        <f t="shared" si="1"/>
        <v>642413862</v>
      </c>
    </row>
    <row r="13" spans="1:17" x14ac:dyDescent="0.55000000000000004">
      <c r="A13" s="1" t="s">
        <v>25</v>
      </c>
      <c r="C13" s="12">
        <v>12539</v>
      </c>
      <c r="D13" s="12"/>
      <c r="E13" s="12">
        <v>1019070608</v>
      </c>
      <c r="F13" s="12"/>
      <c r="G13" s="12">
        <v>895951042</v>
      </c>
      <c r="H13" s="12"/>
      <c r="I13" s="12">
        <f t="shared" si="0"/>
        <v>123119566</v>
      </c>
      <c r="J13" s="12"/>
      <c r="K13" s="12">
        <v>30871</v>
      </c>
      <c r="L13" s="12"/>
      <c r="M13" s="12">
        <v>2530115523</v>
      </c>
      <c r="N13" s="12"/>
      <c r="O13" s="12">
        <v>2205830178</v>
      </c>
      <c r="P13" s="12"/>
      <c r="Q13" s="12">
        <f t="shared" si="1"/>
        <v>324285345</v>
      </c>
    </row>
    <row r="14" spans="1:17" x14ac:dyDescent="0.55000000000000004">
      <c r="A14" s="1" t="s">
        <v>38</v>
      </c>
      <c r="C14" s="12">
        <v>699233</v>
      </c>
      <c r="D14" s="12"/>
      <c r="E14" s="12">
        <v>1491050579</v>
      </c>
      <c r="F14" s="12"/>
      <c r="G14" s="12">
        <v>1286990787</v>
      </c>
      <c r="H14" s="12"/>
      <c r="I14" s="12">
        <f t="shared" si="0"/>
        <v>204059792</v>
      </c>
      <c r="J14" s="12"/>
      <c r="K14" s="12">
        <v>1721504</v>
      </c>
      <c r="L14" s="12"/>
      <c r="M14" s="12">
        <v>3613470773</v>
      </c>
      <c r="N14" s="12"/>
      <c r="O14" s="12">
        <v>3168557244</v>
      </c>
      <c r="P14" s="12"/>
      <c r="Q14" s="12">
        <f t="shared" si="1"/>
        <v>444913529</v>
      </c>
    </row>
    <row r="15" spans="1:17" x14ac:dyDescent="0.55000000000000004">
      <c r="A15" s="1" t="s">
        <v>21</v>
      </c>
      <c r="C15" s="12">
        <v>486381</v>
      </c>
      <c r="D15" s="12"/>
      <c r="E15" s="12">
        <v>2838068977</v>
      </c>
      <c r="F15" s="12"/>
      <c r="G15" s="12">
        <v>2401796785</v>
      </c>
      <c r="H15" s="12"/>
      <c r="I15" s="12">
        <f t="shared" si="0"/>
        <v>436272192</v>
      </c>
      <c r="J15" s="12"/>
      <c r="K15" s="12">
        <v>1197463</v>
      </c>
      <c r="L15" s="12"/>
      <c r="M15" s="12">
        <v>7086243957</v>
      </c>
      <c r="N15" s="12"/>
      <c r="O15" s="12">
        <v>5913189014</v>
      </c>
      <c r="P15" s="12"/>
      <c r="Q15" s="12">
        <f t="shared" si="1"/>
        <v>1173054943</v>
      </c>
    </row>
    <row r="16" spans="1:17" x14ac:dyDescent="0.55000000000000004">
      <c r="A16" s="1" t="s">
        <v>60</v>
      </c>
      <c r="C16" s="12">
        <v>1512586</v>
      </c>
      <c r="D16" s="12"/>
      <c r="E16" s="12">
        <v>11224955085</v>
      </c>
      <c r="F16" s="12"/>
      <c r="G16" s="12">
        <v>10950926484</v>
      </c>
      <c r="H16" s="12"/>
      <c r="I16" s="12">
        <f t="shared" si="0"/>
        <v>274028601</v>
      </c>
      <c r="J16" s="12"/>
      <c r="K16" s="12">
        <v>3723969</v>
      </c>
      <c r="L16" s="12"/>
      <c r="M16" s="12">
        <v>27906769862</v>
      </c>
      <c r="N16" s="12"/>
      <c r="O16" s="12">
        <v>26961052622</v>
      </c>
      <c r="P16" s="12"/>
      <c r="Q16" s="12">
        <f t="shared" si="1"/>
        <v>945717240</v>
      </c>
    </row>
    <row r="17" spans="1:17" x14ac:dyDescent="0.55000000000000004">
      <c r="A17" s="1" t="s">
        <v>42</v>
      </c>
      <c r="C17" s="12">
        <v>201138</v>
      </c>
      <c r="D17" s="12"/>
      <c r="E17" s="12">
        <v>2817223017</v>
      </c>
      <c r="F17" s="12"/>
      <c r="G17" s="12">
        <v>2374018353</v>
      </c>
      <c r="H17" s="12"/>
      <c r="I17" s="12">
        <f t="shared" si="0"/>
        <v>443204664</v>
      </c>
      <c r="J17" s="12"/>
      <c r="K17" s="12">
        <v>495199</v>
      </c>
      <c r="L17" s="12"/>
      <c r="M17" s="12">
        <v>6994352038</v>
      </c>
      <c r="N17" s="12"/>
      <c r="O17" s="12">
        <v>5844800657</v>
      </c>
      <c r="P17" s="12"/>
      <c r="Q17" s="12">
        <f t="shared" si="1"/>
        <v>1149551381</v>
      </c>
    </row>
    <row r="18" spans="1:17" x14ac:dyDescent="0.55000000000000004">
      <c r="A18" s="1" t="s">
        <v>35</v>
      </c>
      <c r="C18" s="12">
        <v>72558</v>
      </c>
      <c r="D18" s="12"/>
      <c r="E18" s="12">
        <v>1372563135</v>
      </c>
      <c r="F18" s="12"/>
      <c r="G18" s="12">
        <v>1490752042</v>
      </c>
      <c r="H18" s="12"/>
      <c r="I18" s="12">
        <f t="shared" si="0"/>
        <v>-118188907</v>
      </c>
      <c r="J18" s="12"/>
      <c r="K18" s="12">
        <v>178636</v>
      </c>
      <c r="L18" s="12"/>
      <c r="M18" s="12">
        <v>3481499870</v>
      </c>
      <c r="N18" s="12"/>
      <c r="O18" s="12">
        <v>3670194627</v>
      </c>
      <c r="P18" s="12"/>
      <c r="Q18" s="12">
        <f t="shared" si="1"/>
        <v>-188694757</v>
      </c>
    </row>
    <row r="19" spans="1:17" x14ac:dyDescent="0.55000000000000004">
      <c r="A19" s="1" t="s">
        <v>59</v>
      </c>
      <c r="C19" s="12">
        <v>642034</v>
      </c>
      <c r="D19" s="12"/>
      <c r="E19" s="12">
        <v>10128388848</v>
      </c>
      <c r="F19" s="12"/>
      <c r="G19" s="12">
        <v>10371506190</v>
      </c>
      <c r="H19" s="12"/>
      <c r="I19" s="12">
        <f t="shared" si="0"/>
        <v>-243117342</v>
      </c>
      <c r="J19" s="12"/>
      <c r="K19" s="12">
        <v>1181370</v>
      </c>
      <c r="L19" s="12"/>
      <c r="M19" s="12">
        <v>18727942374</v>
      </c>
      <c r="N19" s="12"/>
      <c r="O19" s="12">
        <v>19084014665</v>
      </c>
      <c r="P19" s="12"/>
      <c r="Q19" s="12">
        <f t="shared" si="1"/>
        <v>-356072291</v>
      </c>
    </row>
    <row r="20" spans="1:17" x14ac:dyDescent="0.55000000000000004">
      <c r="A20" s="1" t="s">
        <v>19</v>
      </c>
      <c r="C20" s="12">
        <v>925452</v>
      </c>
      <c r="D20" s="12"/>
      <c r="E20" s="12">
        <v>3357582902</v>
      </c>
      <c r="F20" s="12"/>
      <c r="G20" s="12">
        <v>3401732809</v>
      </c>
      <c r="H20" s="12"/>
      <c r="I20" s="12">
        <f t="shared" si="0"/>
        <v>-44149907</v>
      </c>
      <c r="J20" s="12"/>
      <c r="K20" s="12">
        <v>2278452</v>
      </c>
      <c r="L20" s="12"/>
      <c r="M20" s="12">
        <v>8325159591</v>
      </c>
      <c r="N20" s="12"/>
      <c r="O20" s="12">
        <v>8375026385</v>
      </c>
      <c r="P20" s="12"/>
      <c r="Q20" s="12">
        <f t="shared" si="1"/>
        <v>-49866794</v>
      </c>
    </row>
    <row r="21" spans="1:17" x14ac:dyDescent="0.55000000000000004">
      <c r="A21" s="1" t="s">
        <v>15</v>
      </c>
      <c r="C21" s="12">
        <v>874916</v>
      </c>
      <c r="D21" s="12"/>
      <c r="E21" s="12">
        <v>2131487480</v>
      </c>
      <c r="F21" s="12"/>
      <c r="G21" s="12">
        <v>2021762443</v>
      </c>
      <c r="H21" s="12"/>
      <c r="I21" s="12">
        <f t="shared" si="0"/>
        <v>109725037</v>
      </c>
      <c r="J21" s="12"/>
      <c r="K21" s="12">
        <v>2154033</v>
      </c>
      <c r="L21" s="12"/>
      <c r="M21" s="12">
        <v>5175209088</v>
      </c>
      <c r="N21" s="12"/>
      <c r="O21" s="12">
        <v>4977555585</v>
      </c>
      <c r="P21" s="12"/>
      <c r="Q21" s="12">
        <f t="shared" si="1"/>
        <v>197653503</v>
      </c>
    </row>
    <row r="22" spans="1:17" x14ac:dyDescent="0.55000000000000004">
      <c r="A22" s="1" t="s">
        <v>45</v>
      </c>
      <c r="C22" s="12">
        <v>158315</v>
      </c>
      <c r="D22" s="12"/>
      <c r="E22" s="12">
        <v>1518687477</v>
      </c>
      <c r="F22" s="12"/>
      <c r="G22" s="12">
        <v>1280566528</v>
      </c>
      <c r="H22" s="12"/>
      <c r="I22" s="12">
        <f t="shared" si="0"/>
        <v>238120949</v>
      </c>
      <c r="J22" s="12"/>
      <c r="K22" s="12">
        <v>389769</v>
      </c>
      <c r="L22" s="12"/>
      <c r="M22" s="12">
        <v>3781973168</v>
      </c>
      <c r="N22" s="12"/>
      <c r="O22" s="12">
        <v>3152734328</v>
      </c>
      <c r="P22" s="12"/>
      <c r="Q22" s="12">
        <f t="shared" si="1"/>
        <v>629238840</v>
      </c>
    </row>
    <row r="23" spans="1:17" x14ac:dyDescent="0.55000000000000004">
      <c r="A23" s="1" t="s">
        <v>62</v>
      </c>
      <c r="C23" s="12">
        <v>261514</v>
      </c>
      <c r="D23" s="12"/>
      <c r="E23" s="12">
        <v>5307992681</v>
      </c>
      <c r="F23" s="12"/>
      <c r="G23" s="12">
        <v>5141818225</v>
      </c>
      <c r="H23" s="12"/>
      <c r="I23" s="12">
        <f t="shared" si="0"/>
        <v>166174456</v>
      </c>
      <c r="J23" s="12"/>
      <c r="K23" s="12">
        <v>425444</v>
      </c>
      <c r="L23" s="12"/>
      <c r="M23" s="12">
        <v>8930276517</v>
      </c>
      <c r="N23" s="12"/>
      <c r="O23" s="12">
        <v>8364965977</v>
      </c>
      <c r="P23" s="12"/>
      <c r="Q23" s="12">
        <f t="shared" si="1"/>
        <v>565310540</v>
      </c>
    </row>
    <row r="24" spans="1:17" x14ac:dyDescent="0.55000000000000004">
      <c r="A24" s="1" t="s">
        <v>37</v>
      </c>
      <c r="C24" s="12">
        <v>263429</v>
      </c>
      <c r="D24" s="12"/>
      <c r="E24" s="12">
        <v>4074553379</v>
      </c>
      <c r="F24" s="12"/>
      <c r="G24" s="12">
        <v>3499282324</v>
      </c>
      <c r="H24" s="12"/>
      <c r="I24" s="12">
        <f t="shared" si="0"/>
        <v>575271055</v>
      </c>
      <c r="J24" s="12"/>
      <c r="K24" s="12">
        <v>648559</v>
      </c>
      <c r="L24" s="12"/>
      <c r="M24" s="12">
        <v>10035348501</v>
      </c>
      <c r="N24" s="12"/>
      <c r="O24" s="12">
        <v>8615190600</v>
      </c>
      <c r="P24" s="12"/>
      <c r="Q24" s="12">
        <f t="shared" si="1"/>
        <v>1420157901</v>
      </c>
    </row>
    <row r="25" spans="1:17" x14ac:dyDescent="0.55000000000000004">
      <c r="A25" s="1" t="s">
        <v>29</v>
      </c>
      <c r="C25" s="12">
        <v>71780</v>
      </c>
      <c r="D25" s="12"/>
      <c r="E25" s="12">
        <v>896898622</v>
      </c>
      <c r="F25" s="12"/>
      <c r="G25" s="12">
        <v>808522788</v>
      </c>
      <c r="H25" s="12"/>
      <c r="I25" s="12">
        <f t="shared" si="0"/>
        <v>88375834</v>
      </c>
      <c r="J25" s="12"/>
      <c r="K25" s="12">
        <v>224874</v>
      </c>
      <c r="L25" s="12"/>
      <c r="M25" s="12">
        <v>2742062496</v>
      </c>
      <c r="N25" s="12"/>
      <c r="O25" s="12">
        <v>2526902279</v>
      </c>
      <c r="P25" s="12"/>
      <c r="Q25" s="12">
        <f t="shared" si="1"/>
        <v>215160217</v>
      </c>
    </row>
    <row r="26" spans="1:17" x14ac:dyDescent="0.55000000000000004">
      <c r="A26" s="1" t="s">
        <v>49</v>
      </c>
      <c r="C26" s="12">
        <v>4199270</v>
      </c>
      <c r="D26" s="12"/>
      <c r="E26" s="12">
        <v>25403733115</v>
      </c>
      <c r="F26" s="12"/>
      <c r="G26" s="12">
        <v>23368468111</v>
      </c>
      <c r="H26" s="12"/>
      <c r="I26" s="12">
        <f t="shared" si="0"/>
        <v>2035265004</v>
      </c>
      <c r="J26" s="12"/>
      <c r="K26" s="12">
        <v>5952588</v>
      </c>
      <c r="L26" s="12"/>
      <c r="M26" s="12">
        <v>35976467612</v>
      </c>
      <c r="N26" s="12"/>
      <c r="O26" s="12">
        <v>33125486773</v>
      </c>
      <c r="P26" s="12"/>
      <c r="Q26" s="12">
        <f t="shared" si="1"/>
        <v>2850980839</v>
      </c>
    </row>
    <row r="27" spans="1:17" x14ac:dyDescent="0.55000000000000004">
      <c r="A27" s="1" t="s">
        <v>44</v>
      </c>
      <c r="C27" s="12">
        <v>42461</v>
      </c>
      <c r="D27" s="12"/>
      <c r="E27" s="12">
        <v>861050485</v>
      </c>
      <c r="F27" s="12"/>
      <c r="G27" s="12">
        <v>758972747</v>
      </c>
      <c r="H27" s="12"/>
      <c r="I27" s="12">
        <f t="shared" si="0"/>
        <v>102077738</v>
      </c>
      <c r="J27" s="12"/>
      <c r="K27" s="12">
        <v>234372</v>
      </c>
      <c r="L27" s="12"/>
      <c r="M27" s="12">
        <v>4653540791</v>
      </c>
      <c r="N27" s="12"/>
      <c r="O27" s="12">
        <v>4189302199</v>
      </c>
      <c r="P27" s="12"/>
      <c r="Q27" s="12">
        <f t="shared" si="1"/>
        <v>464238592</v>
      </c>
    </row>
    <row r="28" spans="1:17" x14ac:dyDescent="0.55000000000000004">
      <c r="A28" s="1" t="s">
        <v>17</v>
      </c>
      <c r="C28" s="12">
        <v>957590</v>
      </c>
      <c r="D28" s="12"/>
      <c r="E28" s="12">
        <v>1997808203</v>
      </c>
      <c r="F28" s="12"/>
      <c r="G28" s="12">
        <v>1841788518</v>
      </c>
      <c r="H28" s="12"/>
      <c r="I28" s="12">
        <f t="shared" si="0"/>
        <v>156019685</v>
      </c>
      <c r="J28" s="12"/>
      <c r="K28" s="12">
        <v>2357576</v>
      </c>
      <c r="L28" s="12"/>
      <c r="M28" s="12">
        <v>4947331860</v>
      </c>
      <c r="N28" s="12"/>
      <c r="O28" s="12">
        <v>4534462985</v>
      </c>
      <c r="P28" s="12"/>
      <c r="Q28" s="12">
        <f t="shared" si="1"/>
        <v>412868875</v>
      </c>
    </row>
    <row r="29" spans="1:17" x14ac:dyDescent="0.55000000000000004">
      <c r="A29" s="1" t="s">
        <v>52</v>
      </c>
      <c r="C29" s="12">
        <v>130740</v>
      </c>
      <c r="D29" s="12"/>
      <c r="E29" s="12">
        <v>2169018172</v>
      </c>
      <c r="F29" s="12"/>
      <c r="G29" s="12">
        <v>1855501300</v>
      </c>
      <c r="H29" s="12"/>
      <c r="I29" s="12">
        <f t="shared" si="0"/>
        <v>313516872</v>
      </c>
      <c r="J29" s="12"/>
      <c r="K29" s="12">
        <v>321880</v>
      </c>
      <c r="L29" s="12"/>
      <c r="M29" s="12">
        <v>5356270766</v>
      </c>
      <c r="N29" s="12"/>
      <c r="O29" s="12">
        <v>4568217515</v>
      </c>
      <c r="P29" s="12"/>
      <c r="Q29" s="12">
        <f t="shared" si="1"/>
        <v>788053251</v>
      </c>
    </row>
    <row r="30" spans="1:17" x14ac:dyDescent="0.55000000000000004">
      <c r="A30" s="1" t="s">
        <v>16</v>
      </c>
      <c r="C30" s="12">
        <v>263803</v>
      </c>
      <c r="D30" s="12"/>
      <c r="E30" s="12">
        <v>2331254688</v>
      </c>
      <c r="F30" s="12"/>
      <c r="G30" s="12">
        <v>2205694620</v>
      </c>
      <c r="H30" s="12"/>
      <c r="I30" s="12">
        <f t="shared" si="0"/>
        <v>125560068</v>
      </c>
      <c r="J30" s="12"/>
      <c r="K30" s="12">
        <v>649480</v>
      </c>
      <c r="L30" s="12"/>
      <c r="M30" s="12">
        <v>5751024118</v>
      </c>
      <c r="N30" s="12"/>
      <c r="O30" s="12">
        <v>5430395189</v>
      </c>
      <c r="P30" s="12"/>
      <c r="Q30" s="12">
        <f t="shared" si="1"/>
        <v>320628929</v>
      </c>
    </row>
    <row r="31" spans="1:17" x14ac:dyDescent="0.55000000000000004">
      <c r="A31" s="1" t="s">
        <v>36</v>
      </c>
      <c r="C31" s="12">
        <v>433813</v>
      </c>
      <c r="D31" s="12"/>
      <c r="E31" s="12">
        <v>4984653196</v>
      </c>
      <c r="F31" s="12"/>
      <c r="G31" s="12">
        <v>5291224989</v>
      </c>
      <c r="H31" s="12"/>
      <c r="I31" s="12">
        <f t="shared" si="0"/>
        <v>-306571793</v>
      </c>
      <c r="J31" s="12"/>
      <c r="K31" s="12">
        <v>1068042</v>
      </c>
      <c r="L31" s="12"/>
      <c r="M31" s="12">
        <v>12424026222</v>
      </c>
      <c r="N31" s="12"/>
      <c r="O31" s="12">
        <v>13026927544</v>
      </c>
      <c r="P31" s="12"/>
      <c r="Q31" s="12">
        <f t="shared" si="1"/>
        <v>-602901322</v>
      </c>
    </row>
    <row r="32" spans="1:17" x14ac:dyDescent="0.55000000000000004">
      <c r="A32" s="1" t="s">
        <v>55</v>
      </c>
      <c r="C32" s="12">
        <v>68151</v>
      </c>
      <c r="D32" s="12"/>
      <c r="E32" s="12">
        <v>2010686502</v>
      </c>
      <c r="F32" s="12"/>
      <c r="G32" s="12">
        <v>1908334453</v>
      </c>
      <c r="H32" s="12"/>
      <c r="I32" s="12">
        <f t="shared" si="0"/>
        <v>102352049</v>
      </c>
      <c r="J32" s="12"/>
      <c r="K32" s="12">
        <v>68151</v>
      </c>
      <c r="L32" s="12"/>
      <c r="M32" s="12">
        <v>2010686502</v>
      </c>
      <c r="N32" s="12"/>
      <c r="O32" s="12">
        <v>1908334453</v>
      </c>
      <c r="P32" s="12"/>
      <c r="Q32" s="12">
        <f t="shared" si="1"/>
        <v>102352049</v>
      </c>
    </row>
    <row r="33" spans="1:17" x14ac:dyDescent="0.55000000000000004">
      <c r="A33" s="1" t="s">
        <v>18</v>
      </c>
      <c r="C33" s="12">
        <v>798343</v>
      </c>
      <c r="D33" s="12"/>
      <c r="E33" s="12">
        <v>1670820748</v>
      </c>
      <c r="F33" s="12"/>
      <c r="G33" s="12">
        <v>1537656839</v>
      </c>
      <c r="H33" s="12"/>
      <c r="I33" s="12">
        <f t="shared" si="0"/>
        <v>133163909</v>
      </c>
      <c r="J33" s="12"/>
      <c r="K33" s="12">
        <v>1988340</v>
      </c>
      <c r="L33" s="12"/>
      <c r="M33" s="12">
        <v>4143881485</v>
      </c>
      <c r="N33" s="12"/>
      <c r="O33" s="12">
        <v>3829662936</v>
      </c>
      <c r="P33" s="12"/>
      <c r="Q33" s="12">
        <f t="shared" si="1"/>
        <v>314218549</v>
      </c>
    </row>
    <row r="34" spans="1:17" x14ac:dyDescent="0.55000000000000004">
      <c r="A34" s="1" t="s">
        <v>41</v>
      </c>
      <c r="C34" s="12">
        <v>97860</v>
      </c>
      <c r="D34" s="12"/>
      <c r="E34" s="12">
        <v>990972411</v>
      </c>
      <c r="F34" s="12"/>
      <c r="G34" s="12">
        <v>801344383</v>
      </c>
      <c r="H34" s="12"/>
      <c r="I34" s="12">
        <f t="shared" si="0"/>
        <v>189628028</v>
      </c>
      <c r="J34" s="12"/>
      <c r="K34" s="12">
        <v>298165</v>
      </c>
      <c r="L34" s="12"/>
      <c r="M34" s="12">
        <v>2839592982</v>
      </c>
      <c r="N34" s="12"/>
      <c r="O34" s="12">
        <v>2441578255</v>
      </c>
      <c r="P34" s="12"/>
      <c r="Q34" s="12">
        <f t="shared" si="1"/>
        <v>398014727</v>
      </c>
    </row>
    <row r="35" spans="1:17" x14ac:dyDescent="0.55000000000000004">
      <c r="A35" s="1" t="s">
        <v>20</v>
      </c>
      <c r="C35" s="12">
        <v>455056</v>
      </c>
      <c r="D35" s="12"/>
      <c r="E35" s="12">
        <v>1036592826</v>
      </c>
      <c r="F35" s="12"/>
      <c r="G35" s="12">
        <v>805119890</v>
      </c>
      <c r="H35" s="12"/>
      <c r="I35" s="12">
        <f t="shared" si="0"/>
        <v>231472936</v>
      </c>
      <c r="J35" s="12"/>
      <c r="K35" s="12">
        <v>1120343</v>
      </c>
      <c r="L35" s="12"/>
      <c r="M35" s="12">
        <v>2450682583</v>
      </c>
      <c r="N35" s="12"/>
      <c r="O35" s="12">
        <v>1982196545</v>
      </c>
      <c r="P35" s="12"/>
      <c r="Q35" s="12">
        <f t="shared" si="1"/>
        <v>468486038</v>
      </c>
    </row>
    <row r="36" spans="1:17" x14ac:dyDescent="0.55000000000000004">
      <c r="A36" s="1" t="s">
        <v>46</v>
      </c>
      <c r="C36" s="12">
        <v>1487700</v>
      </c>
      <c r="D36" s="12"/>
      <c r="E36" s="12">
        <v>11806986807</v>
      </c>
      <c r="F36" s="12"/>
      <c r="G36" s="12">
        <v>11179243241</v>
      </c>
      <c r="H36" s="12"/>
      <c r="I36" s="12">
        <f t="shared" si="0"/>
        <v>627743566</v>
      </c>
      <c r="J36" s="12"/>
      <c r="K36" s="12">
        <v>3662700</v>
      </c>
      <c r="L36" s="12"/>
      <c r="M36" s="12">
        <v>28332572183</v>
      </c>
      <c r="N36" s="12"/>
      <c r="O36" s="12">
        <v>27523166091</v>
      </c>
      <c r="P36" s="12"/>
      <c r="Q36" s="12">
        <f t="shared" si="1"/>
        <v>809406092</v>
      </c>
    </row>
    <row r="37" spans="1:17" x14ac:dyDescent="0.55000000000000004">
      <c r="A37" s="1" t="s">
        <v>58</v>
      </c>
      <c r="C37" s="12">
        <v>685675</v>
      </c>
      <c r="D37" s="12"/>
      <c r="E37" s="12">
        <v>8682458145</v>
      </c>
      <c r="F37" s="12"/>
      <c r="G37" s="12">
        <v>8942615192</v>
      </c>
      <c r="H37" s="12"/>
      <c r="I37" s="12">
        <f t="shared" si="0"/>
        <v>-260157047</v>
      </c>
      <c r="J37" s="12"/>
      <c r="K37" s="12">
        <v>1355883</v>
      </c>
      <c r="L37" s="12"/>
      <c r="M37" s="12">
        <v>17271869814</v>
      </c>
      <c r="N37" s="12"/>
      <c r="O37" s="12">
        <v>17683508823</v>
      </c>
      <c r="P37" s="12"/>
      <c r="Q37" s="12">
        <f t="shared" si="1"/>
        <v>-411639009</v>
      </c>
    </row>
    <row r="38" spans="1:17" x14ac:dyDescent="0.55000000000000004">
      <c r="A38" s="1" t="s">
        <v>48</v>
      </c>
      <c r="C38" s="12">
        <v>73431</v>
      </c>
      <c r="D38" s="12"/>
      <c r="E38" s="12">
        <v>1555232736</v>
      </c>
      <c r="F38" s="12"/>
      <c r="G38" s="12">
        <v>1645704490</v>
      </c>
      <c r="H38" s="12"/>
      <c r="I38" s="12">
        <f t="shared" si="0"/>
        <v>-90471754</v>
      </c>
      <c r="J38" s="12"/>
      <c r="K38" s="12">
        <v>180787</v>
      </c>
      <c r="L38" s="12"/>
      <c r="M38" s="12">
        <v>3990772228</v>
      </c>
      <c r="N38" s="12"/>
      <c r="O38" s="12">
        <v>4051721721</v>
      </c>
      <c r="P38" s="12"/>
      <c r="Q38" s="12">
        <f t="shared" si="1"/>
        <v>-60949493</v>
      </c>
    </row>
    <row r="39" spans="1:17" x14ac:dyDescent="0.55000000000000004">
      <c r="A39" s="1" t="s">
        <v>40</v>
      </c>
      <c r="C39" s="12">
        <v>250762</v>
      </c>
      <c r="D39" s="12"/>
      <c r="E39" s="12">
        <v>2341639064</v>
      </c>
      <c r="F39" s="12"/>
      <c r="G39" s="12">
        <v>2227794526</v>
      </c>
      <c r="H39" s="12"/>
      <c r="I39" s="12">
        <f t="shared" si="0"/>
        <v>113844538</v>
      </c>
      <c r="J39" s="12"/>
      <c r="K39" s="12">
        <v>617372</v>
      </c>
      <c r="L39" s="12"/>
      <c r="M39" s="12">
        <v>5810344943</v>
      </c>
      <c r="N39" s="12"/>
      <c r="O39" s="12">
        <v>5484794198</v>
      </c>
      <c r="P39" s="12"/>
      <c r="Q39" s="12">
        <f t="shared" si="1"/>
        <v>325550745</v>
      </c>
    </row>
    <row r="40" spans="1:17" x14ac:dyDescent="0.55000000000000004">
      <c r="A40" s="1" t="s">
        <v>43</v>
      </c>
      <c r="C40" s="12">
        <v>334470</v>
      </c>
      <c r="D40" s="12"/>
      <c r="E40" s="12">
        <v>4737087374</v>
      </c>
      <c r="F40" s="12"/>
      <c r="G40" s="12">
        <v>4330905955</v>
      </c>
      <c r="H40" s="12"/>
      <c r="I40" s="12">
        <f t="shared" si="0"/>
        <v>406181419</v>
      </c>
      <c r="J40" s="12"/>
      <c r="K40" s="12">
        <v>823461</v>
      </c>
      <c r="L40" s="12"/>
      <c r="M40" s="12">
        <v>11771842456</v>
      </c>
      <c r="N40" s="12"/>
      <c r="O40" s="12">
        <v>10662636853</v>
      </c>
      <c r="P40" s="12"/>
      <c r="Q40" s="12">
        <f t="shared" si="1"/>
        <v>1109205603</v>
      </c>
    </row>
    <row r="41" spans="1:17" x14ac:dyDescent="0.55000000000000004">
      <c r="A41" s="1" t="s">
        <v>27</v>
      </c>
      <c r="C41" s="12">
        <v>54089</v>
      </c>
      <c r="D41" s="12"/>
      <c r="E41" s="12">
        <v>2580417739</v>
      </c>
      <c r="F41" s="12"/>
      <c r="G41" s="12">
        <v>2305413410</v>
      </c>
      <c r="H41" s="12"/>
      <c r="I41" s="12">
        <f t="shared" si="0"/>
        <v>275004329</v>
      </c>
      <c r="J41" s="12"/>
      <c r="K41" s="12">
        <v>344193</v>
      </c>
      <c r="L41" s="12"/>
      <c r="M41" s="12">
        <v>15475318827</v>
      </c>
      <c r="N41" s="12"/>
      <c r="O41" s="12">
        <v>14571658417</v>
      </c>
      <c r="P41" s="12"/>
      <c r="Q41" s="12">
        <f t="shared" si="1"/>
        <v>903660410</v>
      </c>
    </row>
    <row r="42" spans="1:17" x14ac:dyDescent="0.55000000000000004">
      <c r="A42" s="1" t="s">
        <v>28</v>
      </c>
      <c r="C42" s="12">
        <v>29131</v>
      </c>
      <c r="D42" s="12"/>
      <c r="E42" s="12">
        <v>1370583839</v>
      </c>
      <c r="F42" s="12"/>
      <c r="G42" s="12">
        <v>1229224409</v>
      </c>
      <c r="H42" s="12"/>
      <c r="I42" s="12">
        <f t="shared" si="0"/>
        <v>141359430</v>
      </c>
      <c r="J42" s="12"/>
      <c r="K42" s="12">
        <v>71721</v>
      </c>
      <c r="L42" s="12"/>
      <c r="M42" s="12">
        <v>3368916114</v>
      </c>
      <c r="N42" s="12"/>
      <c r="O42" s="12">
        <v>3026370666</v>
      </c>
      <c r="P42" s="12"/>
      <c r="Q42" s="12">
        <f t="shared" si="1"/>
        <v>342545448</v>
      </c>
    </row>
    <row r="43" spans="1:17" x14ac:dyDescent="0.55000000000000004">
      <c r="A43" s="1" t="s">
        <v>31</v>
      </c>
      <c r="C43" s="12">
        <v>18686</v>
      </c>
      <c r="D43" s="12"/>
      <c r="E43" s="12">
        <v>935753705</v>
      </c>
      <c r="F43" s="12"/>
      <c r="G43" s="12">
        <v>903381999</v>
      </c>
      <c r="H43" s="12"/>
      <c r="I43" s="12">
        <f t="shared" si="0"/>
        <v>32371706</v>
      </c>
      <c r="J43" s="12"/>
      <c r="K43" s="12">
        <v>46004</v>
      </c>
      <c r="L43" s="12"/>
      <c r="M43" s="12">
        <v>2299129338</v>
      </c>
      <c r="N43" s="12"/>
      <c r="O43" s="12">
        <v>2224081421</v>
      </c>
      <c r="P43" s="12"/>
      <c r="Q43" s="12">
        <f t="shared" si="1"/>
        <v>75047917</v>
      </c>
    </row>
    <row r="44" spans="1:17" x14ac:dyDescent="0.55000000000000004">
      <c r="A44" s="1" t="s">
        <v>34</v>
      </c>
      <c r="C44" s="12">
        <v>66337</v>
      </c>
      <c r="D44" s="12"/>
      <c r="E44" s="12">
        <v>2999055577</v>
      </c>
      <c r="F44" s="12"/>
      <c r="G44" s="12">
        <v>2995837054</v>
      </c>
      <c r="H44" s="12"/>
      <c r="I44" s="12">
        <f t="shared" si="0"/>
        <v>3218523</v>
      </c>
      <c r="J44" s="12"/>
      <c r="K44" s="12">
        <v>163321</v>
      </c>
      <c r="L44" s="12"/>
      <c r="M44" s="12">
        <v>7382679390</v>
      </c>
      <c r="N44" s="12"/>
      <c r="O44" s="12">
        <v>7375719486</v>
      </c>
      <c r="P44" s="12"/>
      <c r="Q44" s="12">
        <f t="shared" si="1"/>
        <v>6959904</v>
      </c>
    </row>
    <row r="45" spans="1:17" x14ac:dyDescent="0.55000000000000004">
      <c r="A45" s="1" t="s">
        <v>63</v>
      </c>
      <c r="C45" s="12">
        <v>68697</v>
      </c>
      <c r="D45" s="12"/>
      <c r="E45" s="12">
        <v>1111269922</v>
      </c>
      <c r="F45" s="12"/>
      <c r="G45" s="12">
        <v>1039778417</v>
      </c>
      <c r="H45" s="12"/>
      <c r="I45" s="12">
        <f t="shared" si="0"/>
        <v>71491505</v>
      </c>
      <c r="J45" s="12"/>
      <c r="K45" s="12">
        <v>168697</v>
      </c>
      <c r="L45" s="12"/>
      <c r="M45" s="12">
        <v>2771820559</v>
      </c>
      <c r="N45" s="12"/>
      <c r="O45" s="12">
        <v>2553350211</v>
      </c>
      <c r="P45" s="12"/>
      <c r="Q45" s="12">
        <f t="shared" si="1"/>
        <v>218470348</v>
      </c>
    </row>
    <row r="46" spans="1:17" x14ac:dyDescent="0.55000000000000004">
      <c r="A46" s="1" t="s">
        <v>50</v>
      </c>
      <c r="C46" s="12">
        <v>36466</v>
      </c>
      <c r="D46" s="12"/>
      <c r="E46" s="12">
        <v>791821501</v>
      </c>
      <c r="F46" s="12"/>
      <c r="G46" s="12">
        <v>780385397</v>
      </c>
      <c r="H46" s="12"/>
      <c r="I46" s="12">
        <f t="shared" si="0"/>
        <v>11436104</v>
      </c>
      <c r="J46" s="12"/>
      <c r="K46" s="12">
        <v>89779</v>
      </c>
      <c r="L46" s="12"/>
      <c r="M46" s="12">
        <v>1963660549</v>
      </c>
      <c r="N46" s="12"/>
      <c r="O46" s="12">
        <v>1921302593</v>
      </c>
      <c r="P46" s="12"/>
      <c r="Q46" s="12">
        <f t="shared" si="1"/>
        <v>42357956</v>
      </c>
    </row>
    <row r="47" spans="1:17" x14ac:dyDescent="0.55000000000000004">
      <c r="A47" s="1" t="s">
        <v>39</v>
      </c>
      <c r="C47" s="12">
        <v>5233037</v>
      </c>
      <c r="D47" s="12"/>
      <c r="E47" s="12">
        <v>5316010446</v>
      </c>
      <c r="F47" s="12"/>
      <c r="G47" s="12">
        <v>4862451508</v>
      </c>
      <c r="H47" s="12"/>
      <c r="I47" s="12">
        <f t="shared" si="0"/>
        <v>453558938</v>
      </c>
      <c r="J47" s="12"/>
      <c r="K47" s="12">
        <v>12883676</v>
      </c>
      <c r="L47" s="12"/>
      <c r="M47" s="12">
        <v>13194912496</v>
      </c>
      <c r="N47" s="12"/>
      <c r="O47" s="12">
        <v>11971298840</v>
      </c>
      <c r="P47" s="12"/>
      <c r="Q47" s="12">
        <f t="shared" si="1"/>
        <v>1223613656</v>
      </c>
    </row>
    <row r="48" spans="1:17" x14ac:dyDescent="0.55000000000000004">
      <c r="A48" s="1" t="s">
        <v>30</v>
      </c>
      <c r="C48" s="12">
        <v>28183</v>
      </c>
      <c r="D48" s="12"/>
      <c r="E48" s="12">
        <v>3472778038</v>
      </c>
      <c r="F48" s="12"/>
      <c r="G48" s="12">
        <v>2742139014</v>
      </c>
      <c r="H48" s="12"/>
      <c r="I48" s="12">
        <f t="shared" si="0"/>
        <v>730639024</v>
      </c>
      <c r="J48" s="12"/>
      <c r="K48" s="12">
        <v>87486</v>
      </c>
      <c r="L48" s="12"/>
      <c r="M48" s="12">
        <v>10476798875</v>
      </c>
      <c r="N48" s="12"/>
      <c r="O48" s="12">
        <v>8477961109</v>
      </c>
      <c r="P48" s="12"/>
      <c r="Q48" s="12">
        <f t="shared" si="1"/>
        <v>1998837766</v>
      </c>
    </row>
    <row r="49" spans="1:17" x14ac:dyDescent="0.55000000000000004">
      <c r="A49" s="1" t="s">
        <v>57</v>
      </c>
      <c r="C49" s="12">
        <v>203009</v>
      </c>
      <c r="D49" s="12"/>
      <c r="E49" s="12">
        <v>1638654817</v>
      </c>
      <c r="F49" s="12"/>
      <c r="G49" s="12">
        <v>1381731491</v>
      </c>
      <c r="H49" s="12"/>
      <c r="I49" s="12">
        <f t="shared" si="0"/>
        <v>256923326</v>
      </c>
      <c r="J49" s="12"/>
      <c r="K49" s="12">
        <v>499805</v>
      </c>
      <c r="L49" s="12"/>
      <c r="M49" s="12">
        <v>4075603161</v>
      </c>
      <c r="N49" s="12"/>
      <c r="O49" s="12">
        <v>3401801436</v>
      </c>
      <c r="P49" s="12"/>
      <c r="Q49" s="12">
        <f t="shared" si="1"/>
        <v>673801725</v>
      </c>
    </row>
    <row r="50" spans="1:17" x14ac:dyDescent="0.55000000000000004">
      <c r="A50" s="1" t="s">
        <v>32</v>
      </c>
      <c r="C50" s="12">
        <v>27251</v>
      </c>
      <c r="D50" s="12"/>
      <c r="E50" s="12">
        <v>2029768035</v>
      </c>
      <c r="F50" s="12"/>
      <c r="G50" s="12">
        <v>1761696654</v>
      </c>
      <c r="H50" s="12"/>
      <c r="I50" s="12">
        <f t="shared" si="0"/>
        <v>268071381</v>
      </c>
      <c r="J50" s="12"/>
      <c r="K50" s="12">
        <v>27251</v>
      </c>
      <c r="L50" s="12"/>
      <c r="M50" s="12">
        <v>2029768035</v>
      </c>
      <c r="N50" s="12"/>
      <c r="O50" s="12">
        <v>1761696654</v>
      </c>
      <c r="P50" s="12"/>
      <c r="Q50" s="12">
        <f t="shared" si="1"/>
        <v>268071381</v>
      </c>
    </row>
    <row r="51" spans="1:17" x14ac:dyDescent="0.55000000000000004">
      <c r="A51" s="1" t="s">
        <v>54</v>
      </c>
      <c r="C51" s="12">
        <v>494362</v>
      </c>
      <c r="D51" s="12"/>
      <c r="E51" s="12">
        <v>1002497937</v>
      </c>
      <c r="F51" s="12"/>
      <c r="G51" s="12">
        <v>894528649</v>
      </c>
      <c r="H51" s="12"/>
      <c r="I51" s="12">
        <f t="shared" si="0"/>
        <v>107969288</v>
      </c>
      <c r="J51" s="12"/>
      <c r="K51" s="12">
        <v>2649513</v>
      </c>
      <c r="L51" s="12"/>
      <c r="M51" s="12">
        <v>5146813126</v>
      </c>
      <c r="N51" s="12"/>
      <c r="O51" s="12">
        <v>4780585272</v>
      </c>
      <c r="P51" s="12"/>
      <c r="Q51" s="12">
        <f t="shared" si="1"/>
        <v>366227854</v>
      </c>
    </row>
    <row r="52" spans="1:17" x14ac:dyDescent="0.55000000000000004">
      <c r="A52" s="1" t="s">
        <v>22</v>
      </c>
      <c r="C52" s="12">
        <v>475141</v>
      </c>
      <c r="D52" s="12"/>
      <c r="E52" s="12">
        <v>4071345970</v>
      </c>
      <c r="F52" s="12"/>
      <c r="G52" s="12">
        <v>3636848961</v>
      </c>
      <c r="H52" s="12"/>
      <c r="I52" s="12">
        <f t="shared" si="0"/>
        <v>434497009</v>
      </c>
      <c r="J52" s="12"/>
      <c r="K52" s="12">
        <v>1169791</v>
      </c>
      <c r="L52" s="12"/>
      <c r="M52" s="12">
        <v>10184032405</v>
      </c>
      <c r="N52" s="12"/>
      <c r="O52" s="12">
        <v>8953875135</v>
      </c>
      <c r="P52" s="12"/>
      <c r="Q52" s="12">
        <f t="shared" si="1"/>
        <v>1230157270</v>
      </c>
    </row>
    <row r="53" spans="1:17" x14ac:dyDescent="0.55000000000000004">
      <c r="A53" s="1" t="s">
        <v>23</v>
      </c>
      <c r="C53" s="12">
        <v>0</v>
      </c>
      <c r="D53" s="12"/>
      <c r="E53" s="12">
        <v>0</v>
      </c>
      <c r="F53" s="12"/>
      <c r="G53" s="12">
        <v>0</v>
      </c>
      <c r="H53" s="12"/>
      <c r="I53" s="12">
        <f t="shared" si="0"/>
        <v>0</v>
      </c>
      <c r="J53" s="12"/>
      <c r="K53" s="12">
        <v>51948</v>
      </c>
      <c r="L53" s="12"/>
      <c r="M53" s="12">
        <v>2443036811</v>
      </c>
      <c r="N53" s="12"/>
      <c r="O53" s="12">
        <v>1971704185</v>
      </c>
      <c r="P53" s="12"/>
      <c r="Q53" s="12">
        <f t="shared" si="1"/>
        <v>471332626</v>
      </c>
    </row>
    <row r="54" spans="1:17" x14ac:dyDescent="0.55000000000000004">
      <c r="A54" s="1" t="s">
        <v>109</v>
      </c>
      <c r="C54" s="12">
        <v>0</v>
      </c>
      <c r="D54" s="12"/>
      <c r="E54" s="12">
        <v>0</v>
      </c>
      <c r="F54" s="12"/>
      <c r="G54" s="12">
        <v>0</v>
      </c>
      <c r="H54" s="12"/>
      <c r="I54" s="12">
        <f t="shared" si="0"/>
        <v>0</v>
      </c>
      <c r="J54" s="12"/>
      <c r="K54" s="12">
        <v>298080</v>
      </c>
      <c r="L54" s="12"/>
      <c r="M54" s="12">
        <v>1860639753</v>
      </c>
      <c r="N54" s="12"/>
      <c r="O54" s="12">
        <v>1827008865</v>
      </c>
      <c r="P54" s="12"/>
      <c r="Q54" s="12">
        <f t="shared" si="1"/>
        <v>33630888</v>
      </c>
    </row>
    <row r="55" spans="1:17" x14ac:dyDescent="0.55000000000000004">
      <c r="A55" s="1" t="s">
        <v>56</v>
      </c>
      <c r="C55" s="12">
        <v>0</v>
      </c>
      <c r="D55" s="12"/>
      <c r="E55" s="12">
        <v>0</v>
      </c>
      <c r="F55" s="12"/>
      <c r="G55" s="12">
        <v>0</v>
      </c>
      <c r="H55" s="12"/>
      <c r="I55" s="12">
        <f t="shared" si="0"/>
        <v>0</v>
      </c>
      <c r="J55" s="12"/>
      <c r="K55" s="12">
        <v>97245</v>
      </c>
      <c r="L55" s="12"/>
      <c r="M55" s="12">
        <v>2358699737</v>
      </c>
      <c r="N55" s="12"/>
      <c r="O55" s="12">
        <v>2026643233</v>
      </c>
      <c r="P55" s="12"/>
      <c r="Q55" s="12">
        <f t="shared" si="1"/>
        <v>332056504</v>
      </c>
    </row>
    <row r="56" spans="1:17" x14ac:dyDescent="0.55000000000000004">
      <c r="A56" s="1" t="s">
        <v>110</v>
      </c>
      <c r="C56" s="12">
        <v>0</v>
      </c>
      <c r="D56" s="12"/>
      <c r="E56" s="12">
        <v>0</v>
      </c>
      <c r="F56" s="12"/>
      <c r="G56" s="12">
        <v>0</v>
      </c>
      <c r="H56" s="12"/>
      <c r="I56" s="12">
        <f t="shared" si="0"/>
        <v>0</v>
      </c>
      <c r="J56" s="12"/>
      <c r="K56" s="12">
        <v>20000</v>
      </c>
      <c r="L56" s="12"/>
      <c r="M56" s="12">
        <v>604382408</v>
      </c>
      <c r="N56" s="12"/>
      <c r="O56" s="12">
        <v>600544790</v>
      </c>
      <c r="P56" s="12"/>
      <c r="Q56" s="12">
        <f t="shared" si="1"/>
        <v>3837618</v>
      </c>
    </row>
    <row r="57" spans="1:17" x14ac:dyDescent="0.55000000000000004">
      <c r="A57" s="1" t="s">
        <v>47</v>
      </c>
      <c r="C57" s="12">
        <v>0</v>
      </c>
      <c r="D57" s="12"/>
      <c r="E57" s="12">
        <v>0</v>
      </c>
      <c r="F57" s="12"/>
      <c r="G57" s="12">
        <v>0</v>
      </c>
      <c r="H57" s="12"/>
      <c r="I57" s="12">
        <f t="shared" si="0"/>
        <v>0</v>
      </c>
      <c r="J57" s="12"/>
      <c r="K57" s="12">
        <v>94926</v>
      </c>
      <c r="L57" s="12"/>
      <c r="M57" s="12">
        <v>1145039146</v>
      </c>
      <c r="N57" s="12"/>
      <c r="O57" s="12">
        <v>1048194537</v>
      </c>
      <c r="P57" s="12"/>
      <c r="Q57" s="12">
        <f t="shared" si="1"/>
        <v>96844609</v>
      </c>
    </row>
    <row r="58" spans="1:17" x14ac:dyDescent="0.55000000000000004">
      <c r="A58" s="1" t="s">
        <v>94</v>
      </c>
      <c r="C58" s="12">
        <v>0</v>
      </c>
      <c r="D58" s="12"/>
      <c r="E58" s="12">
        <v>0</v>
      </c>
      <c r="F58" s="12"/>
      <c r="G58" s="12">
        <v>0</v>
      </c>
      <c r="H58" s="12"/>
      <c r="I58" s="12">
        <f t="shared" si="0"/>
        <v>0</v>
      </c>
      <c r="J58" s="12"/>
      <c r="K58" s="12">
        <v>2458500</v>
      </c>
      <c r="L58" s="12"/>
      <c r="M58" s="12">
        <v>2428444576123</v>
      </c>
      <c r="N58" s="12"/>
      <c r="O58" s="12">
        <v>2421637139576</v>
      </c>
      <c r="P58" s="12"/>
      <c r="Q58" s="12">
        <f t="shared" si="1"/>
        <v>6807436547</v>
      </c>
    </row>
    <row r="59" spans="1:17" ht="24.75" thickBot="1" x14ac:dyDescent="0.6">
      <c r="C59" s="5"/>
      <c r="D59" s="5"/>
      <c r="E59" s="8">
        <f>SUM(E8:E58)</f>
        <v>182097762610</v>
      </c>
      <c r="F59" s="5"/>
      <c r="G59" s="8">
        <f>SUM(G8:G58)</f>
        <v>170841663426</v>
      </c>
      <c r="H59" s="5"/>
      <c r="I59" s="8">
        <f>SUM(I8:I58)</f>
        <v>11256099184</v>
      </c>
      <c r="J59" s="5"/>
      <c r="K59" s="5"/>
      <c r="L59" s="5"/>
      <c r="M59" s="8">
        <f>SUM(M8:M58)</f>
        <v>2855843677943</v>
      </c>
      <c r="N59" s="5"/>
      <c r="O59" s="8">
        <f>SUM(O8:O58)</f>
        <v>2820764687080</v>
      </c>
      <c r="P59" s="5"/>
      <c r="Q59" s="8">
        <f>SUM(Q8:Q58)</f>
        <v>35078990863</v>
      </c>
    </row>
    <row r="60" spans="1:17" ht="24.75" thickTop="1" x14ac:dyDescent="0.55000000000000004"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x14ac:dyDescent="0.55000000000000004">
      <c r="G61" s="3"/>
      <c r="I61" s="3"/>
    </row>
    <row r="64" spans="1:17" x14ac:dyDescent="0.55000000000000004"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3"/>
  <sheetViews>
    <sheetView rightToLeft="1" topLeftCell="A40" workbookViewId="0">
      <selection activeCell="K63" sqref="K63"/>
    </sheetView>
  </sheetViews>
  <sheetFormatPr defaultRowHeight="24" x14ac:dyDescent="0.55000000000000004"/>
  <cols>
    <col min="1" max="1" width="30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24.75" x14ac:dyDescent="0.55000000000000004">
      <c r="A3" s="19" t="s">
        <v>85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6" spans="1:21" ht="24.75" x14ac:dyDescent="0.55000000000000004">
      <c r="A6" s="17" t="s">
        <v>3</v>
      </c>
      <c r="C6" s="18" t="s">
        <v>87</v>
      </c>
      <c r="D6" s="18" t="s">
        <v>87</v>
      </c>
      <c r="E6" s="18" t="s">
        <v>87</v>
      </c>
      <c r="F6" s="18" t="s">
        <v>87</v>
      </c>
      <c r="G6" s="18" t="s">
        <v>87</v>
      </c>
      <c r="H6" s="18" t="s">
        <v>87</v>
      </c>
      <c r="I6" s="18" t="s">
        <v>87</v>
      </c>
      <c r="J6" s="18" t="s">
        <v>87</v>
      </c>
      <c r="K6" s="18" t="s">
        <v>87</v>
      </c>
      <c r="M6" s="18" t="s">
        <v>88</v>
      </c>
      <c r="N6" s="18" t="s">
        <v>88</v>
      </c>
      <c r="O6" s="18" t="s">
        <v>88</v>
      </c>
      <c r="P6" s="18" t="s">
        <v>88</v>
      </c>
      <c r="Q6" s="18" t="s">
        <v>88</v>
      </c>
      <c r="R6" s="18" t="s">
        <v>88</v>
      </c>
      <c r="S6" s="18" t="s">
        <v>88</v>
      </c>
      <c r="T6" s="18" t="s">
        <v>88</v>
      </c>
      <c r="U6" s="18" t="s">
        <v>88</v>
      </c>
    </row>
    <row r="7" spans="1:21" ht="24.75" x14ac:dyDescent="0.55000000000000004">
      <c r="A7" s="18" t="s">
        <v>3</v>
      </c>
      <c r="C7" s="18" t="s">
        <v>111</v>
      </c>
      <c r="E7" s="18" t="s">
        <v>112</v>
      </c>
      <c r="G7" s="18" t="s">
        <v>113</v>
      </c>
      <c r="I7" s="18" t="s">
        <v>75</v>
      </c>
      <c r="K7" s="18" t="s">
        <v>114</v>
      </c>
      <c r="M7" s="18" t="s">
        <v>111</v>
      </c>
      <c r="O7" s="18" t="s">
        <v>112</v>
      </c>
      <c r="Q7" s="18" t="s">
        <v>113</v>
      </c>
      <c r="S7" s="18" t="s">
        <v>75</v>
      </c>
      <c r="U7" s="18" t="s">
        <v>114</v>
      </c>
    </row>
    <row r="8" spans="1:21" x14ac:dyDescent="0.55000000000000004">
      <c r="A8" s="1" t="s">
        <v>51</v>
      </c>
      <c r="C8" s="12">
        <v>0</v>
      </c>
      <c r="D8" s="12"/>
      <c r="E8" s="12">
        <v>10089582669</v>
      </c>
      <c r="F8" s="12"/>
      <c r="G8" s="12">
        <v>1126092393</v>
      </c>
      <c r="H8" s="12"/>
      <c r="I8" s="12">
        <f>C8+E8+G8</f>
        <v>11215675062</v>
      </c>
      <c r="J8" s="12"/>
      <c r="K8" s="9">
        <f>I8/$I$62</f>
        <v>9.0825227887862514E-2</v>
      </c>
      <c r="L8" s="12"/>
      <c r="M8" s="12">
        <v>0</v>
      </c>
      <c r="N8" s="12"/>
      <c r="O8" s="12">
        <v>40431170215</v>
      </c>
      <c r="P8" s="12"/>
      <c r="Q8" s="12">
        <v>2544186928</v>
      </c>
      <c r="R8" s="12"/>
      <c r="S8" s="12">
        <f>M8+O8+Q8</f>
        <v>42975357143</v>
      </c>
      <c r="T8" s="12"/>
      <c r="U8" s="9">
        <f>S8/$S$62</f>
        <v>8.675299155524395E-2</v>
      </c>
    </row>
    <row r="9" spans="1:21" x14ac:dyDescent="0.55000000000000004">
      <c r="A9" s="1" t="s">
        <v>24</v>
      </c>
      <c r="C9" s="12">
        <v>0</v>
      </c>
      <c r="D9" s="12"/>
      <c r="E9" s="12">
        <v>-4634165516</v>
      </c>
      <c r="F9" s="12"/>
      <c r="G9" s="12">
        <v>189731015</v>
      </c>
      <c r="H9" s="12"/>
      <c r="I9" s="12">
        <f t="shared" ref="I9:I61" si="0">C9+E9+G9</f>
        <v>-4444434501</v>
      </c>
      <c r="J9" s="12"/>
      <c r="K9" s="9">
        <f t="shared" ref="K9:K61" si="1">I9/$I$62</f>
        <v>-3.5991304505038055E-2</v>
      </c>
      <c r="L9" s="12"/>
      <c r="M9" s="12">
        <v>0</v>
      </c>
      <c r="N9" s="12"/>
      <c r="O9" s="12">
        <v>4762350350</v>
      </c>
      <c r="P9" s="12"/>
      <c r="Q9" s="12">
        <v>607598778</v>
      </c>
      <c r="R9" s="12"/>
      <c r="S9" s="12">
        <f t="shared" ref="S9:S61" si="2">M9+O9+Q9</f>
        <v>5369949128</v>
      </c>
      <c r="T9" s="12"/>
      <c r="U9" s="9">
        <f t="shared" ref="U9:U61" si="3">S9/$S$62</f>
        <v>1.0840146128473876E-2</v>
      </c>
    </row>
    <row r="10" spans="1:21" x14ac:dyDescent="0.55000000000000004">
      <c r="A10" s="1" t="s">
        <v>53</v>
      </c>
      <c r="C10" s="12">
        <v>6577768666</v>
      </c>
      <c r="D10" s="12"/>
      <c r="E10" s="12">
        <v>-3799048289</v>
      </c>
      <c r="F10" s="12"/>
      <c r="G10" s="12">
        <v>365777187</v>
      </c>
      <c r="H10" s="12"/>
      <c r="I10" s="12">
        <f t="shared" si="0"/>
        <v>3144497564</v>
      </c>
      <c r="J10" s="12"/>
      <c r="K10" s="9">
        <f t="shared" si="1"/>
        <v>2.5464335072506984E-2</v>
      </c>
      <c r="L10" s="12"/>
      <c r="M10" s="12">
        <v>6577768666</v>
      </c>
      <c r="N10" s="12"/>
      <c r="O10" s="12">
        <v>4361088759</v>
      </c>
      <c r="P10" s="12"/>
      <c r="Q10" s="12">
        <v>826771411</v>
      </c>
      <c r="R10" s="12"/>
      <c r="S10" s="12">
        <f t="shared" si="2"/>
        <v>11765628836</v>
      </c>
      <c r="T10" s="12"/>
      <c r="U10" s="9">
        <f t="shared" si="3"/>
        <v>2.3750902072908055E-2</v>
      </c>
    </row>
    <row r="11" spans="1:21" x14ac:dyDescent="0.55000000000000004">
      <c r="A11" s="1" t="s">
        <v>26</v>
      </c>
      <c r="C11" s="12">
        <v>0</v>
      </c>
      <c r="D11" s="12"/>
      <c r="E11" s="12">
        <v>-2293858564</v>
      </c>
      <c r="F11" s="12"/>
      <c r="G11" s="12">
        <v>384499028</v>
      </c>
      <c r="H11" s="12"/>
      <c r="I11" s="12">
        <f t="shared" si="0"/>
        <v>-1909359536</v>
      </c>
      <c r="J11" s="12"/>
      <c r="K11" s="9">
        <f t="shared" si="1"/>
        <v>-1.546211119869402E-2</v>
      </c>
      <c r="L11" s="12"/>
      <c r="M11" s="12">
        <v>0</v>
      </c>
      <c r="N11" s="12"/>
      <c r="O11" s="12">
        <v>9452431988</v>
      </c>
      <c r="P11" s="12"/>
      <c r="Q11" s="12">
        <v>1604205395</v>
      </c>
      <c r="R11" s="12"/>
      <c r="S11" s="12">
        <f t="shared" si="2"/>
        <v>11056637383</v>
      </c>
      <c r="T11" s="12"/>
      <c r="U11" s="9">
        <f t="shared" si="3"/>
        <v>2.231968349501038E-2</v>
      </c>
    </row>
    <row r="12" spans="1:21" x14ac:dyDescent="0.55000000000000004">
      <c r="A12" s="1" t="s">
        <v>33</v>
      </c>
      <c r="C12" s="12">
        <v>5212372725</v>
      </c>
      <c r="D12" s="12"/>
      <c r="E12" s="12">
        <v>-6067982988</v>
      </c>
      <c r="F12" s="12"/>
      <c r="G12" s="12">
        <v>270937790</v>
      </c>
      <c r="H12" s="12"/>
      <c r="I12" s="12">
        <f t="shared" si="0"/>
        <v>-584672473</v>
      </c>
      <c r="J12" s="12"/>
      <c r="K12" s="9">
        <f t="shared" si="1"/>
        <v>-4.7347137204343829E-3</v>
      </c>
      <c r="L12" s="12"/>
      <c r="M12" s="12">
        <v>5212372725</v>
      </c>
      <c r="N12" s="12"/>
      <c r="O12" s="12">
        <v>2443038092</v>
      </c>
      <c r="P12" s="12"/>
      <c r="Q12" s="12">
        <v>642413862</v>
      </c>
      <c r="R12" s="12"/>
      <c r="S12" s="12">
        <f t="shared" si="2"/>
        <v>8297824679</v>
      </c>
      <c r="T12" s="12"/>
      <c r="U12" s="9">
        <f t="shared" si="3"/>
        <v>1.6750555717520911E-2</v>
      </c>
    </row>
    <row r="13" spans="1:21" x14ac:dyDescent="0.55000000000000004">
      <c r="A13" s="1" t="s">
        <v>25</v>
      </c>
      <c r="C13" s="12">
        <v>0</v>
      </c>
      <c r="D13" s="12"/>
      <c r="E13" s="12">
        <v>1712725803</v>
      </c>
      <c r="F13" s="12"/>
      <c r="G13" s="12">
        <v>123119566</v>
      </c>
      <c r="H13" s="12"/>
      <c r="I13" s="12">
        <f t="shared" si="0"/>
        <v>1835845369</v>
      </c>
      <c r="J13" s="12"/>
      <c r="K13" s="9">
        <f t="shared" si="1"/>
        <v>1.4866788943559897E-2</v>
      </c>
      <c r="L13" s="12"/>
      <c r="M13" s="12">
        <v>0</v>
      </c>
      <c r="N13" s="12"/>
      <c r="O13" s="12">
        <v>5500219294</v>
      </c>
      <c r="P13" s="12"/>
      <c r="Q13" s="12">
        <v>324285345</v>
      </c>
      <c r="R13" s="12"/>
      <c r="S13" s="12">
        <f t="shared" si="2"/>
        <v>5824504639</v>
      </c>
      <c r="T13" s="12"/>
      <c r="U13" s="9">
        <f t="shared" si="3"/>
        <v>1.1757742933451117E-2</v>
      </c>
    </row>
    <row r="14" spans="1:21" x14ac:dyDescent="0.55000000000000004">
      <c r="A14" s="1" t="s">
        <v>38</v>
      </c>
      <c r="C14" s="12">
        <v>0</v>
      </c>
      <c r="D14" s="12"/>
      <c r="E14" s="12">
        <v>-199769425</v>
      </c>
      <c r="F14" s="12"/>
      <c r="G14" s="12">
        <v>204059792</v>
      </c>
      <c r="H14" s="12"/>
      <c r="I14" s="12">
        <f t="shared" si="0"/>
        <v>4290367</v>
      </c>
      <c r="J14" s="12"/>
      <c r="K14" s="9">
        <f t="shared" si="1"/>
        <v>3.4743656386571326E-5</v>
      </c>
      <c r="L14" s="12"/>
      <c r="M14" s="12">
        <v>0</v>
      </c>
      <c r="N14" s="12"/>
      <c r="O14" s="12">
        <v>5349380232</v>
      </c>
      <c r="P14" s="12"/>
      <c r="Q14" s="12">
        <v>444913529</v>
      </c>
      <c r="R14" s="12"/>
      <c r="S14" s="12">
        <f t="shared" si="2"/>
        <v>5794293761</v>
      </c>
      <c r="T14" s="12"/>
      <c r="U14" s="9">
        <f t="shared" si="3"/>
        <v>1.1696757191429484E-2</v>
      </c>
    </row>
    <row r="15" spans="1:21" x14ac:dyDescent="0.55000000000000004">
      <c r="A15" s="1" t="s">
        <v>21</v>
      </c>
      <c r="C15" s="12">
        <v>0</v>
      </c>
      <c r="D15" s="12"/>
      <c r="E15" s="12">
        <v>9775410327</v>
      </c>
      <c r="F15" s="12"/>
      <c r="G15" s="12">
        <v>436272192</v>
      </c>
      <c r="H15" s="12"/>
      <c r="I15" s="12">
        <f t="shared" si="0"/>
        <v>10211682519</v>
      </c>
      <c r="J15" s="12"/>
      <c r="K15" s="9">
        <f t="shared" si="1"/>
        <v>8.2694834397358807E-2</v>
      </c>
      <c r="L15" s="12"/>
      <c r="M15" s="12">
        <v>0</v>
      </c>
      <c r="N15" s="12"/>
      <c r="O15" s="12">
        <v>29854424380</v>
      </c>
      <c r="P15" s="12"/>
      <c r="Q15" s="12">
        <v>1173054943</v>
      </c>
      <c r="R15" s="12"/>
      <c r="S15" s="12">
        <f t="shared" si="2"/>
        <v>31027479323</v>
      </c>
      <c r="T15" s="12"/>
      <c r="U15" s="9">
        <f t="shared" si="3"/>
        <v>6.263418923389133E-2</v>
      </c>
    </row>
    <row r="16" spans="1:21" x14ac:dyDescent="0.55000000000000004">
      <c r="A16" s="1" t="s">
        <v>60</v>
      </c>
      <c r="C16" s="12">
        <v>0</v>
      </c>
      <c r="D16" s="12"/>
      <c r="E16" s="12">
        <v>-2474426320</v>
      </c>
      <c r="F16" s="12"/>
      <c r="G16" s="12">
        <v>274028601</v>
      </c>
      <c r="H16" s="12"/>
      <c r="I16" s="12">
        <f t="shared" si="0"/>
        <v>-2200397719</v>
      </c>
      <c r="J16" s="12"/>
      <c r="K16" s="9">
        <f t="shared" si="1"/>
        <v>-1.7818956341667583E-2</v>
      </c>
      <c r="L16" s="12"/>
      <c r="M16" s="12">
        <v>0</v>
      </c>
      <c r="N16" s="12"/>
      <c r="O16" s="12">
        <v>10339240304</v>
      </c>
      <c r="P16" s="12"/>
      <c r="Q16" s="12">
        <v>945717240</v>
      </c>
      <c r="R16" s="12"/>
      <c r="S16" s="12">
        <f t="shared" si="2"/>
        <v>11284957544</v>
      </c>
      <c r="T16" s="12"/>
      <c r="U16" s="9">
        <f t="shared" si="3"/>
        <v>2.2780586168447529E-2</v>
      </c>
    </row>
    <row r="17" spans="1:21" x14ac:dyDescent="0.55000000000000004">
      <c r="A17" s="1" t="s">
        <v>42</v>
      </c>
      <c r="C17" s="12">
        <v>0</v>
      </c>
      <c r="D17" s="12"/>
      <c r="E17" s="12">
        <v>432584606</v>
      </c>
      <c r="F17" s="12"/>
      <c r="G17" s="12">
        <v>443204664</v>
      </c>
      <c r="H17" s="12"/>
      <c r="I17" s="12">
        <f t="shared" si="0"/>
        <v>875789270</v>
      </c>
      <c r="J17" s="12"/>
      <c r="K17" s="9">
        <f t="shared" si="1"/>
        <v>7.0921954844250243E-3</v>
      </c>
      <c r="L17" s="12"/>
      <c r="M17" s="12">
        <v>0</v>
      </c>
      <c r="N17" s="12"/>
      <c r="O17" s="12">
        <v>15186066750</v>
      </c>
      <c r="P17" s="12"/>
      <c r="Q17" s="12">
        <v>1149551381</v>
      </c>
      <c r="R17" s="12"/>
      <c r="S17" s="12">
        <f t="shared" si="2"/>
        <v>16335618131</v>
      </c>
      <c r="T17" s="12"/>
      <c r="U17" s="9">
        <f t="shared" si="3"/>
        <v>3.2976194637609112E-2</v>
      </c>
    </row>
    <row r="18" spans="1:21" x14ac:dyDescent="0.55000000000000004">
      <c r="A18" s="1" t="s">
        <v>35</v>
      </c>
      <c r="C18" s="12">
        <v>0</v>
      </c>
      <c r="D18" s="12"/>
      <c r="E18" s="12">
        <v>697434783</v>
      </c>
      <c r="F18" s="12"/>
      <c r="G18" s="12">
        <v>-118188907</v>
      </c>
      <c r="H18" s="12"/>
      <c r="I18" s="12">
        <f t="shared" si="0"/>
        <v>579245876</v>
      </c>
      <c r="J18" s="12"/>
      <c r="K18" s="9">
        <f t="shared" si="1"/>
        <v>4.6907688034805656E-3</v>
      </c>
      <c r="L18" s="12"/>
      <c r="M18" s="12">
        <v>0</v>
      </c>
      <c r="N18" s="12"/>
      <c r="O18" s="12">
        <v>-2044607376</v>
      </c>
      <c r="P18" s="12"/>
      <c r="Q18" s="12">
        <v>-188694757</v>
      </c>
      <c r="R18" s="12"/>
      <c r="S18" s="12">
        <f t="shared" si="2"/>
        <v>-2233302133</v>
      </c>
      <c r="T18" s="12"/>
      <c r="U18" s="9">
        <f t="shared" si="3"/>
        <v>-4.5082962414895343E-3</v>
      </c>
    </row>
    <row r="19" spans="1:21" x14ac:dyDescent="0.55000000000000004">
      <c r="A19" s="1" t="s">
        <v>59</v>
      </c>
      <c r="C19" s="12">
        <v>0</v>
      </c>
      <c r="D19" s="12"/>
      <c r="E19" s="12">
        <v>6945428689</v>
      </c>
      <c r="F19" s="12"/>
      <c r="G19" s="12">
        <v>-243117342</v>
      </c>
      <c r="H19" s="12"/>
      <c r="I19" s="12">
        <f t="shared" si="0"/>
        <v>6702311347</v>
      </c>
      <c r="J19" s="12"/>
      <c r="K19" s="9">
        <f t="shared" si="1"/>
        <v>5.4275730359660615E-2</v>
      </c>
      <c r="L19" s="12"/>
      <c r="M19" s="12">
        <v>0</v>
      </c>
      <c r="N19" s="12"/>
      <c r="O19" s="12">
        <v>5816459640</v>
      </c>
      <c r="P19" s="12"/>
      <c r="Q19" s="12">
        <v>-356072291</v>
      </c>
      <c r="R19" s="12"/>
      <c r="S19" s="12">
        <f t="shared" si="2"/>
        <v>5460387349</v>
      </c>
      <c r="T19" s="12"/>
      <c r="U19" s="9">
        <f t="shared" si="3"/>
        <v>1.1022710899176712E-2</v>
      </c>
    </row>
    <row r="20" spans="1:21" x14ac:dyDescent="0.55000000000000004">
      <c r="A20" s="1" t="s">
        <v>19</v>
      </c>
      <c r="C20" s="12">
        <v>0</v>
      </c>
      <c r="D20" s="12"/>
      <c r="E20" s="12">
        <v>3703474953</v>
      </c>
      <c r="F20" s="12"/>
      <c r="G20" s="12">
        <v>-44149907</v>
      </c>
      <c r="H20" s="12"/>
      <c r="I20" s="12">
        <f t="shared" si="0"/>
        <v>3659325046</v>
      </c>
      <c r="J20" s="12"/>
      <c r="K20" s="9">
        <f t="shared" si="1"/>
        <v>2.9633439751191055E-2</v>
      </c>
      <c r="L20" s="12"/>
      <c r="M20" s="12">
        <v>0</v>
      </c>
      <c r="N20" s="12"/>
      <c r="O20" s="12">
        <v>5524086276</v>
      </c>
      <c r="P20" s="12"/>
      <c r="Q20" s="12">
        <v>-49866794</v>
      </c>
      <c r="R20" s="12"/>
      <c r="S20" s="12">
        <f t="shared" si="2"/>
        <v>5474219482</v>
      </c>
      <c r="T20" s="12"/>
      <c r="U20" s="9">
        <f t="shared" si="3"/>
        <v>1.1050633387716996E-2</v>
      </c>
    </row>
    <row r="21" spans="1:21" x14ac:dyDescent="0.55000000000000004">
      <c r="A21" s="1" t="s">
        <v>15</v>
      </c>
      <c r="C21" s="12">
        <v>0</v>
      </c>
      <c r="D21" s="12"/>
      <c r="E21" s="12">
        <v>-1926238507</v>
      </c>
      <c r="F21" s="12"/>
      <c r="G21" s="12">
        <v>109725037</v>
      </c>
      <c r="H21" s="12"/>
      <c r="I21" s="12">
        <f t="shared" si="0"/>
        <v>-1816513470</v>
      </c>
      <c r="J21" s="12"/>
      <c r="K21" s="9">
        <f t="shared" si="1"/>
        <v>-1.4710238034009291E-2</v>
      </c>
      <c r="L21" s="12"/>
      <c r="M21" s="12">
        <v>0</v>
      </c>
      <c r="N21" s="12"/>
      <c r="O21" s="12">
        <v>474183196</v>
      </c>
      <c r="P21" s="12"/>
      <c r="Q21" s="12">
        <v>197653503</v>
      </c>
      <c r="R21" s="12"/>
      <c r="S21" s="12">
        <f t="shared" si="2"/>
        <v>671836699</v>
      </c>
      <c r="T21" s="12"/>
      <c r="U21" s="9">
        <f t="shared" si="3"/>
        <v>1.3562154534495468E-3</v>
      </c>
    </row>
    <row r="22" spans="1:21" x14ac:dyDescent="0.55000000000000004">
      <c r="A22" s="1" t="s">
        <v>45</v>
      </c>
      <c r="C22" s="12">
        <v>0</v>
      </c>
      <c r="D22" s="12"/>
      <c r="E22" s="12">
        <v>835544667</v>
      </c>
      <c r="F22" s="12"/>
      <c r="G22" s="12">
        <v>238120949</v>
      </c>
      <c r="H22" s="12"/>
      <c r="I22" s="12">
        <f t="shared" si="0"/>
        <v>1073665616</v>
      </c>
      <c r="J22" s="12"/>
      <c r="K22" s="9">
        <f t="shared" si="1"/>
        <v>8.694610329694508E-3</v>
      </c>
      <c r="L22" s="12"/>
      <c r="M22" s="12">
        <v>0</v>
      </c>
      <c r="N22" s="12"/>
      <c r="O22" s="12">
        <v>8060934690</v>
      </c>
      <c r="P22" s="12"/>
      <c r="Q22" s="12">
        <v>629238840</v>
      </c>
      <c r="R22" s="12"/>
      <c r="S22" s="12">
        <f t="shared" si="2"/>
        <v>8690173530</v>
      </c>
      <c r="T22" s="12"/>
      <c r="U22" s="9">
        <f t="shared" si="3"/>
        <v>1.7542577909314537E-2</v>
      </c>
    </row>
    <row r="23" spans="1:21" x14ac:dyDescent="0.55000000000000004">
      <c r="A23" s="1" t="s">
        <v>62</v>
      </c>
      <c r="C23" s="12">
        <v>0</v>
      </c>
      <c r="D23" s="12"/>
      <c r="E23" s="12">
        <v>-1627636290</v>
      </c>
      <c r="F23" s="12"/>
      <c r="G23" s="12">
        <v>166174456</v>
      </c>
      <c r="H23" s="12"/>
      <c r="I23" s="12">
        <f t="shared" si="0"/>
        <v>-1461461834</v>
      </c>
      <c r="J23" s="12"/>
      <c r="K23" s="9">
        <f t="shared" si="1"/>
        <v>-1.183500800341424E-2</v>
      </c>
      <c r="L23" s="12"/>
      <c r="M23" s="12">
        <v>0</v>
      </c>
      <c r="N23" s="12"/>
      <c r="O23" s="12">
        <v>4271036140</v>
      </c>
      <c r="P23" s="12"/>
      <c r="Q23" s="12">
        <v>565310540</v>
      </c>
      <c r="R23" s="12"/>
      <c r="S23" s="12">
        <f t="shared" si="2"/>
        <v>4836346680</v>
      </c>
      <c r="T23" s="12"/>
      <c r="U23" s="9">
        <f t="shared" si="3"/>
        <v>9.7629797768094394E-3</v>
      </c>
    </row>
    <row r="24" spans="1:21" x14ac:dyDescent="0.55000000000000004">
      <c r="A24" s="1" t="s">
        <v>37</v>
      </c>
      <c r="C24" s="12">
        <v>0</v>
      </c>
      <c r="D24" s="12"/>
      <c r="E24" s="12">
        <v>7828722365</v>
      </c>
      <c r="F24" s="12"/>
      <c r="G24" s="12">
        <v>575271055</v>
      </c>
      <c r="H24" s="12"/>
      <c r="I24" s="12">
        <f t="shared" si="0"/>
        <v>8403993420</v>
      </c>
      <c r="J24" s="12"/>
      <c r="K24" s="9">
        <f t="shared" si="1"/>
        <v>6.8056056663564304E-2</v>
      </c>
      <c r="L24" s="12"/>
      <c r="M24" s="12">
        <v>0</v>
      </c>
      <c r="N24" s="12"/>
      <c r="O24" s="12">
        <v>24099785090</v>
      </c>
      <c r="P24" s="12"/>
      <c r="Q24" s="12">
        <v>1420157901</v>
      </c>
      <c r="R24" s="12"/>
      <c r="S24" s="12">
        <f t="shared" si="2"/>
        <v>25519942991</v>
      </c>
      <c r="T24" s="12"/>
      <c r="U24" s="9">
        <f t="shared" si="3"/>
        <v>5.1516300176906012E-2</v>
      </c>
    </row>
    <row r="25" spans="1:21" x14ac:dyDescent="0.55000000000000004">
      <c r="A25" s="1" t="s">
        <v>29</v>
      </c>
      <c r="C25" s="12">
        <v>0</v>
      </c>
      <c r="D25" s="12"/>
      <c r="E25" s="12">
        <v>-936924477</v>
      </c>
      <c r="F25" s="12"/>
      <c r="G25" s="12">
        <v>88375834</v>
      </c>
      <c r="H25" s="12"/>
      <c r="I25" s="12">
        <f t="shared" si="0"/>
        <v>-848548643</v>
      </c>
      <c r="J25" s="12"/>
      <c r="K25" s="9">
        <f t="shared" si="1"/>
        <v>-6.8715992081058294E-3</v>
      </c>
      <c r="L25" s="12"/>
      <c r="M25" s="12">
        <v>0</v>
      </c>
      <c r="N25" s="12"/>
      <c r="O25" s="12">
        <v>1736178747</v>
      </c>
      <c r="P25" s="12"/>
      <c r="Q25" s="12">
        <v>215160217</v>
      </c>
      <c r="R25" s="12"/>
      <c r="S25" s="12">
        <f t="shared" si="2"/>
        <v>1951338964</v>
      </c>
      <c r="T25" s="12"/>
      <c r="U25" s="9">
        <f t="shared" si="3"/>
        <v>3.939106127775001E-3</v>
      </c>
    </row>
    <row r="26" spans="1:21" x14ac:dyDescent="0.55000000000000004">
      <c r="A26" s="1" t="s">
        <v>49</v>
      </c>
      <c r="C26" s="12">
        <v>0</v>
      </c>
      <c r="D26" s="12"/>
      <c r="E26" s="12">
        <v>2249207880</v>
      </c>
      <c r="F26" s="12"/>
      <c r="G26" s="12">
        <v>2035265004</v>
      </c>
      <c r="H26" s="12"/>
      <c r="I26" s="12">
        <f t="shared" si="0"/>
        <v>4284472884</v>
      </c>
      <c r="J26" s="12"/>
      <c r="K26" s="9">
        <f t="shared" si="1"/>
        <v>3.4695925471941738E-2</v>
      </c>
      <c r="L26" s="12"/>
      <c r="M26" s="12">
        <v>0</v>
      </c>
      <c r="N26" s="12"/>
      <c r="O26" s="12">
        <v>16548268410</v>
      </c>
      <c r="P26" s="12"/>
      <c r="Q26" s="12">
        <v>2850980839</v>
      </c>
      <c r="R26" s="12"/>
      <c r="S26" s="12">
        <f t="shared" si="2"/>
        <v>19399249249</v>
      </c>
      <c r="T26" s="12"/>
      <c r="U26" s="9">
        <f t="shared" si="3"/>
        <v>3.9160649687601121E-2</v>
      </c>
    </row>
    <row r="27" spans="1:21" x14ac:dyDescent="0.55000000000000004">
      <c r="A27" s="1" t="s">
        <v>44</v>
      </c>
      <c r="C27" s="12">
        <v>0</v>
      </c>
      <c r="D27" s="12"/>
      <c r="E27" s="12">
        <v>7648123358</v>
      </c>
      <c r="F27" s="12"/>
      <c r="G27" s="12">
        <v>102077738</v>
      </c>
      <c r="H27" s="12"/>
      <c r="I27" s="12">
        <f t="shared" si="0"/>
        <v>7750201096</v>
      </c>
      <c r="J27" s="12"/>
      <c r="K27" s="9">
        <f t="shared" si="1"/>
        <v>6.276160612979087E-2</v>
      </c>
      <c r="L27" s="12"/>
      <c r="M27" s="12">
        <v>0</v>
      </c>
      <c r="N27" s="12"/>
      <c r="O27" s="12">
        <v>15362806640</v>
      </c>
      <c r="P27" s="12"/>
      <c r="Q27" s="12">
        <v>464238592</v>
      </c>
      <c r="R27" s="12"/>
      <c r="S27" s="12">
        <f t="shared" si="2"/>
        <v>15827045232</v>
      </c>
      <c r="T27" s="12"/>
      <c r="U27" s="9">
        <f t="shared" si="3"/>
        <v>3.1949554643312762E-2</v>
      </c>
    </row>
    <row r="28" spans="1:21" x14ac:dyDescent="0.55000000000000004">
      <c r="A28" s="1" t="s">
        <v>17</v>
      </c>
      <c r="C28" s="12">
        <v>0</v>
      </c>
      <c r="D28" s="12"/>
      <c r="E28" s="12">
        <v>2315830586</v>
      </c>
      <c r="F28" s="12"/>
      <c r="G28" s="12">
        <v>156019685</v>
      </c>
      <c r="H28" s="12"/>
      <c r="I28" s="12">
        <f t="shared" si="0"/>
        <v>2471850271</v>
      </c>
      <c r="J28" s="12"/>
      <c r="K28" s="9">
        <f t="shared" si="1"/>
        <v>2.0017195837716731E-2</v>
      </c>
      <c r="L28" s="12"/>
      <c r="M28" s="12">
        <v>0</v>
      </c>
      <c r="N28" s="12"/>
      <c r="O28" s="12">
        <v>8083487852</v>
      </c>
      <c r="P28" s="12"/>
      <c r="Q28" s="12">
        <v>412868875</v>
      </c>
      <c r="R28" s="12"/>
      <c r="S28" s="12">
        <f t="shared" si="2"/>
        <v>8496356727</v>
      </c>
      <c r="T28" s="12"/>
      <c r="U28" s="9">
        <f t="shared" si="3"/>
        <v>1.7151326071244307E-2</v>
      </c>
    </row>
    <row r="29" spans="1:21" x14ac:dyDescent="0.55000000000000004">
      <c r="A29" s="1" t="s">
        <v>52</v>
      </c>
      <c r="C29" s="12">
        <v>0</v>
      </c>
      <c r="D29" s="12"/>
      <c r="E29" s="12">
        <v>1766967618</v>
      </c>
      <c r="F29" s="12"/>
      <c r="G29" s="12">
        <v>313516872</v>
      </c>
      <c r="H29" s="12"/>
      <c r="I29" s="12">
        <f t="shared" si="0"/>
        <v>2080484490</v>
      </c>
      <c r="J29" s="12"/>
      <c r="K29" s="9">
        <f t="shared" si="1"/>
        <v>1.6847891622826461E-2</v>
      </c>
      <c r="L29" s="12"/>
      <c r="M29" s="12">
        <v>0</v>
      </c>
      <c r="N29" s="12"/>
      <c r="O29" s="12">
        <v>9718968645</v>
      </c>
      <c r="P29" s="12"/>
      <c r="Q29" s="12">
        <v>788053251</v>
      </c>
      <c r="R29" s="12"/>
      <c r="S29" s="12">
        <f t="shared" si="2"/>
        <v>10507021896</v>
      </c>
      <c r="T29" s="12"/>
      <c r="U29" s="9">
        <f t="shared" si="3"/>
        <v>2.1210192128977401E-2</v>
      </c>
    </row>
    <row r="30" spans="1:21" x14ac:dyDescent="0.55000000000000004">
      <c r="A30" s="1" t="s">
        <v>16</v>
      </c>
      <c r="C30" s="12">
        <v>0</v>
      </c>
      <c r="D30" s="12"/>
      <c r="E30" s="12">
        <v>365981404</v>
      </c>
      <c r="F30" s="12"/>
      <c r="G30" s="12">
        <v>125560068</v>
      </c>
      <c r="H30" s="12"/>
      <c r="I30" s="12">
        <f t="shared" si="0"/>
        <v>491541472</v>
      </c>
      <c r="J30" s="12"/>
      <c r="K30" s="9">
        <f t="shared" si="1"/>
        <v>3.9805331345587613E-3</v>
      </c>
      <c r="L30" s="12"/>
      <c r="M30" s="12">
        <v>0</v>
      </c>
      <c r="N30" s="12"/>
      <c r="O30" s="12">
        <v>3853757869</v>
      </c>
      <c r="P30" s="12"/>
      <c r="Q30" s="12">
        <v>320628929</v>
      </c>
      <c r="R30" s="12"/>
      <c r="S30" s="12">
        <f t="shared" si="2"/>
        <v>4174386798</v>
      </c>
      <c r="T30" s="12"/>
      <c r="U30" s="9">
        <f t="shared" si="3"/>
        <v>8.4267023408368062E-3</v>
      </c>
    </row>
    <row r="31" spans="1:21" x14ac:dyDescent="0.55000000000000004">
      <c r="A31" s="1" t="s">
        <v>36</v>
      </c>
      <c r="C31" s="12">
        <v>0</v>
      </c>
      <c r="D31" s="12"/>
      <c r="E31" s="12">
        <v>11947507400</v>
      </c>
      <c r="F31" s="12"/>
      <c r="G31" s="12">
        <v>-306571793</v>
      </c>
      <c r="H31" s="12"/>
      <c r="I31" s="12">
        <f t="shared" si="0"/>
        <v>11640935607</v>
      </c>
      <c r="J31" s="12"/>
      <c r="K31" s="9">
        <f t="shared" si="1"/>
        <v>9.42690139906006E-2</v>
      </c>
      <c r="L31" s="12"/>
      <c r="M31" s="12">
        <v>0</v>
      </c>
      <c r="N31" s="12"/>
      <c r="O31" s="12">
        <v>4041308306</v>
      </c>
      <c r="P31" s="12"/>
      <c r="Q31" s="12">
        <v>-602901322</v>
      </c>
      <c r="R31" s="12"/>
      <c r="S31" s="12">
        <f t="shared" si="2"/>
        <v>3438406984</v>
      </c>
      <c r="T31" s="12"/>
      <c r="U31" s="9">
        <f t="shared" si="3"/>
        <v>6.9410032138623153E-3</v>
      </c>
    </row>
    <row r="32" spans="1:21" x14ac:dyDescent="0.55000000000000004">
      <c r="A32" s="1" t="s">
        <v>55</v>
      </c>
      <c r="C32" s="12">
        <v>0</v>
      </c>
      <c r="D32" s="12"/>
      <c r="E32" s="12">
        <v>-1013338472</v>
      </c>
      <c r="F32" s="12"/>
      <c r="G32" s="12">
        <v>102352049</v>
      </c>
      <c r="H32" s="12"/>
      <c r="I32" s="12">
        <f t="shared" si="0"/>
        <v>-910986423</v>
      </c>
      <c r="J32" s="12"/>
      <c r="K32" s="9">
        <f t="shared" si="1"/>
        <v>-7.3772241986626592E-3</v>
      </c>
      <c r="L32" s="12"/>
      <c r="M32" s="12">
        <v>0</v>
      </c>
      <c r="N32" s="12"/>
      <c r="O32" s="12">
        <v>13116725320</v>
      </c>
      <c r="P32" s="12"/>
      <c r="Q32" s="12">
        <v>102352049</v>
      </c>
      <c r="R32" s="12"/>
      <c r="S32" s="12">
        <f t="shared" si="2"/>
        <v>13219077369</v>
      </c>
      <c r="T32" s="12"/>
      <c r="U32" s="9">
        <f t="shared" si="3"/>
        <v>2.6684932566005862E-2</v>
      </c>
    </row>
    <row r="33" spans="1:21" x14ac:dyDescent="0.55000000000000004">
      <c r="A33" s="1" t="s">
        <v>18</v>
      </c>
      <c r="C33" s="12">
        <v>0</v>
      </c>
      <c r="D33" s="12"/>
      <c r="E33" s="12">
        <v>366489941</v>
      </c>
      <c r="F33" s="12"/>
      <c r="G33" s="12">
        <v>133163909</v>
      </c>
      <c r="H33" s="12"/>
      <c r="I33" s="12">
        <f t="shared" si="0"/>
        <v>499653850</v>
      </c>
      <c r="J33" s="12"/>
      <c r="K33" s="9">
        <f t="shared" si="1"/>
        <v>4.0462276715785509E-3</v>
      </c>
      <c r="L33" s="12"/>
      <c r="M33" s="12">
        <v>0</v>
      </c>
      <c r="N33" s="12"/>
      <c r="O33" s="12">
        <v>5533900724</v>
      </c>
      <c r="P33" s="12"/>
      <c r="Q33" s="12">
        <v>314218549</v>
      </c>
      <c r="R33" s="12"/>
      <c r="S33" s="12">
        <f t="shared" si="2"/>
        <v>5848119273</v>
      </c>
      <c r="T33" s="12"/>
      <c r="U33" s="9">
        <f t="shared" si="3"/>
        <v>1.1805413046748032E-2</v>
      </c>
    </row>
    <row r="34" spans="1:21" x14ac:dyDescent="0.55000000000000004">
      <c r="A34" s="1" t="s">
        <v>41</v>
      </c>
      <c r="C34" s="12">
        <v>0</v>
      </c>
      <c r="D34" s="12"/>
      <c r="E34" s="12">
        <v>1507148164</v>
      </c>
      <c r="F34" s="12"/>
      <c r="G34" s="12">
        <v>189628028</v>
      </c>
      <c r="H34" s="12"/>
      <c r="I34" s="12">
        <f t="shared" si="0"/>
        <v>1696776192</v>
      </c>
      <c r="J34" s="12"/>
      <c r="K34" s="9">
        <f t="shared" si="1"/>
        <v>1.3740598177210243E-2</v>
      </c>
      <c r="L34" s="12"/>
      <c r="M34" s="12">
        <v>0</v>
      </c>
      <c r="N34" s="12"/>
      <c r="O34" s="12">
        <v>6674497708</v>
      </c>
      <c r="P34" s="12"/>
      <c r="Q34" s="12">
        <v>398014727</v>
      </c>
      <c r="R34" s="12"/>
      <c r="S34" s="12">
        <f t="shared" si="2"/>
        <v>7072512435</v>
      </c>
      <c r="T34" s="12"/>
      <c r="U34" s="9">
        <f t="shared" si="3"/>
        <v>1.4277056721280842E-2</v>
      </c>
    </row>
    <row r="35" spans="1:21" x14ac:dyDescent="0.55000000000000004">
      <c r="A35" s="1" t="s">
        <v>20</v>
      </c>
      <c r="C35" s="12">
        <v>0</v>
      </c>
      <c r="D35" s="12"/>
      <c r="E35" s="12">
        <v>-3876133221</v>
      </c>
      <c r="F35" s="12"/>
      <c r="G35" s="12">
        <v>231472936</v>
      </c>
      <c r="H35" s="12"/>
      <c r="I35" s="12">
        <f t="shared" si="0"/>
        <v>-3644660285</v>
      </c>
      <c r="J35" s="12"/>
      <c r="K35" s="9">
        <f t="shared" si="1"/>
        <v>-2.9514683612805879E-2</v>
      </c>
      <c r="L35" s="12"/>
      <c r="M35" s="12">
        <v>0</v>
      </c>
      <c r="N35" s="12"/>
      <c r="O35" s="12">
        <v>3526464051</v>
      </c>
      <c r="P35" s="12"/>
      <c r="Q35" s="12">
        <v>468486038</v>
      </c>
      <c r="R35" s="12"/>
      <c r="S35" s="12">
        <f t="shared" si="2"/>
        <v>3994950089</v>
      </c>
      <c r="T35" s="12"/>
      <c r="U35" s="9">
        <f t="shared" si="3"/>
        <v>8.0644791428124158E-3</v>
      </c>
    </row>
    <row r="36" spans="1:21" x14ac:dyDescent="0.55000000000000004">
      <c r="A36" s="1" t="s">
        <v>46</v>
      </c>
      <c r="C36" s="12">
        <v>0</v>
      </c>
      <c r="D36" s="12"/>
      <c r="E36" s="12">
        <v>14396559625</v>
      </c>
      <c r="F36" s="12"/>
      <c r="G36" s="12">
        <v>627743566</v>
      </c>
      <c r="H36" s="12"/>
      <c r="I36" s="12">
        <f t="shared" si="0"/>
        <v>15024303191</v>
      </c>
      <c r="J36" s="12"/>
      <c r="K36" s="9">
        <f t="shared" si="1"/>
        <v>0.12166773320691938</v>
      </c>
      <c r="L36" s="12"/>
      <c r="M36" s="12">
        <v>0</v>
      </c>
      <c r="N36" s="12"/>
      <c r="O36" s="12">
        <v>32494955459</v>
      </c>
      <c r="P36" s="12"/>
      <c r="Q36" s="12">
        <v>809406092</v>
      </c>
      <c r="R36" s="12"/>
      <c r="S36" s="12">
        <f t="shared" si="2"/>
        <v>33304361551</v>
      </c>
      <c r="T36" s="12"/>
      <c r="U36" s="9">
        <f t="shared" si="3"/>
        <v>6.7230459232083595E-2</v>
      </c>
    </row>
    <row r="37" spans="1:21" x14ac:dyDescent="0.55000000000000004">
      <c r="A37" s="1" t="s">
        <v>58</v>
      </c>
      <c r="C37" s="12">
        <v>0</v>
      </c>
      <c r="D37" s="12"/>
      <c r="E37" s="12">
        <v>11250286103</v>
      </c>
      <c r="F37" s="12"/>
      <c r="G37" s="12">
        <v>-260157047</v>
      </c>
      <c r="H37" s="12"/>
      <c r="I37" s="12">
        <f t="shared" si="0"/>
        <v>10990129056</v>
      </c>
      <c r="J37" s="12"/>
      <c r="K37" s="9">
        <f t="shared" si="1"/>
        <v>8.8998742430598007E-2</v>
      </c>
      <c r="L37" s="12"/>
      <c r="M37" s="12">
        <v>0</v>
      </c>
      <c r="N37" s="12"/>
      <c r="O37" s="12">
        <v>6944912836</v>
      </c>
      <c r="P37" s="12"/>
      <c r="Q37" s="12">
        <v>-411639009</v>
      </c>
      <c r="R37" s="12"/>
      <c r="S37" s="12">
        <f t="shared" si="2"/>
        <v>6533273827</v>
      </c>
      <c r="T37" s="12"/>
      <c r="U37" s="9">
        <f t="shared" si="3"/>
        <v>1.3188512832036973E-2</v>
      </c>
    </row>
    <row r="38" spans="1:21" x14ac:dyDescent="0.55000000000000004">
      <c r="A38" s="1" t="s">
        <v>48</v>
      </c>
      <c r="C38" s="12">
        <v>3426771600</v>
      </c>
      <c r="D38" s="12"/>
      <c r="E38" s="12">
        <v>-4449858151</v>
      </c>
      <c r="F38" s="12"/>
      <c r="G38" s="12">
        <v>-90471754</v>
      </c>
      <c r="H38" s="12"/>
      <c r="I38" s="12">
        <f t="shared" si="0"/>
        <v>-1113558305</v>
      </c>
      <c r="J38" s="12"/>
      <c r="K38" s="9">
        <f t="shared" si="1"/>
        <v>-9.0176637838517756E-3</v>
      </c>
      <c r="L38" s="12"/>
      <c r="M38" s="12">
        <v>3426771600</v>
      </c>
      <c r="N38" s="12"/>
      <c r="O38" s="12">
        <v>-3549039907</v>
      </c>
      <c r="P38" s="12"/>
      <c r="Q38" s="12">
        <v>-60949493</v>
      </c>
      <c r="R38" s="12"/>
      <c r="S38" s="12">
        <f t="shared" si="2"/>
        <v>-183217800</v>
      </c>
      <c r="T38" s="12"/>
      <c r="U38" s="9">
        <f t="shared" si="3"/>
        <v>-3.6985596660153334E-4</v>
      </c>
    </row>
    <row r="39" spans="1:21" x14ac:dyDescent="0.55000000000000004">
      <c r="A39" s="1" t="s">
        <v>40</v>
      </c>
      <c r="C39" s="12">
        <v>0</v>
      </c>
      <c r="D39" s="12"/>
      <c r="E39" s="12">
        <v>10697949146</v>
      </c>
      <c r="F39" s="12"/>
      <c r="G39" s="12">
        <v>113844538</v>
      </c>
      <c r="H39" s="12"/>
      <c r="I39" s="12">
        <f t="shared" si="0"/>
        <v>10811793684</v>
      </c>
      <c r="J39" s="12"/>
      <c r="K39" s="9">
        <f t="shared" si="1"/>
        <v>8.7554571597114689E-2</v>
      </c>
      <c r="L39" s="12"/>
      <c r="M39" s="12">
        <v>0</v>
      </c>
      <c r="N39" s="12"/>
      <c r="O39" s="12">
        <v>13901914559</v>
      </c>
      <c r="P39" s="12"/>
      <c r="Q39" s="12">
        <v>325550745</v>
      </c>
      <c r="R39" s="12"/>
      <c r="S39" s="12">
        <f t="shared" si="2"/>
        <v>14227465304</v>
      </c>
      <c r="T39" s="12"/>
      <c r="U39" s="9">
        <f t="shared" si="3"/>
        <v>2.872053333410126E-2</v>
      </c>
    </row>
    <row r="40" spans="1:21" x14ac:dyDescent="0.55000000000000004">
      <c r="A40" s="1" t="s">
        <v>43</v>
      </c>
      <c r="C40" s="12">
        <v>0</v>
      </c>
      <c r="D40" s="12"/>
      <c r="E40" s="12">
        <v>3938939674</v>
      </c>
      <c r="F40" s="12"/>
      <c r="G40" s="12">
        <v>406181419</v>
      </c>
      <c r="H40" s="12"/>
      <c r="I40" s="12">
        <f t="shared" si="0"/>
        <v>4345121093</v>
      </c>
      <c r="J40" s="12"/>
      <c r="K40" s="9">
        <f t="shared" si="1"/>
        <v>3.518705840624712E-2</v>
      </c>
      <c r="L40" s="12"/>
      <c r="M40" s="12">
        <v>0</v>
      </c>
      <c r="N40" s="12"/>
      <c r="O40" s="12">
        <v>15704378093</v>
      </c>
      <c r="P40" s="12"/>
      <c r="Q40" s="12">
        <v>1109205603</v>
      </c>
      <c r="R40" s="12"/>
      <c r="S40" s="12">
        <f t="shared" si="2"/>
        <v>16813583696</v>
      </c>
      <c r="T40" s="12"/>
      <c r="U40" s="9">
        <f t="shared" si="3"/>
        <v>3.3941048576720499E-2</v>
      </c>
    </row>
    <row r="41" spans="1:21" x14ac:dyDescent="0.55000000000000004">
      <c r="A41" s="1" t="s">
        <v>27</v>
      </c>
      <c r="C41" s="12">
        <v>0</v>
      </c>
      <c r="D41" s="12"/>
      <c r="E41" s="12">
        <v>-1511141851</v>
      </c>
      <c r="F41" s="12"/>
      <c r="G41" s="12">
        <v>275004329</v>
      </c>
      <c r="H41" s="12"/>
      <c r="I41" s="12">
        <f t="shared" si="0"/>
        <v>-1236137522</v>
      </c>
      <c r="J41" s="12"/>
      <c r="K41" s="9">
        <f t="shared" si="1"/>
        <v>-1.0010317837825005E-2</v>
      </c>
      <c r="L41" s="12"/>
      <c r="M41" s="12">
        <v>0</v>
      </c>
      <c r="N41" s="12"/>
      <c r="O41" s="12">
        <v>6870869935</v>
      </c>
      <c r="P41" s="12"/>
      <c r="Q41" s="12">
        <v>903660410</v>
      </c>
      <c r="R41" s="12"/>
      <c r="S41" s="12">
        <f t="shared" si="2"/>
        <v>7774530345</v>
      </c>
      <c r="T41" s="12"/>
      <c r="U41" s="9">
        <f t="shared" si="3"/>
        <v>1.5694198028919283E-2</v>
      </c>
    </row>
    <row r="42" spans="1:21" x14ac:dyDescent="0.55000000000000004">
      <c r="A42" s="1" t="s">
        <v>28</v>
      </c>
      <c r="C42" s="12">
        <v>0</v>
      </c>
      <c r="D42" s="12"/>
      <c r="E42" s="12">
        <v>-1426642077</v>
      </c>
      <c r="F42" s="12"/>
      <c r="G42" s="12">
        <v>141359430</v>
      </c>
      <c r="H42" s="12"/>
      <c r="I42" s="12">
        <f t="shared" si="0"/>
        <v>-1285282647</v>
      </c>
      <c r="J42" s="12"/>
      <c r="K42" s="9">
        <f t="shared" si="1"/>
        <v>-1.0408298088949232E-2</v>
      </c>
      <c r="L42" s="12"/>
      <c r="M42" s="12">
        <v>0</v>
      </c>
      <c r="N42" s="12"/>
      <c r="O42" s="12">
        <v>2877579183</v>
      </c>
      <c r="P42" s="12"/>
      <c r="Q42" s="12">
        <v>342545448</v>
      </c>
      <c r="R42" s="12"/>
      <c r="S42" s="12">
        <f t="shared" si="2"/>
        <v>3220124631</v>
      </c>
      <c r="T42" s="12"/>
      <c r="U42" s="9">
        <f t="shared" si="3"/>
        <v>6.5003635453318989E-3</v>
      </c>
    </row>
    <row r="43" spans="1:21" x14ac:dyDescent="0.55000000000000004">
      <c r="A43" s="1" t="s">
        <v>31</v>
      </c>
      <c r="C43" s="12">
        <v>0</v>
      </c>
      <c r="D43" s="12"/>
      <c r="E43" s="12">
        <v>-1565311403</v>
      </c>
      <c r="F43" s="12"/>
      <c r="G43" s="12">
        <v>32371706</v>
      </c>
      <c r="H43" s="12"/>
      <c r="I43" s="12">
        <f t="shared" si="0"/>
        <v>-1532939697</v>
      </c>
      <c r="J43" s="12"/>
      <c r="K43" s="9">
        <f t="shared" si="1"/>
        <v>-1.2413840143256454E-2</v>
      </c>
      <c r="L43" s="12"/>
      <c r="M43" s="12">
        <v>0</v>
      </c>
      <c r="N43" s="12"/>
      <c r="O43" s="12">
        <v>-499749903</v>
      </c>
      <c r="P43" s="12"/>
      <c r="Q43" s="12">
        <v>75047917</v>
      </c>
      <c r="R43" s="12"/>
      <c r="S43" s="12">
        <f t="shared" si="2"/>
        <v>-424701986</v>
      </c>
      <c r="T43" s="12"/>
      <c r="U43" s="9">
        <f t="shared" si="3"/>
        <v>-8.5733244013202255E-4</v>
      </c>
    </row>
    <row r="44" spans="1:21" x14ac:dyDescent="0.55000000000000004">
      <c r="A44" s="1" t="s">
        <v>34</v>
      </c>
      <c r="C44" s="12">
        <v>0</v>
      </c>
      <c r="D44" s="12"/>
      <c r="E44" s="12">
        <v>83751277</v>
      </c>
      <c r="F44" s="12"/>
      <c r="G44" s="12">
        <v>3218523</v>
      </c>
      <c r="H44" s="12"/>
      <c r="I44" s="12">
        <f t="shared" si="0"/>
        <v>86969800</v>
      </c>
      <c r="J44" s="12"/>
      <c r="K44" s="9">
        <f t="shared" si="1"/>
        <v>7.0428680045525962E-4</v>
      </c>
      <c r="L44" s="12"/>
      <c r="M44" s="12">
        <v>0</v>
      </c>
      <c r="N44" s="12"/>
      <c r="O44" s="12">
        <v>209788038</v>
      </c>
      <c r="P44" s="12"/>
      <c r="Q44" s="12">
        <v>6959904</v>
      </c>
      <c r="R44" s="12"/>
      <c r="S44" s="12">
        <f t="shared" si="2"/>
        <v>216747942</v>
      </c>
      <c r="T44" s="12"/>
      <c r="U44" s="9">
        <f t="shared" si="3"/>
        <v>4.3754220167092434E-4</v>
      </c>
    </row>
    <row r="45" spans="1:21" x14ac:dyDescent="0.55000000000000004">
      <c r="A45" s="1" t="s">
        <v>63</v>
      </c>
      <c r="C45" s="12">
        <v>0</v>
      </c>
      <c r="D45" s="12"/>
      <c r="E45" s="12">
        <v>6823855244</v>
      </c>
      <c r="F45" s="12"/>
      <c r="G45" s="12">
        <v>71491505</v>
      </c>
      <c r="H45" s="12"/>
      <c r="I45" s="12">
        <f t="shared" si="0"/>
        <v>6895346749</v>
      </c>
      <c r="J45" s="12"/>
      <c r="K45" s="9">
        <f t="shared" si="1"/>
        <v>5.583894294206479E-2</v>
      </c>
      <c r="L45" s="12"/>
      <c r="M45" s="12">
        <v>0</v>
      </c>
      <c r="N45" s="12"/>
      <c r="O45" s="12">
        <v>8765655624</v>
      </c>
      <c r="P45" s="12"/>
      <c r="Q45" s="12">
        <v>218470348</v>
      </c>
      <c r="R45" s="12"/>
      <c r="S45" s="12">
        <f t="shared" si="2"/>
        <v>8984125972</v>
      </c>
      <c r="T45" s="12"/>
      <c r="U45" s="9">
        <f t="shared" si="3"/>
        <v>1.8135970388488454E-2</v>
      </c>
    </row>
    <row r="46" spans="1:21" x14ac:dyDescent="0.55000000000000004">
      <c r="A46" s="1" t="s">
        <v>50</v>
      </c>
      <c r="C46" s="12">
        <v>0</v>
      </c>
      <c r="D46" s="12"/>
      <c r="E46" s="12">
        <v>649034553</v>
      </c>
      <c r="F46" s="12"/>
      <c r="G46" s="12">
        <v>11436104</v>
      </c>
      <c r="H46" s="12"/>
      <c r="I46" s="12">
        <f t="shared" si="0"/>
        <v>660470657</v>
      </c>
      <c r="J46" s="12"/>
      <c r="K46" s="9">
        <f t="shared" si="1"/>
        <v>5.3485320860012699E-3</v>
      </c>
      <c r="L46" s="12"/>
      <c r="M46" s="12">
        <v>0</v>
      </c>
      <c r="N46" s="12"/>
      <c r="O46" s="12">
        <v>1224530495</v>
      </c>
      <c r="P46" s="12"/>
      <c r="Q46" s="12">
        <v>42357956</v>
      </c>
      <c r="R46" s="12"/>
      <c r="S46" s="12">
        <f t="shared" si="2"/>
        <v>1266888451</v>
      </c>
      <c r="T46" s="12"/>
      <c r="U46" s="9">
        <f t="shared" si="3"/>
        <v>2.5574275677413675E-3</v>
      </c>
    </row>
    <row r="47" spans="1:21" x14ac:dyDescent="0.55000000000000004">
      <c r="A47" s="1" t="s">
        <v>39</v>
      </c>
      <c r="C47" s="12">
        <v>0</v>
      </c>
      <c r="D47" s="12"/>
      <c r="E47" s="12">
        <v>1625135326</v>
      </c>
      <c r="F47" s="12"/>
      <c r="G47" s="12">
        <v>453558938</v>
      </c>
      <c r="H47" s="12"/>
      <c r="I47" s="12">
        <f t="shared" si="0"/>
        <v>2078694264</v>
      </c>
      <c r="J47" s="12"/>
      <c r="K47" s="9">
        <f t="shared" si="1"/>
        <v>1.6833394262344641E-2</v>
      </c>
      <c r="L47" s="12"/>
      <c r="M47" s="12">
        <v>0</v>
      </c>
      <c r="N47" s="12"/>
      <c r="O47" s="12">
        <v>14522204862</v>
      </c>
      <c r="P47" s="12"/>
      <c r="Q47" s="12">
        <v>1223613656</v>
      </c>
      <c r="R47" s="12"/>
      <c r="S47" s="12">
        <f t="shared" si="2"/>
        <v>15745818518</v>
      </c>
      <c r="T47" s="12"/>
      <c r="U47" s="9">
        <f t="shared" si="3"/>
        <v>3.178558484987383E-2</v>
      </c>
    </row>
    <row r="48" spans="1:21" x14ac:dyDescent="0.55000000000000004">
      <c r="A48" s="1" t="s">
        <v>30</v>
      </c>
      <c r="C48" s="12">
        <v>0</v>
      </c>
      <c r="D48" s="12"/>
      <c r="E48" s="12">
        <v>-6370484475</v>
      </c>
      <c r="F48" s="12"/>
      <c r="G48" s="12">
        <v>730639024</v>
      </c>
      <c r="H48" s="12"/>
      <c r="I48" s="12">
        <f t="shared" si="0"/>
        <v>-5639845451</v>
      </c>
      <c r="J48" s="12"/>
      <c r="K48" s="9">
        <f t="shared" si="1"/>
        <v>-4.5671816052778563E-2</v>
      </c>
      <c r="L48" s="12"/>
      <c r="M48" s="12">
        <v>0</v>
      </c>
      <c r="N48" s="12"/>
      <c r="O48" s="12">
        <v>14718321295</v>
      </c>
      <c r="P48" s="12"/>
      <c r="Q48" s="12">
        <v>1998837766</v>
      </c>
      <c r="R48" s="12"/>
      <c r="S48" s="12">
        <f t="shared" si="2"/>
        <v>16717159061</v>
      </c>
      <c r="T48" s="12"/>
      <c r="U48" s="9">
        <f t="shared" si="3"/>
        <v>3.3746399221788147E-2</v>
      </c>
    </row>
    <row r="49" spans="1:21" x14ac:dyDescent="0.55000000000000004">
      <c r="A49" s="1" t="s">
        <v>57</v>
      </c>
      <c r="C49" s="12">
        <v>0</v>
      </c>
      <c r="D49" s="12"/>
      <c r="E49" s="12">
        <v>-507350164</v>
      </c>
      <c r="F49" s="12"/>
      <c r="G49" s="12">
        <v>256923326</v>
      </c>
      <c r="H49" s="12"/>
      <c r="I49" s="12">
        <f t="shared" si="0"/>
        <v>-250426838</v>
      </c>
      <c r="J49" s="12"/>
      <c r="K49" s="9">
        <f t="shared" si="1"/>
        <v>-2.0279719682366479E-3</v>
      </c>
      <c r="L49" s="12"/>
      <c r="M49" s="12">
        <v>0</v>
      </c>
      <c r="N49" s="12"/>
      <c r="O49" s="12">
        <v>7581497598</v>
      </c>
      <c r="P49" s="12"/>
      <c r="Q49" s="12">
        <v>673801725</v>
      </c>
      <c r="R49" s="12"/>
      <c r="S49" s="12">
        <f t="shared" si="2"/>
        <v>8255299323</v>
      </c>
      <c r="T49" s="12"/>
      <c r="U49" s="9">
        <f t="shared" si="3"/>
        <v>1.6664711129012293E-2</v>
      </c>
    </row>
    <row r="50" spans="1:21" x14ac:dyDescent="0.55000000000000004">
      <c r="A50" s="1" t="s">
        <v>32</v>
      </c>
      <c r="C50" s="12">
        <v>0</v>
      </c>
      <c r="D50" s="12"/>
      <c r="E50" s="12">
        <v>1622439394</v>
      </c>
      <c r="F50" s="12"/>
      <c r="G50" s="12">
        <v>268071381</v>
      </c>
      <c r="H50" s="12"/>
      <c r="I50" s="12">
        <f t="shared" si="0"/>
        <v>1890510775</v>
      </c>
      <c r="J50" s="12"/>
      <c r="K50" s="9">
        <f t="shared" si="1"/>
        <v>1.53094727704438E-2</v>
      </c>
      <c r="L50" s="12"/>
      <c r="M50" s="12">
        <v>0</v>
      </c>
      <c r="N50" s="12"/>
      <c r="O50" s="12">
        <v>9949042679</v>
      </c>
      <c r="P50" s="12"/>
      <c r="Q50" s="12">
        <v>268071381</v>
      </c>
      <c r="R50" s="12"/>
      <c r="S50" s="12">
        <f t="shared" si="2"/>
        <v>10217114060</v>
      </c>
      <c r="T50" s="12"/>
      <c r="U50" s="9">
        <f t="shared" si="3"/>
        <v>2.062496436776021E-2</v>
      </c>
    </row>
    <row r="51" spans="1:21" x14ac:dyDescent="0.55000000000000004">
      <c r="A51" s="1" t="s">
        <v>54</v>
      </c>
      <c r="C51" s="12">
        <v>0</v>
      </c>
      <c r="D51" s="12"/>
      <c r="E51" s="12">
        <v>-1634920286</v>
      </c>
      <c r="F51" s="12"/>
      <c r="G51" s="12">
        <v>107969288</v>
      </c>
      <c r="H51" s="12"/>
      <c r="I51" s="12">
        <f t="shared" si="0"/>
        <v>-1526950998</v>
      </c>
      <c r="J51" s="12"/>
      <c r="K51" s="9">
        <f t="shared" si="1"/>
        <v>-1.2365343289663603E-2</v>
      </c>
      <c r="L51" s="12"/>
      <c r="M51" s="12">
        <v>0</v>
      </c>
      <c r="N51" s="12"/>
      <c r="O51" s="12">
        <v>1377873039</v>
      </c>
      <c r="P51" s="12"/>
      <c r="Q51" s="12">
        <v>366227854</v>
      </c>
      <c r="R51" s="12"/>
      <c r="S51" s="12">
        <f t="shared" si="2"/>
        <v>1744100893</v>
      </c>
      <c r="T51" s="12"/>
      <c r="U51" s="9">
        <f t="shared" si="3"/>
        <v>3.5207612013194813E-3</v>
      </c>
    </row>
    <row r="52" spans="1:21" x14ac:dyDescent="0.55000000000000004">
      <c r="A52" s="1" t="s">
        <v>22</v>
      </c>
      <c r="C52" s="12">
        <v>0</v>
      </c>
      <c r="D52" s="12"/>
      <c r="E52" s="12">
        <v>1841004414</v>
      </c>
      <c r="F52" s="12"/>
      <c r="G52" s="12">
        <v>434497009</v>
      </c>
      <c r="H52" s="12"/>
      <c r="I52" s="12">
        <f t="shared" si="0"/>
        <v>2275501423</v>
      </c>
      <c r="J52" s="12"/>
      <c r="K52" s="9">
        <f t="shared" si="1"/>
        <v>1.8427150765392818E-2</v>
      </c>
      <c r="L52" s="12"/>
      <c r="M52" s="12">
        <v>0</v>
      </c>
      <c r="N52" s="12"/>
      <c r="O52" s="12">
        <v>17452705269</v>
      </c>
      <c r="P52" s="12"/>
      <c r="Q52" s="12">
        <v>1230157270</v>
      </c>
      <c r="R52" s="12"/>
      <c r="S52" s="12">
        <f t="shared" si="2"/>
        <v>18682862539</v>
      </c>
      <c r="T52" s="12"/>
      <c r="U52" s="9">
        <f t="shared" si="3"/>
        <v>3.7714502538756724E-2</v>
      </c>
    </row>
    <row r="53" spans="1:21" x14ac:dyDescent="0.55000000000000004">
      <c r="A53" s="1" t="s">
        <v>23</v>
      </c>
      <c r="C53" s="12">
        <v>0</v>
      </c>
      <c r="D53" s="12"/>
      <c r="E53" s="12">
        <v>15658140310</v>
      </c>
      <c r="F53" s="12"/>
      <c r="G53" s="12">
        <v>0</v>
      </c>
      <c r="H53" s="12"/>
      <c r="I53" s="12">
        <f t="shared" si="0"/>
        <v>15658140310</v>
      </c>
      <c r="J53" s="12"/>
      <c r="K53" s="9">
        <f t="shared" si="1"/>
        <v>0.12680058526073909</v>
      </c>
      <c r="L53" s="12"/>
      <c r="M53" s="12">
        <v>0</v>
      </c>
      <c r="N53" s="12"/>
      <c r="O53" s="12">
        <v>24269947874</v>
      </c>
      <c r="P53" s="12"/>
      <c r="Q53" s="12">
        <v>471332626</v>
      </c>
      <c r="R53" s="12"/>
      <c r="S53" s="12">
        <f t="shared" si="2"/>
        <v>24741280500</v>
      </c>
      <c r="T53" s="12"/>
      <c r="U53" s="9">
        <f t="shared" si="3"/>
        <v>4.9944438882505778E-2</v>
      </c>
    </row>
    <row r="54" spans="1:21" x14ac:dyDescent="0.55000000000000004">
      <c r="A54" s="1" t="s">
        <v>109</v>
      </c>
      <c r="C54" s="12">
        <v>0</v>
      </c>
      <c r="D54" s="12"/>
      <c r="E54" s="12">
        <v>0</v>
      </c>
      <c r="F54" s="12"/>
      <c r="G54" s="12">
        <v>0</v>
      </c>
      <c r="H54" s="12"/>
      <c r="I54" s="12">
        <f t="shared" si="0"/>
        <v>0</v>
      </c>
      <c r="J54" s="12"/>
      <c r="K54" s="9">
        <f t="shared" si="1"/>
        <v>0</v>
      </c>
      <c r="L54" s="12"/>
      <c r="M54" s="12">
        <v>0</v>
      </c>
      <c r="N54" s="12"/>
      <c r="O54" s="12">
        <v>0</v>
      </c>
      <c r="P54" s="12"/>
      <c r="Q54" s="12">
        <v>33630888</v>
      </c>
      <c r="R54" s="12"/>
      <c r="S54" s="12">
        <f t="shared" si="2"/>
        <v>33630888</v>
      </c>
      <c r="T54" s="12"/>
      <c r="U54" s="9">
        <f t="shared" si="3"/>
        <v>6.7889607826902783E-5</v>
      </c>
    </row>
    <row r="55" spans="1:21" x14ac:dyDescent="0.55000000000000004">
      <c r="A55" s="1" t="s">
        <v>56</v>
      </c>
      <c r="C55" s="12">
        <v>0</v>
      </c>
      <c r="D55" s="12"/>
      <c r="E55" s="12">
        <v>3471282631</v>
      </c>
      <c r="F55" s="12"/>
      <c r="G55" s="12">
        <v>0</v>
      </c>
      <c r="H55" s="12"/>
      <c r="I55" s="12">
        <f t="shared" si="0"/>
        <v>3471282631</v>
      </c>
      <c r="J55" s="12"/>
      <c r="K55" s="9">
        <f t="shared" si="1"/>
        <v>2.811066068523678E-2</v>
      </c>
      <c r="L55" s="12"/>
      <c r="M55" s="12">
        <v>0</v>
      </c>
      <c r="N55" s="12"/>
      <c r="O55" s="12">
        <v>10514249975</v>
      </c>
      <c r="P55" s="12"/>
      <c r="Q55" s="12">
        <v>332056504</v>
      </c>
      <c r="R55" s="12"/>
      <c r="S55" s="12">
        <f t="shared" si="2"/>
        <v>10846306479</v>
      </c>
      <c r="T55" s="12"/>
      <c r="U55" s="9">
        <f t="shared" si="3"/>
        <v>2.1895095164591098E-2</v>
      </c>
    </row>
    <row r="56" spans="1:21" x14ac:dyDescent="0.55000000000000004">
      <c r="A56" s="1" t="s">
        <v>110</v>
      </c>
      <c r="C56" s="12">
        <v>0</v>
      </c>
      <c r="D56" s="12"/>
      <c r="E56" s="12">
        <v>0</v>
      </c>
      <c r="F56" s="12"/>
      <c r="G56" s="12">
        <v>0</v>
      </c>
      <c r="H56" s="12"/>
      <c r="I56" s="12">
        <f t="shared" si="0"/>
        <v>0</v>
      </c>
      <c r="J56" s="12"/>
      <c r="K56" s="9">
        <f t="shared" si="1"/>
        <v>0</v>
      </c>
      <c r="L56" s="12"/>
      <c r="M56" s="12">
        <v>0</v>
      </c>
      <c r="N56" s="12"/>
      <c r="O56" s="12">
        <v>0</v>
      </c>
      <c r="P56" s="12"/>
      <c r="Q56" s="12">
        <v>3837618</v>
      </c>
      <c r="R56" s="12"/>
      <c r="S56" s="12">
        <f t="shared" si="2"/>
        <v>3837618</v>
      </c>
      <c r="T56" s="12"/>
      <c r="U56" s="9">
        <f t="shared" si="3"/>
        <v>7.7468778406761961E-6</v>
      </c>
    </row>
    <row r="57" spans="1:21" x14ac:dyDescent="0.55000000000000004">
      <c r="A57" s="1" t="s">
        <v>47</v>
      </c>
      <c r="C57" s="12">
        <v>0</v>
      </c>
      <c r="D57" s="12"/>
      <c r="E57" s="12">
        <v>5504057712</v>
      </c>
      <c r="F57" s="12"/>
      <c r="G57" s="12">
        <v>0</v>
      </c>
      <c r="H57" s="12"/>
      <c r="I57" s="12">
        <f t="shared" si="0"/>
        <v>5504057712</v>
      </c>
      <c r="J57" s="12"/>
      <c r="K57" s="9">
        <f t="shared" si="1"/>
        <v>4.4572198573591945E-2</v>
      </c>
      <c r="L57" s="12"/>
      <c r="M57" s="12">
        <v>0</v>
      </c>
      <c r="N57" s="12"/>
      <c r="O57" s="12">
        <v>8716271452</v>
      </c>
      <c r="P57" s="12"/>
      <c r="Q57" s="12">
        <v>96844609</v>
      </c>
      <c r="R57" s="12"/>
      <c r="S57" s="12">
        <f t="shared" si="2"/>
        <v>8813116061</v>
      </c>
      <c r="T57" s="12"/>
      <c r="U57" s="9">
        <f t="shared" si="3"/>
        <v>1.7790758100537464E-2</v>
      </c>
    </row>
    <row r="58" spans="1:21" x14ac:dyDescent="0.55000000000000004">
      <c r="A58" s="1" t="s">
        <v>61</v>
      </c>
      <c r="C58" s="12">
        <v>0</v>
      </c>
      <c r="D58" s="12"/>
      <c r="E58" s="12">
        <v>527596828</v>
      </c>
      <c r="F58" s="12"/>
      <c r="G58" s="12">
        <v>0</v>
      </c>
      <c r="H58" s="12"/>
      <c r="I58" s="12">
        <f t="shared" si="0"/>
        <v>527596828</v>
      </c>
      <c r="J58" s="12"/>
      <c r="K58" s="9">
        <f t="shared" si="1"/>
        <v>4.2725116295824978E-3</v>
      </c>
      <c r="L58" s="12"/>
      <c r="M58" s="12">
        <v>0</v>
      </c>
      <c r="N58" s="12"/>
      <c r="O58" s="12">
        <v>711693074</v>
      </c>
      <c r="P58" s="12"/>
      <c r="Q58" s="12">
        <v>0</v>
      </c>
      <c r="R58" s="12"/>
      <c r="S58" s="12">
        <f t="shared" si="2"/>
        <v>711693074</v>
      </c>
      <c r="T58" s="12"/>
      <c r="U58" s="9">
        <f t="shared" si="3"/>
        <v>1.4366722545947315E-3</v>
      </c>
    </row>
    <row r="59" spans="1:21" x14ac:dyDescent="0.55000000000000004">
      <c r="A59" s="1" t="s">
        <v>66</v>
      </c>
      <c r="C59" s="12">
        <v>0</v>
      </c>
      <c r="D59" s="12"/>
      <c r="E59" s="12">
        <v>1766644745</v>
      </c>
      <c r="F59" s="12"/>
      <c r="G59" s="12">
        <v>0</v>
      </c>
      <c r="H59" s="12"/>
      <c r="I59" s="12">
        <f t="shared" si="0"/>
        <v>1766644745</v>
      </c>
      <c r="J59" s="12"/>
      <c r="K59" s="9">
        <f t="shared" si="1"/>
        <v>1.430639802548871E-2</v>
      </c>
      <c r="L59" s="12"/>
      <c r="M59" s="12">
        <v>0</v>
      </c>
      <c r="N59" s="12"/>
      <c r="O59" s="12">
        <v>1766644745</v>
      </c>
      <c r="P59" s="12"/>
      <c r="Q59" s="12">
        <v>0</v>
      </c>
      <c r="R59" s="12"/>
      <c r="S59" s="12">
        <f t="shared" si="2"/>
        <v>1766644745</v>
      </c>
      <c r="T59" s="12"/>
      <c r="U59" s="9">
        <f t="shared" si="3"/>
        <v>3.5662697609265821E-3</v>
      </c>
    </row>
    <row r="60" spans="1:21" x14ac:dyDescent="0.55000000000000004">
      <c r="A60" s="1" t="s">
        <v>64</v>
      </c>
      <c r="C60" s="12">
        <v>0</v>
      </c>
      <c r="D60" s="12"/>
      <c r="E60" s="12">
        <v>-4446686572</v>
      </c>
      <c r="F60" s="12"/>
      <c r="G60" s="12">
        <v>0</v>
      </c>
      <c r="H60" s="12"/>
      <c r="I60" s="12">
        <f t="shared" si="0"/>
        <v>-4446686572</v>
      </c>
      <c r="J60" s="12"/>
      <c r="K60" s="9">
        <f t="shared" si="1"/>
        <v>-3.6009541914793948E-2</v>
      </c>
      <c r="L60" s="12"/>
      <c r="M60" s="12">
        <v>0</v>
      </c>
      <c r="N60" s="12"/>
      <c r="O60" s="12">
        <v>-4446686572</v>
      </c>
      <c r="P60" s="12"/>
      <c r="Q60" s="12">
        <v>0</v>
      </c>
      <c r="R60" s="12"/>
      <c r="S60" s="12">
        <f t="shared" si="2"/>
        <v>-4446686572</v>
      </c>
      <c r="T60" s="12"/>
      <c r="U60" s="9">
        <f t="shared" si="3"/>
        <v>-8.9763852653023824E-3</v>
      </c>
    </row>
    <row r="61" spans="1:21" x14ac:dyDescent="0.55000000000000004">
      <c r="A61" s="1" t="s">
        <v>65</v>
      </c>
      <c r="C61" s="12">
        <v>0</v>
      </c>
      <c r="D61" s="12"/>
      <c r="E61" s="12">
        <v>-2269596326</v>
      </c>
      <c r="F61" s="12"/>
      <c r="G61" s="12">
        <v>0</v>
      </c>
      <c r="H61" s="12"/>
      <c r="I61" s="12">
        <f t="shared" si="0"/>
        <v>-2269596326</v>
      </c>
      <c r="J61" s="12"/>
      <c r="K61" s="9">
        <f t="shared" si="1"/>
        <v>-1.837933092594846E-2</v>
      </c>
      <c r="L61" s="12"/>
      <c r="M61" s="12">
        <v>0</v>
      </c>
      <c r="N61" s="12"/>
      <c r="O61" s="12">
        <v>-2269596326</v>
      </c>
      <c r="P61" s="12"/>
      <c r="Q61" s="12">
        <v>0</v>
      </c>
      <c r="R61" s="12"/>
      <c r="S61" s="12">
        <f t="shared" si="2"/>
        <v>-2269596326</v>
      </c>
      <c r="T61" s="12"/>
      <c r="U61" s="9">
        <f t="shared" si="3"/>
        <v>-4.5815621787185451E-3</v>
      </c>
    </row>
    <row r="62" spans="1:21" ht="24.75" thickBot="1" x14ac:dyDescent="0.6">
      <c r="C62" s="13">
        <f>SUM(C8:C61)</f>
        <v>15216912991</v>
      </c>
      <c r="D62" s="12"/>
      <c r="E62" s="13">
        <f>SUM(E8:E61)</f>
        <v>97013328821</v>
      </c>
      <c r="F62" s="12"/>
      <c r="G62" s="13">
        <f>SUM(G8:G61)</f>
        <v>11256099184</v>
      </c>
      <c r="H62" s="12"/>
      <c r="I62" s="13">
        <f>SUM(I8:I61)</f>
        <v>123486340996</v>
      </c>
      <c r="J62" s="12"/>
      <c r="K62" s="10">
        <f>SUM(K8:K61)</f>
        <v>1</v>
      </c>
      <c r="L62" s="12"/>
      <c r="M62" s="13">
        <f>SUM(M8:M61)</f>
        <v>15216912991</v>
      </c>
      <c r="N62" s="12"/>
      <c r="O62" s="13">
        <f>SUM(O8:O61)</f>
        <v>451887615668</v>
      </c>
      <c r="P62" s="12"/>
      <c r="Q62" s="13">
        <f>SUM(Q8:Q61)</f>
        <v>28271554316</v>
      </c>
      <c r="R62" s="12"/>
      <c r="S62" s="13">
        <f>SUM(S8:S61)</f>
        <v>495376082975</v>
      </c>
      <c r="T62" s="12"/>
      <c r="U62" s="10">
        <f>SUM(U8:U61)</f>
        <v>0.99999999999999989</v>
      </c>
    </row>
    <row r="63" spans="1:21" ht="24.75" thickTop="1" x14ac:dyDescent="0.55000000000000004"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2022-05-28T10:33:09Z</dcterms:created>
  <dcterms:modified xsi:type="dcterms:W3CDTF">2022-05-31T05:32:13Z</dcterms:modified>
</cp:coreProperties>
</file>