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فروردین\"/>
    </mc:Choice>
  </mc:AlternateContent>
  <xr:revisionPtr revIDLastSave="0" documentId="13_ncr:1_{67ECDB6D-569C-47CC-9FC4-D47176417529}" xr6:coauthVersionLast="47" xr6:coauthVersionMax="47" xr10:uidLastSave="{00000000-0000-0000-0000-000000000000}"/>
  <bookViews>
    <workbookView xWindow="-120" yWindow="-120" windowWidth="29040" windowHeight="15840" firstSheet="5" activeTab="10" xr2:uid="{00000000-000D-0000-FFFF-FFFF00000000}"/>
  </bookViews>
  <sheets>
    <sheet name="سهام" sheetId="1" r:id="rId1"/>
    <sheet name="اوراق مشارکت" sheetId="3" r:id="rId2"/>
    <sheet name="سپرده" sheetId="6" r:id="rId3"/>
    <sheet name="جمع درآمدها" sheetId="15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5" l="1"/>
  <c r="AK10" i="3"/>
  <c r="AI10" i="3"/>
  <c r="AG10" i="3"/>
  <c r="E11" i="15"/>
  <c r="E8" i="15"/>
  <c r="E9" i="15"/>
  <c r="E10" i="15"/>
  <c r="E7" i="15"/>
  <c r="C11" i="15"/>
  <c r="C10" i="15"/>
  <c r="C9" i="15"/>
  <c r="C8" i="15"/>
  <c r="C7" i="15"/>
  <c r="E10" i="14"/>
  <c r="C10" i="14"/>
  <c r="M11" i="6"/>
  <c r="K9" i="13"/>
  <c r="K8" i="13"/>
  <c r="G9" i="13"/>
  <c r="G8" i="13"/>
  <c r="I9" i="13"/>
  <c r="E9" i="13"/>
  <c r="Q9" i="12"/>
  <c r="Q8" i="12"/>
  <c r="I9" i="12"/>
  <c r="G9" i="12"/>
  <c r="E9" i="12"/>
  <c r="C9" i="12"/>
  <c r="I8" i="12"/>
  <c r="K9" i="12"/>
  <c r="M9" i="12"/>
  <c r="O9" i="12"/>
  <c r="S43" i="11"/>
  <c r="C59" i="11"/>
  <c r="E59" i="11"/>
  <c r="G59" i="11"/>
  <c r="Q59" i="11"/>
  <c r="M59" i="11"/>
  <c r="O5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8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R60" i="10"/>
  <c r="I57" i="10"/>
  <c r="G57" i="10"/>
  <c r="E57" i="10"/>
  <c r="M57" i="10"/>
  <c r="O57" i="10"/>
  <c r="Q57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8" i="10"/>
  <c r="E59" i="9"/>
  <c r="G59" i="9"/>
  <c r="M59" i="9"/>
  <c r="O59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9" i="9" s="1"/>
  <c r="Q55" i="9"/>
  <c r="Q56" i="9"/>
  <c r="Q57" i="9"/>
  <c r="Q5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8" i="9"/>
  <c r="S10" i="7"/>
  <c r="Q10" i="7"/>
  <c r="O10" i="7"/>
  <c r="M10" i="7"/>
  <c r="K10" i="7"/>
  <c r="I10" i="7"/>
  <c r="Q11" i="6"/>
  <c r="O11" i="6"/>
  <c r="K11" i="6"/>
  <c r="AA10" i="3"/>
  <c r="W10" i="3"/>
  <c r="S10" i="3"/>
  <c r="Q10" i="3"/>
  <c r="Y60" i="1"/>
  <c r="E60" i="1"/>
  <c r="G60" i="1"/>
  <c r="K60" i="1"/>
  <c r="O60" i="1"/>
  <c r="U60" i="1"/>
  <c r="W60" i="1"/>
  <c r="S11" i="6" l="1"/>
  <c r="S59" i="11"/>
  <c r="I59" i="11"/>
  <c r="I59" i="9"/>
  <c r="U10" i="11" l="1"/>
  <c r="U14" i="11"/>
  <c r="U18" i="11"/>
  <c r="U22" i="11"/>
  <c r="U26" i="11"/>
  <c r="U30" i="11"/>
  <c r="U34" i="11"/>
  <c r="U38" i="11"/>
  <c r="U42" i="11"/>
  <c r="U46" i="11"/>
  <c r="U50" i="11"/>
  <c r="U58" i="11"/>
  <c r="U16" i="11"/>
  <c r="U24" i="11"/>
  <c r="U32" i="11"/>
  <c r="U40" i="11"/>
  <c r="U48" i="11"/>
  <c r="U56" i="11"/>
  <c r="U13" i="11"/>
  <c r="U17" i="11"/>
  <c r="U25" i="11"/>
  <c r="U33" i="11"/>
  <c r="U41" i="11"/>
  <c r="U49" i="11"/>
  <c r="U57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8" i="11"/>
  <c r="U12" i="11"/>
  <c r="U20" i="11"/>
  <c r="U28" i="11"/>
  <c r="U36" i="11"/>
  <c r="U44" i="11"/>
  <c r="U52" i="11"/>
  <c r="U9" i="11"/>
  <c r="U21" i="11"/>
  <c r="U29" i="11"/>
  <c r="U37" i="11"/>
  <c r="U45" i="11"/>
  <c r="U53" i="11"/>
  <c r="U54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11" i="11"/>
  <c r="K15" i="11"/>
  <c r="K19" i="11"/>
  <c r="K23" i="11"/>
  <c r="K27" i="11"/>
  <c r="K31" i="11"/>
  <c r="K35" i="11"/>
  <c r="K39" i="11"/>
  <c r="K43" i="11"/>
  <c r="K47" i="11"/>
  <c r="K51" i="11"/>
  <c r="K8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55" i="11"/>
  <c r="U59" i="11" l="1"/>
  <c r="K59" i="11"/>
</calcChain>
</file>

<file path=xl/sharedStrings.xml><?xml version="1.0" encoding="utf-8"?>
<sst xmlns="http://schemas.openxmlformats.org/spreadsheetml/2006/main" count="572" uniqueCount="132">
  <si>
    <t>صندوق سرمایه‌گذاری شاخصی آرام مفید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</si>
  <si>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</si>
  <si>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</si>
  <si>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</si>
  <si>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</si>
  <si>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</si>
  <si>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</si>
  <si>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</si>
  <si>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</si>
  <si>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</si>
  <si>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</si>
  <si>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</si>
  <si>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</si>
  <si>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</si>
  <si>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</si>
  <si>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</si>
  <si>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 پاسارگاد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</si>
  <si>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</si>
  <si>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</si>
  <si>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</si>
  <si>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</si>
  <si>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</si>
  <si>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</si>
  <si>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</si>
  <si>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</si>
  <si>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</si>
  <si>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پردیس</t>
  </si>
  <si>
    <t>پتروشیمی جم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</si>
  <si>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</si>
  <si>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</si>
  <si>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</si>
  <si>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</si>
  <si>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</si>
  <si>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</si>
  <si>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توسعه معادن وص.معدنی خاورمیانه</t>
  </si>
  <si>
    <t>توسعه معدنی و صنعتی صبانور</t>
  </si>
  <si>
    <t>توسعه‌معادن‌وفلزات‌</t>
  </si>
  <si>
    <t>س. نفت و گاز و پتروشیمی تأمین</t>
  </si>
  <si>
    <t>سایپا</t>
  </si>
  <si>
    <t>سرمایه گذاری تامین اجتماعی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</si>
  <si>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</si>
  <si>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</si>
  <si>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</si>
  <si>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</si>
  <si>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</si>
  <si>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</si>
  <si>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</si>
  <si>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</si>
  <si>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</si>
  <si>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</si>
  <si>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مبارکه اصفهان</t>
  </si>
  <si>
    <t>گروه صنعتی پاکشو</t>
  </si>
  <si>
    <t>0.00%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</si>
  <si>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</si>
  <si>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</si>
  <si>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</si>
  <si>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</si>
  <si>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</si>
  <si>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</si>
  <si>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</si>
  <si>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</si>
  <si>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</si>
  <si>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</si>
  <si>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کالسیمین‌</t>
  </si>
  <si>
    <t>کشتیرانی جمهوری اسلامی ایران</t>
  </si>
  <si>
    <t>صنایع پتروشیمی خلیج فارس</t>
  </si>
  <si>
    <t>پویا زرکان آق دره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</si>
  <si>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</si>
  <si>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</si>
  <si>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</si>
  <si>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</si>
  <si>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</si>
  <si>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</si>
  <si>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</si>
  <si>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</si>
  <si>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</si>
  <si>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دولت3-ش.خ 0104</t>
  </si>
  <si>
    <t>بله</t>
  </si>
  <si>
    <t>1399/04/03</t>
  </si>
  <si>
    <t>1401/04/03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</si>
  <si>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</si>
  <si>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</si>
  <si>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</si>
  <si>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</si>
  <si>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</si>
  <si>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</si>
  <si>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</si>
  <si>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</si>
  <si>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</si>
  <si>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</si>
  <si>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</si>
  <si>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</si>
  <si>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</si>
  <si>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</si>
  <si>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9486052614</t>
  </si>
  <si>
    <t>9546867548</t>
  </si>
  <si>
    <t>1400/12/24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</si>
  <si>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</si>
  <si>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</si>
  <si>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</si>
  <si>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</si>
  <si>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</si>
  <si>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</si>
  <si>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</si>
  <si>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</si>
  <si>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</si>
  <si>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</si>
  <si>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</si>
  <si>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</si>
  <si>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</si>
  <si>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</si>
  <si>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</si>
  <si>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</si>
  <si>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</si>
  <si>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</si>
  <si>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</si>
  <si>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</si>
  <si>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</si>
  <si>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</si>
  <si>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</si>
  <si>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</si>
  <si>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</si>
  <si>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</si>
  <si>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</si>
  <si>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</si>
  <si>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</si>
  <si>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1401/01/01</t>
  </si>
  <si>
    <t>-</t>
  </si>
  <si>
    <t xml:space="preserve">از ابتدای سال مالی </t>
  </si>
  <si>
    <t>تا پایان سال</t>
  </si>
  <si>
    <t>سایر درآمدهای تنزیل سود بانک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</si>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</sst>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3"/>
  <sheetViews>
    <sheetView rightToLeft="1" topLeftCell="A52" workbookViewId="0">
      <selection activeCell="Y63" sqref="Y63"/>
    </sheetView>
  </sheetViews>
  <sheetFormatPr defaultRowHeight="24"/>
  <cols>
    <col min="1" max="1" width="30.5703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>
      <c r="A6" s="17" t="s">
        <v>3</v>
      </c>
      <c r="C6" s="18" t="s">
        <v>126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5">
        <v>13894515</v>
      </c>
      <c r="D9" s="5"/>
      <c r="E9" s="5">
        <v>30014072464</v>
      </c>
      <c r="F9" s="5"/>
      <c r="G9" s="5">
        <v>33133459878.377102</v>
      </c>
      <c r="H9" s="5"/>
      <c r="I9" s="5">
        <v>11687819</v>
      </c>
      <c r="J9" s="5"/>
      <c r="K9" s="5">
        <v>29101776543</v>
      </c>
      <c r="L9" s="5"/>
      <c r="M9" s="5">
        <v>-1279117</v>
      </c>
      <c r="N9" s="5"/>
      <c r="O9" s="5">
        <v>3043721608</v>
      </c>
      <c r="P9" s="5"/>
      <c r="Q9" s="5">
        <v>24303217</v>
      </c>
      <c r="R9" s="5"/>
      <c r="S9" s="5">
        <v>2424</v>
      </c>
      <c r="T9" s="5"/>
      <c r="U9" s="5">
        <v>56160055865</v>
      </c>
      <c r="V9" s="5"/>
      <c r="W9" s="5">
        <v>58560477569.852402</v>
      </c>
      <c r="X9" s="5"/>
      <c r="Y9" s="7">
        <v>1.2797313279394464E-2</v>
      </c>
    </row>
    <row r="10" spans="1:25">
      <c r="A10" s="1" t="s">
        <v>16</v>
      </c>
      <c r="C10" s="5">
        <v>4696706</v>
      </c>
      <c r="D10" s="5"/>
      <c r="E10" s="5">
        <v>38432682658</v>
      </c>
      <c r="F10" s="5"/>
      <c r="G10" s="5">
        <v>39279286373.147797</v>
      </c>
      <c r="H10" s="5"/>
      <c r="I10" s="5">
        <v>3016826</v>
      </c>
      <c r="J10" s="5"/>
      <c r="K10" s="5">
        <v>26061261841</v>
      </c>
      <c r="L10" s="5"/>
      <c r="M10" s="5">
        <v>-385677</v>
      </c>
      <c r="N10" s="5"/>
      <c r="O10" s="5">
        <v>3419769430</v>
      </c>
      <c r="P10" s="5"/>
      <c r="Q10" s="5">
        <v>7327855</v>
      </c>
      <c r="R10" s="5"/>
      <c r="S10" s="5">
        <v>8890</v>
      </c>
      <c r="T10" s="5"/>
      <c r="U10" s="5">
        <v>61269243930</v>
      </c>
      <c r="V10" s="5"/>
      <c r="W10" s="5">
        <v>64757020395.847504</v>
      </c>
      <c r="X10" s="5"/>
      <c r="Y10" s="7">
        <v>1.4151453530365841E-2</v>
      </c>
    </row>
    <row r="11" spans="1:25">
      <c r="A11" s="1" t="s">
        <v>17</v>
      </c>
      <c r="C11" s="5">
        <v>11161079</v>
      </c>
      <c r="D11" s="5"/>
      <c r="E11" s="5">
        <v>20451533807</v>
      </c>
      <c r="F11" s="5"/>
      <c r="G11" s="5">
        <v>21376504107.482201</v>
      </c>
      <c r="H11" s="5"/>
      <c r="I11" s="5">
        <v>16838626</v>
      </c>
      <c r="J11" s="5"/>
      <c r="K11" s="5">
        <v>33401926690</v>
      </c>
      <c r="L11" s="5"/>
      <c r="M11" s="5">
        <v>-1399986</v>
      </c>
      <c r="N11" s="5"/>
      <c r="O11" s="5">
        <v>2949523657</v>
      </c>
      <c r="P11" s="5"/>
      <c r="Q11" s="5">
        <v>26599719</v>
      </c>
      <c r="R11" s="5"/>
      <c r="S11" s="5">
        <v>2153</v>
      </c>
      <c r="T11" s="5"/>
      <c r="U11" s="5">
        <v>51160786030</v>
      </c>
      <c r="V11" s="5"/>
      <c r="W11" s="5">
        <v>56928443296.708397</v>
      </c>
      <c r="X11" s="5"/>
      <c r="Y11" s="7">
        <v>1.2440662262482593E-2</v>
      </c>
    </row>
    <row r="12" spans="1:25">
      <c r="A12" s="1" t="s">
        <v>18</v>
      </c>
      <c r="C12" s="5">
        <v>11077709</v>
      </c>
      <c r="D12" s="5"/>
      <c r="E12" s="5">
        <v>20527777693</v>
      </c>
      <c r="F12" s="5"/>
      <c r="G12" s="5">
        <v>21525276038.34</v>
      </c>
      <c r="H12" s="5"/>
      <c r="I12" s="5">
        <v>12288475</v>
      </c>
      <c r="J12" s="5"/>
      <c r="K12" s="5">
        <v>24476904049</v>
      </c>
      <c r="L12" s="5"/>
      <c r="M12" s="5">
        <v>-1189997</v>
      </c>
      <c r="N12" s="5"/>
      <c r="O12" s="5">
        <v>2473060737</v>
      </c>
      <c r="P12" s="5"/>
      <c r="Q12" s="5">
        <v>22176187</v>
      </c>
      <c r="R12" s="5"/>
      <c r="S12" s="5">
        <v>2172</v>
      </c>
      <c r="T12" s="5"/>
      <c r="U12" s="5">
        <v>42712675645</v>
      </c>
      <c r="V12" s="5"/>
      <c r="W12" s="5">
        <v>47880086428.924202</v>
      </c>
      <c r="X12" s="5"/>
      <c r="Y12" s="7">
        <v>1.046331060303494E-2</v>
      </c>
    </row>
    <row r="13" spans="1:25">
      <c r="A13" s="1" t="s">
        <v>19</v>
      </c>
      <c r="C13" s="5">
        <v>14700000</v>
      </c>
      <c r="D13" s="5"/>
      <c r="E13" s="5">
        <v>51976506427</v>
      </c>
      <c r="F13" s="5"/>
      <c r="G13" s="5">
        <v>54130902063</v>
      </c>
      <c r="H13" s="5"/>
      <c r="I13" s="5">
        <v>12360000</v>
      </c>
      <c r="J13" s="5"/>
      <c r="K13" s="5">
        <v>47489365212</v>
      </c>
      <c r="L13" s="5"/>
      <c r="M13" s="5">
        <v>-1353000</v>
      </c>
      <c r="N13" s="5"/>
      <c r="O13" s="5">
        <v>4967576689</v>
      </c>
      <c r="P13" s="5"/>
      <c r="Q13" s="5">
        <v>25707000</v>
      </c>
      <c r="R13" s="5"/>
      <c r="S13" s="5">
        <v>3769</v>
      </c>
      <c r="T13" s="5"/>
      <c r="U13" s="5">
        <v>94492578063</v>
      </c>
      <c r="V13" s="5"/>
      <c r="W13" s="5">
        <v>96313189386.149994</v>
      </c>
      <c r="X13" s="5"/>
      <c r="Y13" s="7">
        <v>2.1047472777898622E-2</v>
      </c>
    </row>
    <row r="14" spans="1:25">
      <c r="A14" s="1" t="s">
        <v>20</v>
      </c>
      <c r="C14" s="5">
        <v>5562488</v>
      </c>
      <c r="D14" s="5"/>
      <c r="E14" s="5">
        <v>9582385282</v>
      </c>
      <c r="F14" s="5"/>
      <c r="G14" s="5">
        <v>9796295251.9986401</v>
      </c>
      <c r="H14" s="5"/>
      <c r="I14" s="5">
        <v>7743243</v>
      </c>
      <c r="J14" s="5"/>
      <c r="K14" s="5">
        <v>13959131925</v>
      </c>
      <c r="L14" s="5"/>
      <c r="M14" s="5">
        <v>-665287</v>
      </c>
      <c r="N14" s="5"/>
      <c r="O14" s="5">
        <v>1414089757</v>
      </c>
      <c r="P14" s="5"/>
      <c r="Q14" s="5">
        <v>12640444</v>
      </c>
      <c r="R14" s="5"/>
      <c r="S14" s="5">
        <v>2369</v>
      </c>
      <c r="T14" s="5"/>
      <c r="U14" s="5">
        <v>22364440552</v>
      </c>
      <c r="V14" s="5"/>
      <c r="W14" s="5">
        <v>29767037825.575802</v>
      </c>
      <c r="X14" s="5"/>
      <c r="Y14" s="7">
        <v>6.5050375997888002E-3</v>
      </c>
    </row>
    <row r="15" spans="1:25">
      <c r="A15" s="1" t="s">
        <v>21</v>
      </c>
      <c r="C15" s="5">
        <v>8023764</v>
      </c>
      <c r="D15" s="5"/>
      <c r="E15" s="5">
        <v>51959518042</v>
      </c>
      <c r="F15" s="5"/>
      <c r="G15" s="5">
        <v>53539570667.629204</v>
      </c>
      <c r="H15" s="5"/>
      <c r="I15" s="5">
        <v>11349759</v>
      </c>
      <c r="J15" s="5"/>
      <c r="K15" s="5">
        <v>43708826964</v>
      </c>
      <c r="L15" s="5"/>
      <c r="M15" s="5">
        <v>-711082</v>
      </c>
      <c r="N15" s="5"/>
      <c r="O15" s="5">
        <v>4248174980</v>
      </c>
      <c r="P15" s="5"/>
      <c r="Q15" s="5">
        <v>18662441</v>
      </c>
      <c r="R15" s="5"/>
      <c r="S15" s="5">
        <v>6050</v>
      </c>
      <c r="T15" s="5"/>
      <c r="U15" s="5">
        <v>92156952777</v>
      </c>
      <c r="V15" s="5"/>
      <c r="W15" s="5">
        <v>112235966830.10201</v>
      </c>
      <c r="X15" s="5"/>
      <c r="Y15" s="7">
        <v>2.45271023793695E-2</v>
      </c>
    </row>
    <row r="16" spans="1:25">
      <c r="A16" s="1" t="s">
        <v>22</v>
      </c>
      <c r="C16" s="5">
        <v>7700000</v>
      </c>
      <c r="D16" s="5"/>
      <c r="E16" s="5">
        <v>57409949637</v>
      </c>
      <c r="F16" s="5"/>
      <c r="G16" s="5">
        <v>58040901380</v>
      </c>
      <c r="H16" s="5"/>
      <c r="I16" s="5">
        <v>6193000</v>
      </c>
      <c r="J16" s="5"/>
      <c r="K16" s="5">
        <v>48930573859</v>
      </c>
      <c r="L16" s="5"/>
      <c r="M16" s="5">
        <v>-694650</v>
      </c>
      <c r="N16" s="5"/>
      <c r="O16" s="5">
        <v>6112686435</v>
      </c>
      <c r="P16" s="5"/>
      <c r="Q16" s="5">
        <v>13198350</v>
      </c>
      <c r="R16" s="5"/>
      <c r="S16" s="5">
        <v>8890</v>
      </c>
      <c r="T16" s="5"/>
      <c r="U16" s="5">
        <v>101023497322</v>
      </c>
      <c r="V16" s="5"/>
      <c r="W16" s="5">
        <v>116635198177.575</v>
      </c>
      <c r="X16" s="5"/>
      <c r="Y16" s="7">
        <v>2.548847332575549E-2</v>
      </c>
    </row>
    <row r="17" spans="1:25">
      <c r="A17" s="1" t="s">
        <v>23</v>
      </c>
      <c r="C17" s="5">
        <v>841104</v>
      </c>
      <c r="D17" s="5"/>
      <c r="E17" s="5">
        <v>31548093359</v>
      </c>
      <c r="F17" s="5"/>
      <c r="G17" s="5">
        <v>32118491547.647999</v>
      </c>
      <c r="H17" s="5"/>
      <c r="I17" s="5">
        <v>197843</v>
      </c>
      <c r="J17" s="5"/>
      <c r="K17" s="5">
        <v>7885496937</v>
      </c>
      <c r="L17" s="5"/>
      <c r="M17" s="5">
        <v>-51948</v>
      </c>
      <c r="N17" s="5"/>
      <c r="O17" s="5">
        <v>2443036811</v>
      </c>
      <c r="P17" s="5"/>
      <c r="Q17" s="5">
        <v>986999</v>
      </c>
      <c r="R17" s="5"/>
      <c r="S17" s="5">
        <v>46960</v>
      </c>
      <c r="T17" s="5"/>
      <c r="U17" s="5">
        <v>37461886111</v>
      </c>
      <c r="V17" s="5"/>
      <c r="W17" s="5">
        <v>46073693675.412003</v>
      </c>
      <c r="X17" s="5"/>
      <c r="Y17" s="7">
        <v>1.0068556753141056E-2</v>
      </c>
    </row>
    <row r="18" spans="1:25">
      <c r="A18" s="1" t="s">
        <v>24</v>
      </c>
      <c r="C18" s="5">
        <v>9422592</v>
      </c>
      <c r="D18" s="5"/>
      <c r="E18" s="5">
        <v>47906553859</v>
      </c>
      <c r="F18" s="5"/>
      <c r="G18" s="5">
        <v>48349758118.809601</v>
      </c>
      <c r="H18" s="5"/>
      <c r="I18" s="5">
        <v>8054960</v>
      </c>
      <c r="J18" s="5"/>
      <c r="K18" s="5">
        <v>44011441482</v>
      </c>
      <c r="L18" s="5"/>
      <c r="M18" s="5">
        <v>-873878</v>
      </c>
      <c r="N18" s="5"/>
      <c r="O18" s="5">
        <v>5013769633</v>
      </c>
      <c r="P18" s="5"/>
      <c r="Q18" s="5">
        <v>16603674</v>
      </c>
      <c r="R18" s="5"/>
      <c r="S18" s="5">
        <v>5860</v>
      </c>
      <c r="T18" s="5"/>
      <c r="U18" s="5">
        <v>87322093471</v>
      </c>
      <c r="V18" s="5"/>
      <c r="W18" s="5">
        <v>96718609338.641998</v>
      </c>
      <c r="X18" s="5"/>
      <c r="Y18" s="7">
        <v>2.1136069837845217E-2</v>
      </c>
    </row>
    <row r="19" spans="1:25">
      <c r="A19" s="1" t="s">
        <v>25</v>
      </c>
      <c r="C19" s="5">
        <v>193770</v>
      </c>
      <c r="D19" s="5"/>
      <c r="E19" s="5">
        <v>13501588635</v>
      </c>
      <c r="F19" s="5"/>
      <c r="G19" s="5">
        <v>13854461409.09</v>
      </c>
      <c r="H19" s="5"/>
      <c r="I19" s="5">
        <v>172867</v>
      </c>
      <c r="J19" s="5"/>
      <c r="K19" s="5">
        <v>12695779720</v>
      </c>
      <c r="L19" s="5"/>
      <c r="M19" s="5">
        <v>-18332</v>
      </c>
      <c r="N19" s="5"/>
      <c r="O19" s="5">
        <v>1511044915</v>
      </c>
      <c r="P19" s="5"/>
      <c r="Q19" s="5">
        <v>348305</v>
      </c>
      <c r="R19" s="5"/>
      <c r="S19" s="5">
        <v>82820</v>
      </c>
      <c r="T19" s="5"/>
      <c r="U19" s="5">
        <v>24887489219</v>
      </c>
      <c r="V19" s="5"/>
      <c r="W19" s="5">
        <v>28674982710.404999</v>
      </c>
      <c r="X19" s="5"/>
      <c r="Y19" s="7">
        <v>6.2663890776599321E-3</v>
      </c>
    </row>
    <row r="20" spans="1:25">
      <c r="A20" s="1" t="s">
        <v>26</v>
      </c>
      <c r="C20" s="5">
        <v>698956</v>
      </c>
      <c r="D20" s="5"/>
      <c r="E20" s="5">
        <v>110441877841</v>
      </c>
      <c r="F20" s="5"/>
      <c r="G20" s="5">
        <v>110028443627.164</v>
      </c>
      <c r="H20" s="5"/>
      <c r="I20" s="5">
        <v>63336</v>
      </c>
      <c r="J20" s="5"/>
      <c r="K20" s="5">
        <v>10797721484</v>
      </c>
      <c r="L20" s="5"/>
      <c r="M20" s="5">
        <v>-100435</v>
      </c>
      <c r="N20" s="5"/>
      <c r="O20" s="5">
        <v>17128918942</v>
      </c>
      <c r="P20" s="5"/>
      <c r="Q20" s="5">
        <v>661857</v>
      </c>
      <c r="R20" s="5"/>
      <c r="S20" s="5">
        <v>177950</v>
      </c>
      <c r="T20" s="5"/>
      <c r="U20" s="5">
        <v>105330386750</v>
      </c>
      <c r="V20" s="5"/>
      <c r="W20" s="5">
        <v>117076677303.757</v>
      </c>
      <c r="X20" s="5"/>
      <c r="Y20" s="7">
        <v>2.5584950453649901E-2</v>
      </c>
    </row>
    <row r="21" spans="1:25">
      <c r="A21" s="1" t="s">
        <v>27</v>
      </c>
      <c r="C21" s="5">
        <v>1648780</v>
      </c>
      <c r="D21" s="5"/>
      <c r="E21" s="5">
        <v>69503813563</v>
      </c>
      <c r="F21" s="5"/>
      <c r="G21" s="5">
        <v>69338527332.466003</v>
      </c>
      <c r="H21" s="5"/>
      <c r="I21" s="5">
        <v>143775</v>
      </c>
      <c r="J21" s="5"/>
      <c r="K21" s="5">
        <v>6800788245</v>
      </c>
      <c r="L21" s="5"/>
      <c r="M21" s="5">
        <v>-290104</v>
      </c>
      <c r="N21" s="5"/>
      <c r="O21" s="5">
        <v>12894901088</v>
      </c>
      <c r="P21" s="5"/>
      <c r="Q21" s="5">
        <v>1502451</v>
      </c>
      <c r="R21" s="5"/>
      <c r="S21" s="5">
        <v>48490</v>
      </c>
      <c r="T21" s="5"/>
      <c r="U21" s="5">
        <v>64038356801</v>
      </c>
      <c r="V21" s="5"/>
      <c r="W21" s="5">
        <v>72420368588.509506</v>
      </c>
      <c r="X21" s="5"/>
      <c r="Y21" s="7">
        <v>1.5826137065410383E-2</v>
      </c>
    </row>
    <row r="22" spans="1:25">
      <c r="A22" s="1" t="s">
        <v>28</v>
      </c>
      <c r="C22" s="5">
        <v>732348</v>
      </c>
      <c r="D22" s="5"/>
      <c r="E22" s="5">
        <v>30544869312</v>
      </c>
      <c r="F22" s="5"/>
      <c r="G22" s="5">
        <v>30587290508.880001</v>
      </c>
      <c r="H22" s="5"/>
      <c r="I22" s="5">
        <v>119435</v>
      </c>
      <c r="J22" s="5"/>
      <c r="K22" s="5">
        <v>5397338502</v>
      </c>
      <c r="L22" s="5"/>
      <c r="M22" s="5">
        <v>-42590</v>
      </c>
      <c r="N22" s="5"/>
      <c r="O22" s="5">
        <v>1998332275</v>
      </c>
      <c r="P22" s="5"/>
      <c r="Q22" s="5">
        <v>809193</v>
      </c>
      <c r="R22" s="5"/>
      <c r="S22" s="5">
        <v>47800</v>
      </c>
      <c r="T22" s="5"/>
      <c r="U22" s="5">
        <v>34145061557</v>
      </c>
      <c r="V22" s="5"/>
      <c r="W22" s="5">
        <v>38449282818.870003</v>
      </c>
      <c r="X22" s="5"/>
      <c r="Y22" s="7">
        <v>8.4023822554075301E-3</v>
      </c>
    </row>
    <row r="23" spans="1:25">
      <c r="A23" s="1" t="s">
        <v>29</v>
      </c>
      <c r="C23" s="5">
        <v>1622454</v>
      </c>
      <c r="D23" s="5"/>
      <c r="E23" s="5">
        <v>17955416275</v>
      </c>
      <c r="F23" s="5"/>
      <c r="G23" s="5">
        <v>18054135460.351799</v>
      </c>
      <c r="H23" s="5"/>
      <c r="I23" s="5">
        <v>524521</v>
      </c>
      <c r="J23" s="5"/>
      <c r="K23" s="5">
        <v>6221840725</v>
      </c>
      <c r="L23" s="5"/>
      <c r="M23" s="5">
        <v>-153094</v>
      </c>
      <c r="N23" s="5"/>
      <c r="O23" s="5">
        <v>1845163874</v>
      </c>
      <c r="P23" s="5"/>
      <c r="Q23" s="5">
        <v>1993881</v>
      </c>
      <c r="R23" s="5"/>
      <c r="S23" s="5">
        <v>12680</v>
      </c>
      <c r="T23" s="5"/>
      <c r="U23" s="5">
        <v>22458877509</v>
      </c>
      <c r="V23" s="5"/>
      <c r="W23" s="5">
        <v>25131980734.074001</v>
      </c>
      <c r="X23" s="5"/>
      <c r="Y23" s="7">
        <v>5.4921312826045942E-3</v>
      </c>
    </row>
    <row r="24" spans="1:25">
      <c r="A24" s="1" t="s">
        <v>30</v>
      </c>
      <c r="C24" s="5">
        <v>767233</v>
      </c>
      <c r="D24" s="5"/>
      <c r="E24" s="5">
        <v>73199452887</v>
      </c>
      <c r="F24" s="5"/>
      <c r="G24" s="5">
        <v>75372770209.250107</v>
      </c>
      <c r="H24" s="5"/>
      <c r="I24" s="5">
        <v>74913</v>
      </c>
      <c r="J24" s="5"/>
      <c r="K24" s="5">
        <v>8705135254</v>
      </c>
      <c r="L24" s="5"/>
      <c r="M24" s="5">
        <v>-59303</v>
      </c>
      <c r="N24" s="5"/>
      <c r="O24" s="5">
        <v>7004020837</v>
      </c>
      <c r="P24" s="5"/>
      <c r="Q24" s="5">
        <v>782843</v>
      </c>
      <c r="R24" s="5"/>
      <c r="S24" s="5">
        <v>124980</v>
      </c>
      <c r="T24" s="5"/>
      <c r="U24" s="5">
        <v>76168766046</v>
      </c>
      <c r="V24" s="5"/>
      <c r="W24" s="5">
        <v>97257571817.067001</v>
      </c>
      <c r="X24" s="5"/>
      <c r="Y24" s="7">
        <v>2.1253850156047308E-2</v>
      </c>
    </row>
    <row r="25" spans="1:25">
      <c r="A25" s="1" t="s">
        <v>31</v>
      </c>
      <c r="C25" s="5">
        <v>418857</v>
      </c>
      <c r="D25" s="5"/>
      <c r="E25" s="5">
        <v>20012442217</v>
      </c>
      <c r="F25" s="5"/>
      <c r="G25" s="5">
        <v>20105611863.437698</v>
      </c>
      <c r="H25" s="5"/>
      <c r="I25" s="5">
        <v>127502</v>
      </c>
      <c r="J25" s="5"/>
      <c r="K25" s="5">
        <v>6401497901</v>
      </c>
      <c r="L25" s="5"/>
      <c r="M25" s="5">
        <v>-27318</v>
      </c>
      <c r="N25" s="5"/>
      <c r="O25" s="5">
        <v>1363375633</v>
      </c>
      <c r="P25" s="5"/>
      <c r="Q25" s="5">
        <v>519041</v>
      </c>
      <c r="R25" s="5"/>
      <c r="S25" s="5">
        <v>50700</v>
      </c>
      <c r="T25" s="5"/>
      <c r="U25" s="5">
        <v>25093240696</v>
      </c>
      <c r="V25" s="5"/>
      <c r="W25" s="5">
        <v>26158802196.735001</v>
      </c>
      <c r="X25" s="5"/>
      <c r="Y25" s="7">
        <v>5.7165241920374872E-3</v>
      </c>
    </row>
    <row r="26" spans="1:25">
      <c r="A26" s="1" t="s">
        <v>32</v>
      </c>
      <c r="C26" s="5">
        <v>560449</v>
      </c>
      <c r="D26" s="5"/>
      <c r="E26" s="5">
        <v>35449339140</v>
      </c>
      <c r="F26" s="5"/>
      <c r="G26" s="5">
        <v>35468309312.814796</v>
      </c>
      <c r="H26" s="5"/>
      <c r="I26" s="5">
        <v>196504</v>
      </c>
      <c r="J26" s="5"/>
      <c r="K26" s="5">
        <v>13485436341</v>
      </c>
      <c r="L26" s="5"/>
      <c r="M26" s="5">
        <v>0</v>
      </c>
      <c r="N26" s="5"/>
      <c r="O26" s="5">
        <v>0</v>
      </c>
      <c r="P26" s="5"/>
      <c r="Q26" s="5">
        <v>756953</v>
      </c>
      <c r="R26" s="5"/>
      <c r="S26" s="5">
        <v>76100</v>
      </c>
      <c r="T26" s="5"/>
      <c r="U26" s="5">
        <v>48934775481</v>
      </c>
      <c r="V26" s="5"/>
      <c r="W26" s="5">
        <v>57261378766.364998</v>
      </c>
      <c r="X26" s="5"/>
      <c r="Y26" s="7">
        <v>1.2513419174376551E-2</v>
      </c>
    </row>
    <row r="27" spans="1:25">
      <c r="A27" s="1" t="s">
        <v>33</v>
      </c>
      <c r="C27" s="5">
        <v>242039</v>
      </c>
      <c r="D27" s="5"/>
      <c r="E27" s="5">
        <v>31298252623</v>
      </c>
      <c r="F27" s="5"/>
      <c r="G27" s="5">
        <v>31756749795.073799</v>
      </c>
      <c r="H27" s="5"/>
      <c r="I27" s="5">
        <v>25571</v>
      </c>
      <c r="J27" s="5"/>
      <c r="K27" s="5">
        <v>3609082308</v>
      </c>
      <c r="L27" s="5"/>
      <c r="M27" s="5">
        <v>-13381</v>
      </c>
      <c r="N27" s="5"/>
      <c r="O27" s="5">
        <v>2116908039</v>
      </c>
      <c r="P27" s="5"/>
      <c r="Q27" s="5">
        <v>254229</v>
      </c>
      <c r="R27" s="5"/>
      <c r="S27" s="5">
        <v>164900</v>
      </c>
      <c r="T27" s="5"/>
      <c r="U27" s="5">
        <v>33161902964</v>
      </c>
      <c r="V27" s="5"/>
      <c r="W27" s="5">
        <v>41672924045.504997</v>
      </c>
      <c r="X27" s="5"/>
      <c r="Y27" s="7">
        <v>9.1068496434750321E-3</v>
      </c>
    </row>
    <row r="28" spans="1:25">
      <c r="A28" s="1" t="s">
        <v>34</v>
      </c>
      <c r="C28" s="5">
        <v>1209601</v>
      </c>
      <c r="D28" s="5"/>
      <c r="E28" s="5">
        <v>54281685498</v>
      </c>
      <c r="F28" s="5"/>
      <c r="G28" s="5">
        <v>54766376176.2379</v>
      </c>
      <c r="H28" s="5"/>
      <c r="I28" s="5">
        <v>730062</v>
      </c>
      <c r="J28" s="5"/>
      <c r="K28" s="5">
        <v>33315195400</v>
      </c>
      <c r="L28" s="5"/>
      <c r="M28" s="5">
        <v>-96984</v>
      </c>
      <c r="N28" s="5"/>
      <c r="O28" s="5">
        <v>4383623813</v>
      </c>
      <c r="P28" s="5"/>
      <c r="Q28" s="5">
        <v>1842679</v>
      </c>
      <c r="R28" s="5"/>
      <c r="S28" s="5">
        <v>45500</v>
      </c>
      <c r="T28" s="5"/>
      <c r="U28" s="5">
        <v>83216998466</v>
      </c>
      <c r="V28" s="5"/>
      <c r="W28" s="5">
        <v>83343035227.725006</v>
      </c>
      <c r="X28" s="5"/>
      <c r="Y28" s="7">
        <v>1.8213084587511742E-2</v>
      </c>
    </row>
    <row r="29" spans="1:25">
      <c r="A29" s="1" t="s">
        <v>35</v>
      </c>
      <c r="C29" s="5">
        <v>1251078</v>
      </c>
      <c r="D29" s="5"/>
      <c r="E29" s="5">
        <v>25180250053</v>
      </c>
      <c r="F29" s="5"/>
      <c r="G29" s="5">
        <v>26188504881.117001</v>
      </c>
      <c r="H29" s="5"/>
      <c r="I29" s="5">
        <v>870473</v>
      </c>
      <c r="J29" s="5"/>
      <c r="K29" s="5">
        <v>18408416750</v>
      </c>
      <c r="L29" s="5"/>
      <c r="M29" s="5">
        <v>-106078</v>
      </c>
      <c r="N29" s="5"/>
      <c r="O29" s="5">
        <v>2108936735</v>
      </c>
      <c r="P29" s="5"/>
      <c r="Q29" s="5">
        <v>2015473</v>
      </c>
      <c r="R29" s="5"/>
      <c r="S29" s="5">
        <v>19300</v>
      </c>
      <c r="T29" s="5"/>
      <c r="U29" s="5">
        <v>41409224218</v>
      </c>
      <c r="V29" s="5"/>
      <c r="W29" s="5">
        <v>38667182058.044998</v>
      </c>
      <c r="X29" s="5"/>
      <c r="Y29" s="7">
        <v>8.4500001189015198E-3</v>
      </c>
    </row>
    <row r="30" spans="1:25">
      <c r="A30" s="1" t="s">
        <v>36</v>
      </c>
      <c r="C30" s="5">
        <v>6732600</v>
      </c>
      <c r="D30" s="5"/>
      <c r="E30" s="5">
        <v>82044454185</v>
      </c>
      <c r="F30" s="5"/>
      <c r="G30" s="5">
        <v>80006438045.100006</v>
      </c>
      <c r="H30" s="5"/>
      <c r="I30" s="5">
        <v>5951970</v>
      </c>
      <c r="J30" s="5"/>
      <c r="K30" s="5">
        <v>72669474942</v>
      </c>
      <c r="L30" s="5"/>
      <c r="M30" s="5">
        <v>-634229</v>
      </c>
      <c r="N30" s="5"/>
      <c r="O30" s="5">
        <v>7439373026</v>
      </c>
      <c r="P30" s="5"/>
      <c r="Q30" s="5">
        <v>12050341</v>
      </c>
      <c r="R30" s="5"/>
      <c r="S30" s="5">
        <v>11610</v>
      </c>
      <c r="T30" s="5"/>
      <c r="U30" s="5">
        <v>146978226572</v>
      </c>
      <c r="V30" s="5"/>
      <c r="W30" s="5">
        <v>139072027478.89099</v>
      </c>
      <c r="X30" s="5"/>
      <c r="Y30" s="7">
        <v>3.0391628926266786E-2</v>
      </c>
    </row>
    <row r="31" spans="1:25">
      <c r="A31" s="1" t="s">
        <v>37</v>
      </c>
      <c r="C31" s="5">
        <v>4733964</v>
      </c>
      <c r="D31" s="5"/>
      <c r="E31" s="5">
        <v>61065766973</v>
      </c>
      <c r="F31" s="5"/>
      <c r="G31" s="5">
        <v>63270087827.788803</v>
      </c>
      <c r="H31" s="5"/>
      <c r="I31" s="5">
        <v>2968634</v>
      </c>
      <c r="J31" s="5"/>
      <c r="K31" s="5">
        <v>41252371998</v>
      </c>
      <c r="L31" s="5"/>
      <c r="M31" s="5">
        <v>-385130</v>
      </c>
      <c r="N31" s="5"/>
      <c r="O31" s="5">
        <v>5960795122</v>
      </c>
      <c r="P31" s="5"/>
      <c r="Q31" s="5">
        <v>7317468</v>
      </c>
      <c r="R31" s="5"/>
      <c r="S31" s="5">
        <v>15600</v>
      </c>
      <c r="T31" s="5"/>
      <c r="U31" s="5">
        <v>97202230695</v>
      </c>
      <c r="V31" s="5"/>
      <c r="W31" s="5">
        <v>113473293420.24001</v>
      </c>
      <c r="X31" s="5"/>
      <c r="Y31" s="7">
        <v>2.4797497305436029E-2</v>
      </c>
    </row>
    <row r="32" spans="1:25">
      <c r="A32" s="1" t="s">
        <v>38</v>
      </c>
      <c r="C32" s="5">
        <v>8532246</v>
      </c>
      <c r="D32" s="5"/>
      <c r="E32" s="5">
        <v>14027586452</v>
      </c>
      <c r="F32" s="5"/>
      <c r="G32" s="5">
        <v>15484616536.348499</v>
      </c>
      <c r="H32" s="5"/>
      <c r="I32" s="5">
        <v>11913160</v>
      </c>
      <c r="J32" s="5"/>
      <c r="K32" s="5">
        <v>23603716901</v>
      </c>
      <c r="L32" s="5"/>
      <c r="M32" s="5">
        <v>-1022271</v>
      </c>
      <c r="N32" s="5"/>
      <c r="O32" s="5">
        <v>2122420194</v>
      </c>
      <c r="P32" s="5"/>
      <c r="Q32" s="5">
        <v>19423135</v>
      </c>
      <c r="R32" s="5"/>
      <c r="S32" s="5">
        <v>2139</v>
      </c>
      <c r="T32" s="5"/>
      <c r="U32" s="5">
        <v>35749736896</v>
      </c>
      <c r="V32" s="5"/>
      <c r="W32" s="5">
        <v>41298886554.698303</v>
      </c>
      <c r="X32" s="5"/>
      <c r="Y32" s="7">
        <v>9.0251106422453674E-3</v>
      </c>
    </row>
    <row r="33" spans="1:25">
      <c r="A33" s="1" t="s">
        <v>39</v>
      </c>
      <c r="C33" s="5">
        <v>69229034</v>
      </c>
      <c r="D33" s="5"/>
      <c r="E33" s="5">
        <v>61424690170</v>
      </c>
      <c r="F33" s="5"/>
      <c r="G33" s="5">
        <v>65952004292.834</v>
      </c>
      <c r="H33" s="5"/>
      <c r="I33" s="5">
        <v>83783734</v>
      </c>
      <c r="J33" s="5"/>
      <c r="K33" s="5">
        <v>80752245342</v>
      </c>
      <c r="L33" s="5"/>
      <c r="M33" s="5">
        <v>-7650639</v>
      </c>
      <c r="N33" s="5"/>
      <c r="O33" s="5">
        <v>7878902050</v>
      </c>
      <c r="P33" s="5"/>
      <c r="Q33" s="5">
        <v>145362129</v>
      </c>
      <c r="R33" s="5"/>
      <c r="S33" s="5">
        <v>1024</v>
      </c>
      <c r="T33" s="5"/>
      <c r="U33" s="5">
        <v>135068088180</v>
      </c>
      <c r="V33" s="5"/>
      <c r="W33" s="5">
        <v>147965157716.42899</v>
      </c>
      <c r="X33" s="5"/>
      <c r="Y33" s="7">
        <v>3.2335058666034124E-2</v>
      </c>
    </row>
    <row r="34" spans="1:25">
      <c r="A34" s="1" t="s">
        <v>40</v>
      </c>
      <c r="C34" s="5">
        <v>3006300</v>
      </c>
      <c r="D34" s="5"/>
      <c r="E34" s="5">
        <v>25621694331</v>
      </c>
      <c r="F34" s="5"/>
      <c r="G34" s="5">
        <v>26039023257.389999</v>
      </c>
      <c r="H34" s="5"/>
      <c r="I34" s="5">
        <v>4325897</v>
      </c>
      <c r="J34" s="5"/>
      <c r="K34" s="5">
        <v>39518272447</v>
      </c>
      <c r="L34" s="5"/>
      <c r="M34" s="5">
        <v>-366610</v>
      </c>
      <c r="N34" s="5"/>
      <c r="O34" s="5">
        <v>3468705879</v>
      </c>
      <c r="P34" s="5"/>
      <c r="Q34" s="5">
        <v>6965587</v>
      </c>
      <c r="R34" s="5"/>
      <c r="S34" s="5">
        <v>9400</v>
      </c>
      <c r="T34" s="5"/>
      <c r="U34" s="5">
        <v>61882967106</v>
      </c>
      <c r="V34" s="5"/>
      <c r="W34" s="5">
        <v>65086932519.089996</v>
      </c>
      <c r="X34" s="5"/>
      <c r="Y34" s="7">
        <v>1.4223549745612178E-2</v>
      </c>
    </row>
    <row r="35" spans="1:25">
      <c r="A35" s="1" t="s">
        <v>41</v>
      </c>
      <c r="C35" s="5">
        <v>1553023</v>
      </c>
      <c r="D35" s="5"/>
      <c r="E35" s="5">
        <v>12484528655</v>
      </c>
      <c r="F35" s="5"/>
      <c r="G35" s="5">
        <v>12524862287.9279</v>
      </c>
      <c r="H35" s="5"/>
      <c r="I35" s="5">
        <v>1365615</v>
      </c>
      <c r="J35" s="5"/>
      <c r="K35" s="5">
        <v>11415268697</v>
      </c>
      <c r="L35" s="5"/>
      <c r="M35" s="5">
        <v>-200305</v>
      </c>
      <c r="N35" s="5"/>
      <c r="O35" s="5">
        <v>1848620571</v>
      </c>
      <c r="P35" s="5"/>
      <c r="Q35" s="5">
        <v>2718333</v>
      </c>
      <c r="R35" s="5"/>
      <c r="S35" s="5">
        <v>10150</v>
      </c>
      <c r="T35" s="5"/>
      <c r="U35" s="5">
        <v>22259563480</v>
      </c>
      <c r="V35" s="5"/>
      <c r="W35" s="5">
        <v>27426913024.297501</v>
      </c>
      <c r="X35" s="5"/>
      <c r="Y35" s="7">
        <v>5.9936464459322209E-3</v>
      </c>
    </row>
    <row r="36" spans="1:25">
      <c r="A36" s="1" t="s">
        <v>42</v>
      </c>
      <c r="C36" s="5">
        <v>3457439</v>
      </c>
      <c r="D36" s="5"/>
      <c r="E36" s="5">
        <v>39166444113</v>
      </c>
      <c r="F36" s="5"/>
      <c r="G36" s="5">
        <v>40570536564.286003</v>
      </c>
      <c r="H36" s="5"/>
      <c r="I36" s="5">
        <v>2423764</v>
      </c>
      <c r="J36" s="5"/>
      <c r="K36" s="5">
        <v>30249001326</v>
      </c>
      <c r="L36" s="5"/>
      <c r="M36" s="5">
        <v>-294061</v>
      </c>
      <c r="N36" s="5"/>
      <c r="O36" s="5">
        <v>4177129021</v>
      </c>
      <c r="P36" s="5"/>
      <c r="Q36" s="5">
        <v>5587142</v>
      </c>
      <c r="R36" s="5"/>
      <c r="S36" s="5">
        <v>14530</v>
      </c>
      <c r="T36" s="5"/>
      <c r="U36" s="5">
        <v>65944663135</v>
      </c>
      <c r="V36" s="5"/>
      <c r="W36" s="5">
        <v>80698145279.102997</v>
      </c>
      <c r="X36" s="5"/>
      <c r="Y36" s="7">
        <v>1.7635092626608364E-2</v>
      </c>
    </row>
    <row r="37" spans="1:25">
      <c r="A37" s="1" t="s">
        <v>43</v>
      </c>
      <c r="C37" s="5">
        <v>5875732</v>
      </c>
      <c r="D37" s="5"/>
      <c r="E37" s="5">
        <v>74358619414</v>
      </c>
      <c r="F37" s="5"/>
      <c r="G37" s="5">
        <v>73914002785.414001</v>
      </c>
      <c r="H37" s="5"/>
      <c r="I37" s="5">
        <v>3904073</v>
      </c>
      <c r="J37" s="5"/>
      <c r="K37" s="5">
        <v>52275804355</v>
      </c>
      <c r="L37" s="5"/>
      <c r="M37" s="5">
        <v>-488991</v>
      </c>
      <c r="N37" s="5"/>
      <c r="O37" s="5">
        <v>7034755082</v>
      </c>
      <c r="P37" s="5"/>
      <c r="Q37" s="5">
        <v>9290814</v>
      </c>
      <c r="R37" s="5"/>
      <c r="S37" s="5">
        <v>14300</v>
      </c>
      <c r="T37" s="5"/>
      <c r="U37" s="5">
        <v>120302692871</v>
      </c>
      <c r="V37" s="5"/>
      <c r="W37" s="5">
        <v>132068131290.81</v>
      </c>
      <c r="X37" s="5"/>
      <c r="Y37" s="7">
        <v>2.8861056475106103E-2</v>
      </c>
    </row>
    <row r="38" spans="1:25">
      <c r="A38" s="1" t="s">
        <v>44</v>
      </c>
      <c r="C38" s="5">
        <v>2330066</v>
      </c>
      <c r="D38" s="5"/>
      <c r="E38" s="5">
        <v>40410397909</v>
      </c>
      <c r="F38" s="5"/>
      <c r="G38" s="5">
        <v>40410006564.707199</v>
      </c>
      <c r="H38" s="5"/>
      <c r="I38" s="5">
        <v>1508138</v>
      </c>
      <c r="J38" s="5"/>
      <c r="K38" s="5">
        <v>28195905125</v>
      </c>
      <c r="L38" s="5"/>
      <c r="M38" s="5">
        <v>-191911</v>
      </c>
      <c r="N38" s="5"/>
      <c r="O38" s="5">
        <v>3792490306</v>
      </c>
      <c r="P38" s="5"/>
      <c r="Q38" s="5">
        <v>3646293</v>
      </c>
      <c r="R38" s="5"/>
      <c r="S38" s="5">
        <v>20110</v>
      </c>
      <c r="T38" s="5"/>
      <c r="U38" s="5">
        <v>65175973582</v>
      </c>
      <c r="V38" s="5"/>
      <c r="W38" s="5">
        <v>72890656864.231506</v>
      </c>
      <c r="X38" s="5"/>
      <c r="Y38" s="7">
        <v>1.592890990207077E-2</v>
      </c>
    </row>
    <row r="39" spans="1:25">
      <c r="A39" s="1" t="s">
        <v>45</v>
      </c>
      <c r="C39" s="5">
        <v>799787</v>
      </c>
      <c r="D39" s="5"/>
      <c r="E39" s="5">
        <v>6052985807</v>
      </c>
      <c r="F39" s="5"/>
      <c r="G39" s="5">
        <v>6283124272.6389999</v>
      </c>
      <c r="H39" s="5"/>
      <c r="I39" s="5">
        <v>3829283</v>
      </c>
      <c r="J39" s="5"/>
      <c r="K39" s="5">
        <v>31390289279</v>
      </c>
      <c r="L39" s="5"/>
      <c r="M39" s="5">
        <v>-231454</v>
      </c>
      <c r="N39" s="5"/>
      <c r="O39" s="5">
        <v>2263285691</v>
      </c>
      <c r="P39" s="5"/>
      <c r="Q39" s="5">
        <v>4397616</v>
      </c>
      <c r="R39" s="5"/>
      <c r="S39" s="5">
        <v>9790</v>
      </c>
      <c r="T39" s="5"/>
      <c r="U39" s="5">
        <v>35571107286</v>
      </c>
      <c r="V39" s="5"/>
      <c r="W39" s="5">
        <v>42796497309.192001</v>
      </c>
      <c r="X39" s="5"/>
      <c r="Y39" s="7">
        <v>9.3523858761774201E-3</v>
      </c>
    </row>
    <row r="40" spans="1:25">
      <c r="A40" s="1" t="s">
        <v>46</v>
      </c>
      <c r="C40" s="5">
        <v>1050764</v>
      </c>
      <c r="D40" s="5"/>
      <c r="E40" s="5">
        <v>11166017605</v>
      </c>
      <c r="F40" s="5"/>
      <c r="G40" s="5">
        <v>12089623099.096399</v>
      </c>
      <c r="H40" s="5"/>
      <c r="I40" s="5">
        <v>847746</v>
      </c>
      <c r="J40" s="5"/>
      <c r="K40" s="5">
        <v>9797762702</v>
      </c>
      <c r="L40" s="5"/>
      <c r="M40" s="5">
        <v>-94926</v>
      </c>
      <c r="N40" s="5"/>
      <c r="O40" s="5">
        <v>1145039146</v>
      </c>
      <c r="P40" s="5"/>
      <c r="Q40" s="5">
        <v>1803584</v>
      </c>
      <c r="R40" s="5"/>
      <c r="S40" s="5">
        <v>12900</v>
      </c>
      <c r="T40" s="5"/>
      <c r="U40" s="5">
        <v>19915585770</v>
      </c>
      <c r="V40" s="5"/>
      <c r="W40" s="5">
        <v>23127799510.080002</v>
      </c>
      <c r="X40" s="5"/>
      <c r="Y40" s="7">
        <v>5.0541544071336297E-3</v>
      </c>
    </row>
    <row r="41" spans="1:25">
      <c r="A41" s="1" t="s">
        <v>47</v>
      </c>
      <c r="C41" s="5">
        <v>866643</v>
      </c>
      <c r="D41" s="5"/>
      <c r="E41" s="5">
        <v>19379983720</v>
      </c>
      <c r="F41" s="5"/>
      <c r="G41" s="5">
        <v>19494273361.8438</v>
      </c>
      <c r="H41" s="5"/>
      <c r="I41" s="5">
        <v>1280458</v>
      </c>
      <c r="J41" s="5"/>
      <c r="K41" s="5">
        <v>28739935078</v>
      </c>
      <c r="L41" s="5"/>
      <c r="M41" s="5">
        <v>-107356</v>
      </c>
      <c r="N41" s="5"/>
      <c r="O41" s="5">
        <v>2435539492</v>
      </c>
      <c r="P41" s="5"/>
      <c r="Q41" s="5">
        <v>2039745</v>
      </c>
      <c r="R41" s="5"/>
      <c r="S41" s="5">
        <v>22990</v>
      </c>
      <c r="T41" s="5"/>
      <c r="U41" s="5">
        <v>45713901567</v>
      </c>
      <c r="V41" s="5"/>
      <c r="W41" s="5">
        <v>46614719811.577499</v>
      </c>
      <c r="X41" s="5"/>
      <c r="Y41" s="7">
        <v>1.0186788045715326E-2</v>
      </c>
    </row>
    <row r="42" spans="1:25">
      <c r="A42" s="1" t="s">
        <v>48</v>
      </c>
      <c r="C42" s="5">
        <v>17633999</v>
      </c>
      <c r="D42" s="5"/>
      <c r="E42" s="5">
        <v>93272949382</v>
      </c>
      <c r="F42" s="5"/>
      <c r="G42" s="5">
        <v>96096061388.123596</v>
      </c>
      <c r="H42" s="5"/>
      <c r="I42" s="5">
        <v>17432347</v>
      </c>
      <c r="J42" s="5"/>
      <c r="K42" s="5">
        <v>101867346114</v>
      </c>
      <c r="L42" s="5"/>
      <c r="M42" s="5">
        <v>-1753318</v>
      </c>
      <c r="N42" s="5"/>
      <c r="O42" s="5">
        <v>10572734497</v>
      </c>
      <c r="P42" s="5"/>
      <c r="Q42" s="5">
        <v>33313028</v>
      </c>
      <c r="R42" s="5"/>
      <c r="S42" s="5">
        <v>6030</v>
      </c>
      <c r="T42" s="5"/>
      <c r="U42" s="5">
        <v>185383276834</v>
      </c>
      <c r="V42" s="5"/>
      <c r="W42" s="5">
        <v>199682337364.90201</v>
      </c>
      <c r="X42" s="5"/>
      <c r="Y42" s="7">
        <v>4.3636895286112448E-2</v>
      </c>
    </row>
    <row r="43" spans="1:25">
      <c r="A43" s="1" t="s">
        <v>49</v>
      </c>
      <c r="C43" s="5">
        <v>159301</v>
      </c>
      <c r="D43" s="5"/>
      <c r="E43" s="5">
        <v>3220980021</v>
      </c>
      <c r="F43" s="5"/>
      <c r="G43" s="5">
        <v>3234807619.8406</v>
      </c>
      <c r="H43" s="5"/>
      <c r="I43" s="5">
        <v>906944</v>
      </c>
      <c r="J43" s="5"/>
      <c r="K43" s="5">
        <v>19597042939</v>
      </c>
      <c r="L43" s="5"/>
      <c r="M43" s="5">
        <v>-53313</v>
      </c>
      <c r="N43" s="5"/>
      <c r="O43" s="5">
        <v>1171839048</v>
      </c>
      <c r="P43" s="5"/>
      <c r="Q43" s="5">
        <v>1012932</v>
      </c>
      <c r="R43" s="5"/>
      <c r="S43" s="5">
        <v>22100</v>
      </c>
      <c r="T43" s="5"/>
      <c r="U43" s="5">
        <v>21677105764</v>
      </c>
      <c r="V43" s="5"/>
      <c r="W43" s="5">
        <v>22252601706.66</v>
      </c>
      <c r="X43" s="5"/>
      <c r="Y43" s="7">
        <v>4.8628960544597841E-3</v>
      </c>
    </row>
    <row r="44" spans="1:25">
      <c r="A44" s="1" t="s">
        <v>50</v>
      </c>
      <c r="C44" s="5">
        <v>18802870</v>
      </c>
      <c r="D44" s="5"/>
      <c r="E44" s="5">
        <v>199403487342</v>
      </c>
      <c r="F44" s="5"/>
      <c r="G44" s="5">
        <v>206053480915.38199</v>
      </c>
      <c r="H44" s="5"/>
      <c r="I44" s="5">
        <v>12933101</v>
      </c>
      <c r="J44" s="5"/>
      <c r="K44" s="5">
        <v>151324831101</v>
      </c>
      <c r="L44" s="5"/>
      <c r="M44" s="5">
        <v>-1586799</v>
      </c>
      <c r="N44" s="5"/>
      <c r="O44" s="5">
        <v>18954515430</v>
      </c>
      <c r="P44" s="5"/>
      <c r="Q44" s="5">
        <v>30149172</v>
      </c>
      <c r="R44" s="5"/>
      <c r="S44" s="5">
        <v>12130</v>
      </c>
      <c r="T44" s="5"/>
      <c r="U44" s="5">
        <v>333191897548</v>
      </c>
      <c r="V44" s="5"/>
      <c r="W44" s="5">
        <v>363533485094.65802</v>
      </c>
      <c r="X44" s="5"/>
      <c r="Y44" s="7">
        <v>7.9443544338536079E-2</v>
      </c>
    </row>
    <row r="45" spans="1:25">
      <c r="A45" s="1" t="s">
        <v>51</v>
      </c>
      <c r="C45" s="5">
        <v>298080</v>
      </c>
      <c r="D45" s="5"/>
      <c r="E45" s="5">
        <v>1827008865</v>
      </c>
      <c r="F45" s="5"/>
      <c r="G45" s="5">
        <v>1790374954.1760001</v>
      </c>
      <c r="H45" s="5"/>
      <c r="I45" s="5">
        <v>0</v>
      </c>
      <c r="J45" s="5"/>
      <c r="K45" s="5">
        <v>0</v>
      </c>
      <c r="L45" s="5"/>
      <c r="M45" s="5">
        <v>-298080</v>
      </c>
      <c r="N45" s="5"/>
      <c r="O45" s="5">
        <v>1860639753</v>
      </c>
      <c r="P45" s="5"/>
      <c r="Q45" s="5">
        <v>0</v>
      </c>
      <c r="R45" s="5"/>
      <c r="S45" s="5">
        <v>0</v>
      </c>
      <c r="T45" s="5"/>
      <c r="U45" s="5">
        <v>0</v>
      </c>
      <c r="V45" s="5"/>
      <c r="W45" s="5">
        <v>0</v>
      </c>
      <c r="X45" s="5"/>
      <c r="Y45" s="7">
        <v>0</v>
      </c>
    </row>
    <row r="46" spans="1:25">
      <c r="A46" s="1" t="s">
        <v>53</v>
      </c>
      <c r="C46" s="5">
        <v>1973867</v>
      </c>
      <c r="D46" s="5"/>
      <c r="E46" s="5">
        <v>26055428365</v>
      </c>
      <c r="F46" s="5"/>
      <c r="G46" s="5">
        <v>27303557320.8671</v>
      </c>
      <c r="H46" s="5"/>
      <c r="I46" s="5">
        <v>1848914</v>
      </c>
      <c r="J46" s="5"/>
      <c r="K46" s="5">
        <v>28198626313</v>
      </c>
      <c r="L46" s="5"/>
      <c r="M46" s="5">
        <v>-191140</v>
      </c>
      <c r="N46" s="5"/>
      <c r="O46" s="5">
        <v>3187252594</v>
      </c>
      <c r="P46" s="5"/>
      <c r="Q46" s="5">
        <v>3631641</v>
      </c>
      <c r="R46" s="5"/>
      <c r="S46" s="5">
        <v>16480</v>
      </c>
      <c r="T46" s="5"/>
      <c r="U46" s="5">
        <v>51541338463</v>
      </c>
      <c r="V46" s="5"/>
      <c r="W46" s="5">
        <v>59493339490.103996</v>
      </c>
      <c r="X46" s="5"/>
      <c r="Y46" s="7">
        <v>1.3001173062225591E-2</v>
      </c>
    </row>
    <row r="47" spans="1:25">
      <c r="A47" s="1" t="s">
        <v>54</v>
      </c>
      <c r="C47" s="5">
        <v>5300000</v>
      </c>
      <c r="D47" s="5"/>
      <c r="E47" s="5">
        <v>74141572351</v>
      </c>
      <c r="F47" s="5"/>
      <c r="G47" s="5">
        <v>73734001210</v>
      </c>
      <c r="H47" s="5"/>
      <c r="I47" s="5">
        <v>3017027</v>
      </c>
      <c r="J47" s="5"/>
      <c r="K47" s="5">
        <v>43100778290</v>
      </c>
      <c r="L47" s="5"/>
      <c r="M47" s="5">
        <v>-415852</v>
      </c>
      <c r="N47" s="5"/>
      <c r="O47" s="5">
        <v>6323120921</v>
      </c>
      <c r="P47" s="5"/>
      <c r="Q47" s="5">
        <v>7901175</v>
      </c>
      <c r="R47" s="5"/>
      <c r="S47" s="5">
        <v>15220</v>
      </c>
      <c r="T47" s="5"/>
      <c r="U47" s="5">
        <v>111380223944</v>
      </c>
      <c r="V47" s="5"/>
      <c r="W47" s="5">
        <v>119540360993.175</v>
      </c>
      <c r="X47" s="5"/>
      <c r="Y47" s="7">
        <v>2.612334312569067E-2</v>
      </c>
    </row>
    <row r="48" spans="1:25">
      <c r="A48" s="1" t="s">
        <v>55</v>
      </c>
      <c r="C48" s="5">
        <v>8743644</v>
      </c>
      <c r="D48" s="5"/>
      <c r="E48" s="5">
        <v>15220383015</v>
      </c>
      <c r="F48" s="5"/>
      <c r="G48" s="5">
        <v>16624728918.382999</v>
      </c>
      <c r="H48" s="5"/>
      <c r="I48" s="5">
        <v>7143769</v>
      </c>
      <c r="J48" s="5"/>
      <c r="K48" s="5">
        <v>13513663120</v>
      </c>
      <c r="L48" s="5"/>
      <c r="M48" s="5">
        <v>-2155151</v>
      </c>
      <c r="N48" s="5"/>
      <c r="O48" s="5">
        <v>4144315189</v>
      </c>
      <c r="P48" s="5"/>
      <c r="Q48" s="5">
        <v>13732262</v>
      </c>
      <c r="R48" s="5"/>
      <c r="S48" s="5">
        <v>2041</v>
      </c>
      <c r="T48" s="5"/>
      <c r="U48" s="5">
        <v>24847989512</v>
      </c>
      <c r="V48" s="5"/>
      <c r="W48" s="5">
        <v>27860782838.885101</v>
      </c>
      <c r="X48" s="5"/>
      <c r="Y48" s="7">
        <v>6.0884606989944044E-3</v>
      </c>
    </row>
    <row r="49" spans="1:25">
      <c r="A49" s="1" t="s">
        <v>56</v>
      </c>
      <c r="C49" s="5">
        <v>2578271</v>
      </c>
      <c r="D49" s="5"/>
      <c r="E49" s="5">
        <v>70640720577</v>
      </c>
      <c r="F49" s="5"/>
      <c r="G49" s="5">
        <v>70738277742.322693</v>
      </c>
      <c r="H49" s="5"/>
      <c r="I49" s="5">
        <v>2646103</v>
      </c>
      <c r="J49" s="5"/>
      <c r="K49" s="5">
        <v>75649912058</v>
      </c>
      <c r="L49" s="5"/>
      <c r="M49" s="5">
        <v>0</v>
      </c>
      <c r="N49" s="5"/>
      <c r="O49" s="5">
        <v>0</v>
      </c>
      <c r="P49" s="5"/>
      <c r="Q49" s="5">
        <v>5224374</v>
      </c>
      <c r="R49" s="5"/>
      <c r="S49" s="5">
        <v>30890</v>
      </c>
      <c r="T49" s="5"/>
      <c r="U49" s="5">
        <v>146290632635</v>
      </c>
      <c r="V49" s="5"/>
      <c r="W49" s="5">
        <v>160420696406</v>
      </c>
      <c r="X49" s="5"/>
      <c r="Y49" s="7">
        <v>3.5056987128518492E-2</v>
      </c>
    </row>
    <row r="50" spans="1:25">
      <c r="A50" s="1" t="s">
        <v>57</v>
      </c>
      <c r="C50" s="5">
        <v>1482215</v>
      </c>
      <c r="D50" s="5"/>
      <c r="E50" s="5">
        <v>30312230406</v>
      </c>
      <c r="F50" s="5"/>
      <c r="G50" s="5">
        <v>32662932823.891998</v>
      </c>
      <c r="H50" s="5"/>
      <c r="I50" s="5">
        <v>462681</v>
      </c>
      <c r="J50" s="5"/>
      <c r="K50" s="5">
        <v>10220550901</v>
      </c>
      <c r="L50" s="5"/>
      <c r="M50" s="5">
        <v>-97245</v>
      </c>
      <c r="N50" s="5"/>
      <c r="O50" s="5">
        <v>2358699737</v>
      </c>
      <c r="P50" s="5"/>
      <c r="Q50" s="5">
        <v>1847651</v>
      </c>
      <c r="R50" s="5"/>
      <c r="S50" s="5">
        <v>24800</v>
      </c>
      <c r="T50" s="5"/>
      <c r="U50" s="5">
        <v>38506138074</v>
      </c>
      <c r="V50" s="5"/>
      <c r="W50" s="5">
        <v>45549105418.440002</v>
      </c>
      <c r="X50" s="5"/>
      <c r="Y50" s="7">
        <v>9.9539176561638434E-3</v>
      </c>
    </row>
    <row r="51" spans="1:25">
      <c r="A51" s="1" t="s">
        <v>58</v>
      </c>
      <c r="C51" s="5">
        <v>2965762</v>
      </c>
      <c r="D51" s="5"/>
      <c r="E51" s="5">
        <v>19052386205</v>
      </c>
      <c r="F51" s="5"/>
      <c r="G51" s="5">
        <v>20143327679.657799</v>
      </c>
      <c r="H51" s="5"/>
      <c r="I51" s="5">
        <v>2970152</v>
      </c>
      <c r="J51" s="5"/>
      <c r="K51" s="5">
        <v>21348971882</v>
      </c>
      <c r="L51" s="5"/>
      <c r="M51" s="5">
        <v>-296796</v>
      </c>
      <c r="N51" s="5"/>
      <c r="O51" s="5">
        <v>2436948344</v>
      </c>
      <c r="P51" s="5"/>
      <c r="Q51" s="5">
        <v>5639118</v>
      </c>
      <c r="R51" s="5"/>
      <c r="S51" s="5">
        <v>8290</v>
      </c>
      <c r="T51" s="5"/>
      <c r="U51" s="5">
        <v>38381288142</v>
      </c>
      <c r="V51" s="5"/>
      <c r="W51" s="5">
        <v>46470135905.091003</v>
      </c>
      <c r="X51" s="5"/>
      <c r="Y51" s="7">
        <v>1.0155191897199302E-2</v>
      </c>
    </row>
    <row r="52" spans="1:25">
      <c r="A52" s="1" t="s">
        <v>59</v>
      </c>
      <c r="C52" s="5">
        <v>8594000</v>
      </c>
      <c r="D52" s="5"/>
      <c r="E52" s="5">
        <v>111238502601</v>
      </c>
      <c r="F52" s="5"/>
      <c r="G52" s="5">
        <v>111014247124</v>
      </c>
      <c r="H52" s="5"/>
      <c r="I52" s="5">
        <v>4810155</v>
      </c>
      <c r="J52" s="5"/>
      <c r="K52" s="5">
        <v>63579304893</v>
      </c>
      <c r="L52" s="5"/>
      <c r="M52" s="5">
        <v>-670208</v>
      </c>
      <c r="N52" s="5"/>
      <c r="O52" s="5">
        <v>8589411669</v>
      </c>
      <c r="P52" s="5"/>
      <c r="Q52" s="5">
        <v>12733947</v>
      </c>
      <c r="R52" s="5"/>
      <c r="S52" s="5">
        <v>12780</v>
      </c>
      <c r="T52" s="5"/>
      <c r="U52" s="5">
        <v>166076913863</v>
      </c>
      <c r="V52" s="5"/>
      <c r="W52" s="5">
        <v>161771540596.173</v>
      </c>
      <c r="X52" s="5"/>
      <c r="Y52" s="7">
        <v>3.5352189234284681E-2</v>
      </c>
    </row>
    <row r="53" spans="1:25">
      <c r="A53" s="1" t="s">
        <v>60</v>
      </c>
      <c r="C53" s="5">
        <v>6800000</v>
      </c>
      <c r="D53" s="5"/>
      <c r="E53" s="5">
        <v>109253098773</v>
      </c>
      <c r="F53" s="5"/>
      <c r="G53" s="5">
        <v>108532090200</v>
      </c>
      <c r="H53" s="5"/>
      <c r="I53" s="5">
        <v>3986709</v>
      </c>
      <c r="J53" s="5"/>
      <c r="K53" s="5">
        <v>64996892999</v>
      </c>
      <c r="L53" s="5"/>
      <c r="M53" s="5">
        <v>-539336</v>
      </c>
      <c r="N53" s="5"/>
      <c r="O53" s="5">
        <v>8599553526</v>
      </c>
      <c r="P53" s="5"/>
      <c r="Q53" s="5">
        <v>10247373</v>
      </c>
      <c r="R53" s="5"/>
      <c r="S53" s="5">
        <v>16140</v>
      </c>
      <c r="T53" s="5"/>
      <c r="U53" s="5">
        <v>165537483297</v>
      </c>
      <c r="V53" s="5"/>
      <c r="W53" s="5">
        <v>164408514248.69101</v>
      </c>
      <c r="X53" s="5"/>
      <c r="Y53" s="7">
        <v>3.5928451234548062E-2</v>
      </c>
    </row>
    <row r="54" spans="1:25">
      <c r="A54" s="1" t="s">
        <v>61</v>
      </c>
      <c r="C54" s="5">
        <v>24868000</v>
      </c>
      <c r="D54" s="5"/>
      <c r="E54" s="5">
        <v>173089240074</v>
      </c>
      <c r="F54" s="5"/>
      <c r="G54" s="5">
        <v>182998190776</v>
      </c>
      <c r="H54" s="5"/>
      <c r="I54" s="5">
        <v>19359650</v>
      </c>
      <c r="J54" s="5"/>
      <c r="K54" s="5">
        <v>147113210343</v>
      </c>
      <c r="L54" s="5"/>
      <c r="M54" s="5">
        <v>-2211383</v>
      </c>
      <c r="N54" s="5"/>
      <c r="O54" s="5">
        <v>16681814777</v>
      </c>
      <c r="P54" s="5"/>
      <c r="Q54" s="5">
        <v>42016267</v>
      </c>
      <c r="R54" s="5"/>
      <c r="S54" s="5">
        <v>7590</v>
      </c>
      <c r="T54" s="5"/>
      <c r="U54" s="5">
        <v>304192324279</v>
      </c>
      <c r="V54" s="5"/>
      <c r="W54" s="5">
        <v>317005990904.146</v>
      </c>
      <c r="X54" s="5"/>
      <c r="Y54" s="7">
        <v>6.9275817844998727E-2</v>
      </c>
    </row>
    <row r="55" spans="1:25">
      <c r="A55" s="1" t="s">
        <v>62</v>
      </c>
      <c r="C55" s="5">
        <v>325893</v>
      </c>
      <c r="D55" s="5"/>
      <c r="E55" s="5">
        <v>5462224344</v>
      </c>
      <c r="F55" s="5"/>
      <c r="G55" s="5">
        <v>5629230968.9462996</v>
      </c>
      <c r="H55" s="5"/>
      <c r="I55" s="5">
        <v>1148391</v>
      </c>
      <c r="J55" s="5"/>
      <c r="K55" s="5">
        <v>20879446794</v>
      </c>
      <c r="L55" s="5"/>
      <c r="M55" s="5">
        <v>0</v>
      </c>
      <c r="N55" s="5"/>
      <c r="O55" s="5">
        <v>0</v>
      </c>
      <c r="P55" s="5"/>
      <c r="Q55" s="5">
        <v>1474284</v>
      </c>
      <c r="R55" s="5"/>
      <c r="S55" s="5">
        <v>18100</v>
      </c>
      <c r="T55" s="5"/>
      <c r="U55" s="5">
        <v>26341671138</v>
      </c>
      <c r="V55" s="5"/>
      <c r="W55" s="5">
        <v>26525767384.619999</v>
      </c>
      <c r="X55" s="5"/>
      <c r="Y55" s="7">
        <v>5.7967176717848897E-3</v>
      </c>
    </row>
    <row r="56" spans="1:25">
      <c r="A56" s="1" t="s">
        <v>63</v>
      </c>
      <c r="C56" s="5">
        <v>1105773</v>
      </c>
      <c r="D56" s="5"/>
      <c r="E56" s="5">
        <v>19918914164</v>
      </c>
      <c r="F56" s="5"/>
      <c r="G56" s="5">
        <v>20639751859.200298</v>
      </c>
      <c r="H56" s="5"/>
      <c r="I56" s="5">
        <v>2164009</v>
      </c>
      <c r="J56" s="5"/>
      <c r="K56" s="5">
        <v>44370663754</v>
      </c>
      <c r="L56" s="5"/>
      <c r="M56" s="5">
        <v>-163930</v>
      </c>
      <c r="N56" s="5"/>
      <c r="O56" s="5">
        <v>3622283836</v>
      </c>
      <c r="P56" s="5"/>
      <c r="Q56" s="5">
        <v>3105852</v>
      </c>
      <c r="R56" s="5"/>
      <c r="S56" s="5">
        <v>21690</v>
      </c>
      <c r="T56" s="5"/>
      <c r="U56" s="5">
        <v>61066430166</v>
      </c>
      <c r="V56" s="5"/>
      <c r="W56" s="5">
        <v>66965102597.213997</v>
      </c>
      <c r="X56" s="5"/>
      <c r="Y56" s="7">
        <v>1.4633989207159729E-2</v>
      </c>
    </row>
    <row r="57" spans="1:25">
      <c r="A57" s="1" t="s">
        <v>64</v>
      </c>
      <c r="C57" s="5">
        <v>295803</v>
      </c>
      <c r="D57" s="5"/>
      <c r="E57" s="5">
        <v>4229341251</v>
      </c>
      <c r="F57" s="5"/>
      <c r="G57" s="5">
        <v>4203480341.4741001</v>
      </c>
      <c r="H57" s="5"/>
      <c r="I57" s="5">
        <v>1712423</v>
      </c>
      <c r="J57" s="5"/>
      <c r="K57" s="5">
        <v>26166601061</v>
      </c>
      <c r="L57" s="5"/>
      <c r="M57" s="5">
        <v>-100000</v>
      </c>
      <c r="N57" s="5"/>
      <c r="O57" s="5">
        <v>1660550637</v>
      </c>
      <c r="P57" s="5"/>
      <c r="Q57" s="5">
        <v>1908226</v>
      </c>
      <c r="R57" s="5"/>
      <c r="S57" s="5">
        <v>16250</v>
      </c>
      <c r="T57" s="5"/>
      <c r="U57" s="5">
        <v>28882370518</v>
      </c>
      <c r="V57" s="5"/>
      <c r="W57" s="5">
        <v>30824170898.625</v>
      </c>
      <c r="X57" s="5"/>
      <c r="Y57" s="7">
        <v>6.7360545531202085E-3</v>
      </c>
    </row>
    <row r="58" spans="1:25">
      <c r="A58" s="1" t="s">
        <v>65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v>43500000</v>
      </c>
      <c r="J58" s="5"/>
      <c r="K58" s="5">
        <v>326878457016</v>
      </c>
      <c r="L58" s="5"/>
      <c r="M58" s="5">
        <v>-2175000</v>
      </c>
      <c r="N58" s="5"/>
      <c r="O58" s="5">
        <v>16525585376</v>
      </c>
      <c r="P58" s="5"/>
      <c r="Q58" s="5">
        <v>41325000</v>
      </c>
      <c r="R58" s="5"/>
      <c r="S58" s="5">
        <v>8000</v>
      </c>
      <c r="T58" s="5"/>
      <c r="U58" s="5">
        <v>310534534166</v>
      </c>
      <c r="V58" s="5"/>
      <c r="W58" s="5">
        <v>328632930000</v>
      </c>
      <c r="X58" s="5"/>
      <c r="Y58" s="7">
        <v>7.1816671134874957E-2</v>
      </c>
    </row>
    <row r="59" spans="1:25">
      <c r="A59" s="1" t="s">
        <v>66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v>20000</v>
      </c>
      <c r="J59" s="5"/>
      <c r="K59" s="5">
        <v>600544790</v>
      </c>
      <c r="L59" s="5"/>
      <c r="M59" s="5">
        <v>-20000</v>
      </c>
      <c r="N59" s="5"/>
      <c r="O59" s="5">
        <v>604382408</v>
      </c>
      <c r="P59" s="5"/>
      <c r="Q59" s="5">
        <v>0</v>
      </c>
      <c r="R59" s="5"/>
      <c r="S59" s="5">
        <v>0</v>
      </c>
      <c r="T59" s="5"/>
      <c r="U59" s="5">
        <v>0</v>
      </c>
      <c r="V59" s="5"/>
      <c r="W59" s="5">
        <v>0</v>
      </c>
      <c r="X59" s="5"/>
      <c r="Y59" s="7">
        <v>0</v>
      </c>
    </row>
    <row r="60" spans="1:25" ht="24.75" thickBot="1">
      <c r="C60" s="5"/>
      <c r="D60" s="5"/>
      <c r="E60" s="6">
        <f>SUM(E9:E59)</f>
        <v>2244719698342</v>
      </c>
      <c r="F60" s="5"/>
      <c r="G60" s="6">
        <f>SUM(G9:G59)</f>
        <v>2294248766739.957</v>
      </c>
      <c r="H60" s="5"/>
      <c r="I60" s="5"/>
      <c r="J60" s="5"/>
      <c r="K60" s="6">
        <f>SUM(K9:K59)</f>
        <v>2054131830692</v>
      </c>
      <c r="L60" s="5"/>
      <c r="M60" s="5"/>
      <c r="N60" s="5"/>
      <c r="O60" s="6">
        <f>SUM(O9:O59)</f>
        <v>245301339210</v>
      </c>
      <c r="P60" s="5"/>
      <c r="Q60" s="5"/>
      <c r="R60" s="5"/>
      <c r="S60" s="5"/>
      <c r="T60" s="5"/>
      <c r="U60" s="6">
        <f>SUM(U9:U59)</f>
        <v>4070565644956</v>
      </c>
      <c r="V60" s="5"/>
      <c r="W60" s="6">
        <f>SUM(W9:W59)</f>
        <v>4425439931817.8711</v>
      </c>
      <c r="X60" s="5"/>
      <c r="Y60" s="8">
        <f>SUM(Y9:Y59)</f>
        <v>0.96709834954916851</v>
      </c>
    </row>
    <row r="61" spans="1:25" ht="24.75" thickTop="1">
      <c r="G61" s="3"/>
      <c r="W61" s="3"/>
    </row>
    <row r="62" spans="1:25">
      <c r="G62" s="3"/>
      <c r="W62" s="3"/>
    </row>
    <row r="63" spans="1:25">
      <c r="Y63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E16" sqref="E16"/>
    </sheetView>
  </sheetViews>
  <sheetFormatPr defaultRowHeight="24"/>
  <cols>
    <col min="1" max="1" width="26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>
      <c r="A3" s="16" t="s">
        <v>97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>
      <c r="A6" s="18" t="s">
        <v>117</v>
      </c>
      <c r="B6" s="18" t="s">
        <v>117</v>
      </c>
      <c r="C6" s="18" t="s">
        <v>117</v>
      </c>
      <c r="E6" s="18" t="s">
        <v>99</v>
      </c>
      <c r="F6" s="18" t="s">
        <v>99</v>
      </c>
      <c r="G6" s="18" t="s">
        <v>99</v>
      </c>
      <c r="I6" s="18" t="s">
        <v>100</v>
      </c>
      <c r="J6" s="18" t="s">
        <v>100</v>
      </c>
      <c r="K6" s="18" t="s">
        <v>100</v>
      </c>
    </row>
    <row r="7" spans="1:11" ht="24.75">
      <c r="A7" s="18" t="s">
        <v>118</v>
      </c>
      <c r="C7" s="18" t="s">
        <v>83</v>
      </c>
      <c r="E7" s="18" t="s">
        <v>119</v>
      </c>
      <c r="G7" s="18" t="s">
        <v>120</v>
      </c>
      <c r="I7" s="18" t="s">
        <v>119</v>
      </c>
      <c r="K7" s="18" t="s">
        <v>120</v>
      </c>
    </row>
    <row r="8" spans="1:11">
      <c r="A8" s="1" t="s">
        <v>93</v>
      </c>
      <c r="C8" s="4" t="s">
        <v>95</v>
      </c>
      <c r="D8" s="4"/>
      <c r="E8" s="9">
        <v>250000</v>
      </c>
      <c r="F8" s="4"/>
      <c r="G8" s="7">
        <f>E8/$E$9</f>
        <v>1</v>
      </c>
      <c r="H8" s="4"/>
      <c r="I8" s="9">
        <v>250000</v>
      </c>
      <c r="J8" s="4"/>
      <c r="K8" s="7">
        <f>I8/$I$9</f>
        <v>1</v>
      </c>
    </row>
    <row r="9" spans="1:11" ht="24.75" thickBot="1">
      <c r="E9" s="11">
        <f>SUM(E8)</f>
        <v>250000</v>
      </c>
      <c r="F9" s="4"/>
      <c r="G9" s="8">
        <f>SUM(G8)</f>
        <v>1</v>
      </c>
      <c r="H9" s="4"/>
      <c r="I9" s="11">
        <f>SUM(I8)</f>
        <v>250000</v>
      </c>
      <c r="K9" s="8">
        <f>SUM(K8)</f>
        <v>1</v>
      </c>
    </row>
    <row r="10" spans="1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tabSelected="1" workbookViewId="0">
      <selection activeCell="M18" sqref="M18"/>
    </sheetView>
  </sheetViews>
  <sheetFormatPr defaultRowHeight="24"/>
  <cols>
    <col min="1" max="1" width="27.8554687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97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>
      <c r="C5" s="19" t="s">
        <v>99</v>
      </c>
      <c r="E5" s="4" t="s">
        <v>128</v>
      </c>
    </row>
    <row r="6" spans="1:5">
      <c r="A6" s="17" t="s">
        <v>121</v>
      </c>
      <c r="C6" s="20"/>
      <c r="E6" s="15" t="s">
        <v>129</v>
      </c>
    </row>
    <row r="7" spans="1:5" ht="24.75">
      <c r="A7" s="18" t="s">
        <v>121</v>
      </c>
      <c r="C7" s="18" t="s">
        <v>86</v>
      </c>
      <c r="E7" s="18" t="s">
        <v>86</v>
      </c>
    </row>
    <row r="8" spans="1:5">
      <c r="A8" s="1" t="s">
        <v>130</v>
      </c>
      <c r="C8" s="3">
        <v>2836891951</v>
      </c>
      <c r="E8" s="3">
        <v>13561312562</v>
      </c>
    </row>
    <row r="9" spans="1:5">
      <c r="A9" s="1" t="s">
        <v>122</v>
      </c>
      <c r="C9" s="3">
        <v>1786487061</v>
      </c>
      <c r="E9" s="3">
        <v>2378258988</v>
      </c>
    </row>
    <row r="10" spans="1:5" ht="25.5" thickBot="1">
      <c r="A10" s="2" t="s">
        <v>106</v>
      </c>
      <c r="C10" s="10">
        <f>SUM(C8:C9)</f>
        <v>4623379012</v>
      </c>
      <c r="E10" s="10">
        <f>SUM(E8:E9)</f>
        <v>15939571550</v>
      </c>
    </row>
    <row r="11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topLeftCell="H1" workbookViewId="0">
      <selection activeCell="AK10" sqref="AK10"/>
    </sheetView>
  </sheetViews>
  <sheetFormatPr defaultRowHeight="24"/>
  <cols>
    <col min="1" max="1" width="28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10.1406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6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4.75">
      <c r="A6" s="18" t="s">
        <v>68</v>
      </c>
      <c r="B6" s="18" t="s">
        <v>68</v>
      </c>
      <c r="C6" s="18" t="s">
        <v>68</v>
      </c>
      <c r="D6" s="18" t="s">
        <v>68</v>
      </c>
      <c r="E6" s="18" t="s">
        <v>68</v>
      </c>
      <c r="F6" s="18" t="s">
        <v>68</v>
      </c>
      <c r="G6" s="18" t="s">
        <v>68</v>
      </c>
      <c r="H6" s="18" t="s">
        <v>68</v>
      </c>
      <c r="I6" s="18" t="s">
        <v>68</v>
      </c>
      <c r="J6" s="18" t="s">
        <v>68</v>
      </c>
      <c r="K6" s="18" t="s">
        <v>68</v>
      </c>
      <c r="L6" s="18" t="s">
        <v>68</v>
      </c>
      <c r="M6" s="18" t="s">
        <v>68</v>
      </c>
      <c r="O6" s="18" t="s">
        <v>126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>
      <c r="A7" s="17" t="s">
        <v>69</v>
      </c>
      <c r="C7" s="17" t="s">
        <v>70</v>
      </c>
      <c r="E7" s="17" t="s">
        <v>71</v>
      </c>
      <c r="G7" s="17" t="s">
        <v>72</v>
      </c>
      <c r="I7" s="17" t="s">
        <v>73</v>
      </c>
      <c r="K7" s="17" t="s">
        <v>74</v>
      </c>
      <c r="M7" s="17" t="s">
        <v>67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75</v>
      </c>
      <c r="AG7" s="17" t="s">
        <v>8</v>
      </c>
      <c r="AI7" s="17" t="s">
        <v>9</v>
      </c>
      <c r="AK7" s="17" t="s">
        <v>13</v>
      </c>
    </row>
    <row r="8" spans="1:37" ht="24.75">
      <c r="A8" s="18" t="s">
        <v>69</v>
      </c>
      <c r="C8" s="18" t="s">
        <v>70</v>
      </c>
      <c r="E8" s="18" t="s">
        <v>71</v>
      </c>
      <c r="G8" s="18" t="s">
        <v>72</v>
      </c>
      <c r="I8" s="18" t="s">
        <v>73</v>
      </c>
      <c r="K8" s="18" t="s">
        <v>74</v>
      </c>
      <c r="M8" s="18" t="s">
        <v>67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75</v>
      </c>
      <c r="AG8" s="18" t="s">
        <v>8</v>
      </c>
      <c r="AI8" s="18" t="s">
        <v>9</v>
      </c>
      <c r="AK8" s="18" t="s">
        <v>13</v>
      </c>
    </row>
    <row r="9" spans="1:37">
      <c r="A9" s="1" t="s">
        <v>76</v>
      </c>
      <c r="C9" s="4" t="s">
        <v>77</v>
      </c>
      <c r="D9" s="4"/>
      <c r="E9" s="4" t="s">
        <v>77</v>
      </c>
      <c r="F9" s="4"/>
      <c r="G9" s="4" t="s">
        <v>78</v>
      </c>
      <c r="H9" s="4"/>
      <c r="I9" s="4" t="s">
        <v>79</v>
      </c>
      <c r="J9" s="4"/>
      <c r="K9" s="9">
        <v>15</v>
      </c>
      <c r="L9" s="4"/>
      <c r="M9" s="9">
        <v>15</v>
      </c>
      <c r="N9" s="4"/>
      <c r="O9" s="9">
        <v>2458500</v>
      </c>
      <c r="P9" s="4"/>
      <c r="Q9" s="9">
        <v>2421637139576</v>
      </c>
      <c r="R9" s="4"/>
      <c r="S9" s="9">
        <v>2421365202609</v>
      </c>
      <c r="T9" s="4"/>
      <c r="U9" s="9">
        <v>0</v>
      </c>
      <c r="V9" s="4"/>
      <c r="W9" s="9">
        <v>0</v>
      </c>
      <c r="X9" s="4"/>
      <c r="Y9" s="9">
        <v>2458500</v>
      </c>
      <c r="Z9" s="4"/>
      <c r="AA9" s="9">
        <v>2428444576123</v>
      </c>
      <c r="AB9" s="4"/>
      <c r="AC9" s="9">
        <v>0</v>
      </c>
      <c r="AD9" s="4"/>
      <c r="AE9" s="9">
        <v>0</v>
      </c>
      <c r="AF9" s="4"/>
      <c r="AG9" s="9">
        <v>0</v>
      </c>
      <c r="AH9" s="4"/>
      <c r="AI9" s="9">
        <v>0</v>
      </c>
      <c r="AJ9" s="4"/>
      <c r="AK9" s="4" t="s">
        <v>52</v>
      </c>
    </row>
    <row r="10" spans="1:37" ht="24.75" thickBot="1">
      <c r="Q10" s="11">
        <f>SUM(Q9)</f>
        <v>2421637139576</v>
      </c>
      <c r="R10" s="4"/>
      <c r="S10" s="11">
        <f>SUM(S9)</f>
        <v>2421365202609</v>
      </c>
      <c r="T10" s="4"/>
      <c r="U10" s="4"/>
      <c r="V10" s="4"/>
      <c r="W10" s="11">
        <f>SUM(W9)</f>
        <v>0</v>
      </c>
      <c r="X10" s="4"/>
      <c r="Y10" s="4"/>
      <c r="Z10" s="4"/>
      <c r="AA10" s="11">
        <f>SUM(AA9)</f>
        <v>2428444576123</v>
      </c>
      <c r="AB10" s="4"/>
      <c r="AC10" s="4"/>
      <c r="AD10" s="4"/>
      <c r="AE10" s="4"/>
      <c r="AF10" s="4"/>
      <c r="AG10" s="11">
        <f>SUM(AG9)</f>
        <v>0</v>
      </c>
      <c r="AH10" s="4"/>
      <c r="AI10" s="11">
        <f>SUM(AI9)</f>
        <v>0</v>
      </c>
      <c r="AJ10" s="4"/>
      <c r="AK10" s="8">
        <f>SUM(AI10:AJ10)</f>
        <v>0</v>
      </c>
    </row>
    <row r="11" spans="1:37" ht="24.75" thickTop="1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3" sqref="S13"/>
    </sheetView>
  </sheetViews>
  <sheetFormatPr defaultRowHeight="2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7" t="s">
        <v>81</v>
      </c>
      <c r="C6" s="18" t="s">
        <v>82</v>
      </c>
      <c r="D6" s="18" t="s">
        <v>82</v>
      </c>
      <c r="E6" s="18" t="s">
        <v>82</v>
      </c>
      <c r="F6" s="18" t="s">
        <v>82</v>
      </c>
      <c r="G6" s="18" t="s">
        <v>82</v>
      </c>
      <c r="H6" s="18" t="s">
        <v>82</v>
      </c>
      <c r="I6" s="18" t="s">
        <v>82</v>
      </c>
      <c r="K6" s="18" t="s">
        <v>126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>
      <c r="A7" s="18" t="s">
        <v>81</v>
      </c>
      <c r="C7" s="18" t="s">
        <v>83</v>
      </c>
      <c r="E7" s="18" t="s">
        <v>84</v>
      </c>
      <c r="G7" s="18" t="s">
        <v>85</v>
      </c>
      <c r="I7" s="18" t="s">
        <v>74</v>
      </c>
      <c r="K7" s="18" t="s">
        <v>86</v>
      </c>
      <c r="M7" s="18" t="s">
        <v>87</v>
      </c>
      <c r="O7" s="18" t="s">
        <v>88</v>
      </c>
      <c r="Q7" s="18" t="s">
        <v>86</v>
      </c>
      <c r="S7" s="18" t="s">
        <v>80</v>
      </c>
    </row>
    <row r="8" spans="1:19">
      <c r="A8" s="1" t="s">
        <v>89</v>
      </c>
      <c r="C8" s="4" t="s">
        <v>90</v>
      </c>
      <c r="D8" s="4"/>
      <c r="E8" s="4" t="s">
        <v>91</v>
      </c>
      <c r="F8" s="4"/>
      <c r="G8" s="4" t="s">
        <v>92</v>
      </c>
      <c r="H8" s="4"/>
      <c r="I8" s="9">
        <v>10</v>
      </c>
      <c r="J8" s="4"/>
      <c r="K8" s="9">
        <v>0</v>
      </c>
      <c r="L8" s="4"/>
      <c r="M8" s="9">
        <v>1164151400000</v>
      </c>
      <c r="N8" s="4"/>
      <c r="O8" s="9">
        <v>1013770804000</v>
      </c>
      <c r="P8" s="4"/>
      <c r="Q8" s="9">
        <v>150380596000</v>
      </c>
      <c r="R8" s="4"/>
      <c r="S8" s="7">
        <v>3.2862908193644784E-2</v>
      </c>
    </row>
    <row r="9" spans="1:19">
      <c r="A9" s="1" t="s">
        <v>93</v>
      </c>
      <c r="C9" s="4" t="s">
        <v>94</v>
      </c>
      <c r="D9" s="4"/>
      <c r="E9" s="4" t="s">
        <v>91</v>
      </c>
      <c r="F9" s="4"/>
      <c r="G9" s="4" t="s">
        <v>92</v>
      </c>
      <c r="H9" s="4"/>
      <c r="I9" s="9">
        <v>8</v>
      </c>
      <c r="J9" s="4"/>
      <c r="K9" s="9">
        <v>10000000000</v>
      </c>
      <c r="L9" s="4"/>
      <c r="M9" s="9">
        <v>0</v>
      </c>
      <c r="N9" s="4"/>
      <c r="O9" s="9">
        <v>10000000000</v>
      </c>
      <c r="P9" s="4"/>
      <c r="Q9" s="9">
        <v>0</v>
      </c>
      <c r="R9" s="4"/>
      <c r="S9" s="7">
        <v>0</v>
      </c>
    </row>
    <row r="10" spans="1:19">
      <c r="A10" s="1" t="s">
        <v>93</v>
      </c>
      <c r="C10" s="4" t="s">
        <v>95</v>
      </c>
      <c r="D10" s="4"/>
      <c r="E10" s="4" t="s">
        <v>91</v>
      </c>
      <c r="F10" s="4"/>
      <c r="G10" s="4" t="s">
        <v>96</v>
      </c>
      <c r="H10" s="4"/>
      <c r="I10" s="9">
        <v>8</v>
      </c>
      <c r="J10" s="4"/>
      <c r="K10" s="9">
        <v>0</v>
      </c>
      <c r="L10" s="4"/>
      <c r="M10" s="9">
        <v>10000250000</v>
      </c>
      <c r="N10" s="4"/>
      <c r="O10" s="9">
        <v>10000000000</v>
      </c>
      <c r="P10" s="4"/>
      <c r="Q10" s="9">
        <v>250000</v>
      </c>
      <c r="R10" s="4"/>
      <c r="S10" s="7">
        <v>5.4632893251807542E-8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10000000000</v>
      </c>
      <c r="L11" s="4"/>
      <c r="M11" s="11">
        <f>SUM(M8:M10)</f>
        <v>1174151650000</v>
      </c>
      <c r="N11" s="4"/>
      <c r="O11" s="11">
        <f>SUM(O8:O10)</f>
        <v>1033770804000</v>
      </c>
      <c r="P11" s="4"/>
      <c r="Q11" s="11">
        <f>SUM(SUM(Q8:Q10))</f>
        <v>150380846000</v>
      </c>
      <c r="R11" s="4"/>
      <c r="S11" s="8">
        <f>SUM(S8:S10)</f>
        <v>3.2862962826538035E-2</v>
      </c>
    </row>
    <row r="12" spans="1:19" ht="24.75" thickTop="1"/>
    <row r="13" spans="1:19">
      <c r="S13" s="3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workbookViewId="0">
      <selection activeCell="G13" sqref="G13"/>
    </sheetView>
  </sheetViews>
  <sheetFormatPr defaultRowHeight="24"/>
  <cols>
    <col min="1" max="1" width="31.42578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4.75">
      <c r="A2" s="16" t="s">
        <v>0</v>
      </c>
      <c r="B2" s="16"/>
      <c r="C2" s="16"/>
      <c r="D2" s="16"/>
      <c r="E2" s="16"/>
      <c r="F2" s="16"/>
      <c r="G2" s="16"/>
    </row>
    <row r="3" spans="1:10" ht="24.75">
      <c r="A3" s="16" t="s">
        <v>97</v>
      </c>
      <c r="B3" s="16"/>
      <c r="C3" s="16"/>
      <c r="D3" s="16"/>
      <c r="E3" s="16"/>
      <c r="F3" s="16"/>
      <c r="G3" s="16"/>
    </row>
    <row r="4" spans="1:10" ht="24.75">
      <c r="A4" s="16" t="s">
        <v>2</v>
      </c>
      <c r="B4" s="16"/>
      <c r="C4" s="16"/>
      <c r="D4" s="16"/>
      <c r="E4" s="16"/>
      <c r="F4" s="16"/>
      <c r="G4" s="16"/>
    </row>
    <row r="6" spans="1:10" ht="24.75">
      <c r="A6" s="18" t="s">
        <v>101</v>
      </c>
      <c r="C6" s="18" t="s">
        <v>86</v>
      </c>
      <c r="E6" s="18" t="s">
        <v>114</v>
      </c>
      <c r="G6" s="18" t="s">
        <v>13</v>
      </c>
      <c r="J6" s="3"/>
    </row>
    <row r="7" spans="1:10">
      <c r="A7" s="1" t="s">
        <v>123</v>
      </c>
      <c r="C7" s="3">
        <f>'سرمایه‌گذاری در سهام'!I59</f>
        <v>322360673618</v>
      </c>
      <c r="E7" s="7">
        <f>C7/$C$11</f>
        <v>0.92597809118843111</v>
      </c>
      <c r="G7" s="7">
        <v>7.0445985081411866E-2</v>
      </c>
      <c r="J7" s="3"/>
    </row>
    <row r="8" spans="1:10">
      <c r="A8" s="1" t="s">
        <v>124</v>
      </c>
      <c r="C8" s="3">
        <f>'سرمایه‌گذاری در اوراق بهادار'!I9</f>
        <v>21145611766</v>
      </c>
      <c r="E8" s="7">
        <f t="shared" ref="E8:E10" si="0">C8/$C$11</f>
        <v>6.0740576697315161E-2</v>
      </c>
      <c r="G8" s="7">
        <v>4.6209838014241739E-3</v>
      </c>
      <c r="J8" s="3"/>
    </row>
    <row r="9" spans="1:10">
      <c r="A9" s="1" t="s">
        <v>125</v>
      </c>
      <c r="C9" s="3">
        <f>'درآمد سپرده بانکی'!E9</f>
        <v>250000</v>
      </c>
      <c r="E9" s="7">
        <f t="shared" si="0"/>
        <v>7.1812271701426783E-7</v>
      </c>
      <c r="G9" s="7">
        <v>5.4632893251807542E-8</v>
      </c>
      <c r="J9" s="3"/>
    </row>
    <row r="10" spans="1:10">
      <c r="A10" s="1" t="s">
        <v>131</v>
      </c>
      <c r="C10" s="3">
        <f>'سایر درآمدها'!C10</f>
        <v>4623379012</v>
      </c>
      <c r="E10" s="7">
        <f t="shared" si="0"/>
        <v>1.3280613991536724E-2</v>
      </c>
      <c r="G10" s="7">
        <v>1.0103542881009736E-3</v>
      </c>
    </row>
    <row r="11" spans="1:10" ht="24.75" thickBot="1">
      <c r="C11" s="10">
        <f>SUM(C7:C10)</f>
        <v>348129914396</v>
      </c>
      <c r="E11" s="12">
        <f>SUM(E7:E10)</f>
        <v>1</v>
      </c>
      <c r="G11" s="8">
        <f>SUM(G7:G10)</f>
        <v>7.6077377803830268E-2</v>
      </c>
    </row>
    <row r="12" spans="1:10" ht="24.75" thickTop="1"/>
    <row r="13" spans="1:10">
      <c r="G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K18" sqref="K18"/>
    </sheetView>
  </sheetViews>
  <sheetFormatPr defaultRowHeight="24"/>
  <cols>
    <col min="1" max="1" width="28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97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8" t="s">
        <v>98</v>
      </c>
      <c r="B6" s="18" t="s">
        <v>98</v>
      </c>
      <c r="C6" s="18" t="s">
        <v>98</v>
      </c>
      <c r="D6" s="18" t="s">
        <v>98</v>
      </c>
      <c r="E6" s="18" t="s">
        <v>98</v>
      </c>
      <c r="F6" s="18" t="s">
        <v>98</v>
      </c>
      <c r="G6" s="18" t="s">
        <v>98</v>
      </c>
      <c r="I6" s="18" t="s">
        <v>99</v>
      </c>
      <c r="J6" s="18" t="s">
        <v>99</v>
      </c>
      <c r="K6" s="18" t="s">
        <v>99</v>
      </c>
      <c r="L6" s="18" t="s">
        <v>99</v>
      </c>
      <c r="M6" s="18" t="s">
        <v>99</v>
      </c>
      <c r="O6" s="18" t="s">
        <v>100</v>
      </c>
      <c r="P6" s="18" t="s">
        <v>100</v>
      </c>
      <c r="Q6" s="18" t="s">
        <v>100</v>
      </c>
      <c r="R6" s="18" t="s">
        <v>100</v>
      </c>
      <c r="S6" s="18" t="s">
        <v>100</v>
      </c>
    </row>
    <row r="7" spans="1:19" ht="24.75">
      <c r="A7" s="18" t="s">
        <v>101</v>
      </c>
      <c r="C7" s="18" t="s">
        <v>102</v>
      </c>
      <c r="E7" s="18" t="s">
        <v>73</v>
      </c>
      <c r="G7" s="18" t="s">
        <v>74</v>
      </c>
      <c r="I7" s="18" t="s">
        <v>103</v>
      </c>
      <c r="K7" s="18" t="s">
        <v>104</v>
      </c>
      <c r="M7" s="18" t="s">
        <v>105</v>
      </c>
      <c r="O7" s="18" t="s">
        <v>103</v>
      </c>
      <c r="Q7" s="18" t="s">
        <v>104</v>
      </c>
      <c r="S7" s="18" t="s">
        <v>105</v>
      </c>
    </row>
    <row r="8" spans="1:19">
      <c r="A8" s="1" t="s">
        <v>76</v>
      </c>
      <c r="C8" s="4" t="s">
        <v>127</v>
      </c>
      <c r="D8" s="4"/>
      <c r="E8" s="4" t="s">
        <v>79</v>
      </c>
      <c r="F8" s="4"/>
      <c r="G8" s="9">
        <v>15</v>
      </c>
      <c r="H8" s="4"/>
      <c r="I8" s="9">
        <v>14066238252</v>
      </c>
      <c r="J8" s="4"/>
      <c r="K8" s="9">
        <v>0</v>
      </c>
      <c r="L8" s="4"/>
      <c r="M8" s="9">
        <v>14066238252</v>
      </c>
      <c r="N8" s="4"/>
      <c r="O8" s="9">
        <v>19086551816</v>
      </c>
      <c r="P8" s="4"/>
      <c r="Q8" s="9">
        <v>0</v>
      </c>
      <c r="R8" s="4"/>
      <c r="S8" s="9">
        <v>19086551816</v>
      </c>
    </row>
    <row r="9" spans="1:19">
      <c r="A9" s="1" t="s">
        <v>93</v>
      </c>
      <c r="C9" s="9">
        <v>30</v>
      </c>
      <c r="D9" s="4"/>
      <c r="E9" s="4" t="s">
        <v>127</v>
      </c>
      <c r="F9" s="4"/>
      <c r="G9" s="9">
        <v>8</v>
      </c>
      <c r="H9" s="4"/>
      <c r="I9" s="9">
        <v>250000</v>
      </c>
      <c r="J9" s="4"/>
      <c r="K9" s="9">
        <v>0</v>
      </c>
      <c r="L9" s="4"/>
      <c r="M9" s="9">
        <v>250000</v>
      </c>
      <c r="N9" s="4"/>
      <c r="O9" s="9">
        <v>250000</v>
      </c>
      <c r="P9" s="4"/>
      <c r="Q9" s="9">
        <v>0</v>
      </c>
      <c r="R9" s="4"/>
      <c r="S9" s="9">
        <v>250000</v>
      </c>
    </row>
    <row r="10" spans="1:19" ht="24.75" thickBot="1">
      <c r="I10" s="11">
        <f>SUM(I8:I9)</f>
        <v>14066488252</v>
      </c>
      <c r="J10" s="4"/>
      <c r="K10" s="11">
        <f>SUM(K8:K9)</f>
        <v>0</v>
      </c>
      <c r="L10" s="4"/>
      <c r="M10" s="11">
        <f>SUM(M8:M9)</f>
        <v>14066488252</v>
      </c>
      <c r="N10" s="4"/>
      <c r="O10" s="11">
        <f>SUM(O8:O9)</f>
        <v>19086801816</v>
      </c>
      <c r="P10" s="4"/>
      <c r="Q10" s="11">
        <f>SUM(Q8:Q9)</f>
        <v>0</v>
      </c>
      <c r="R10" s="4"/>
      <c r="S10" s="11">
        <f>SUM(S8:S9)</f>
        <v>19086801816</v>
      </c>
    </row>
    <row r="11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4"/>
  <sheetViews>
    <sheetView rightToLeft="1" topLeftCell="A4" workbookViewId="0">
      <selection activeCell="I66" sqref="I66"/>
    </sheetView>
  </sheetViews>
  <sheetFormatPr defaultRowHeight="24"/>
  <cols>
    <col min="1" max="1" width="30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97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7" t="s">
        <v>3</v>
      </c>
      <c r="C6" s="18" t="s">
        <v>99</v>
      </c>
      <c r="D6" s="18" t="s">
        <v>99</v>
      </c>
      <c r="E6" s="18" t="s">
        <v>99</v>
      </c>
      <c r="F6" s="18" t="s">
        <v>99</v>
      </c>
      <c r="G6" s="18" t="s">
        <v>99</v>
      </c>
      <c r="H6" s="18" t="s">
        <v>99</v>
      </c>
      <c r="I6" s="18" t="s">
        <v>99</v>
      </c>
      <c r="K6" s="18" t="s">
        <v>100</v>
      </c>
      <c r="L6" s="18" t="s">
        <v>100</v>
      </c>
      <c r="M6" s="18" t="s">
        <v>100</v>
      </c>
      <c r="N6" s="18" t="s">
        <v>100</v>
      </c>
      <c r="O6" s="18" t="s">
        <v>100</v>
      </c>
      <c r="P6" s="18" t="s">
        <v>100</v>
      </c>
      <c r="Q6" s="18" t="s">
        <v>100</v>
      </c>
    </row>
    <row r="7" spans="1:17" ht="24.75">
      <c r="A7" s="18" t="s">
        <v>3</v>
      </c>
      <c r="C7" s="18" t="s">
        <v>7</v>
      </c>
      <c r="E7" s="18" t="s">
        <v>107</v>
      </c>
      <c r="G7" s="18" t="s">
        <v>108</v>
      </c>
      <c r="I7" s="18" t="s">
        <v>109</v>
      </c>
      <c r="K7" s="18" t="s">
        <v>7</v>
      </c>
      <c r="M7" s="18" t="s">
        <v>107</v>
      </c>
      <c r="O7" s="18" t="s">
        <v>108</v>
      </c>
      <c r="Q7" s="18" t="s">
        <v>109</v>
      </c>
    </row>
    <row r="8" spans="1:17">
      <c r="A8" s="1" t="s">
        <v>47</v>
      </c>
      <c r="C8" s="13">
        <v>2039745</v>
      </c>
      <c r="D8" s="13"/>
      <c r="E8" s="13">
        <v>46614719811</v>
      </c>
      <c r="F8" s="13"/>
      <c r="G8" s="13">
        <v>45828191208</v>
      </c>
      <c r="H8" s="13"/>
      <c r="I8" s="13">
        <f>E8-G8</f>
        <v>786528603</v>
      </c>
      <c r="J8" s="13"/>
      <c r="K8" s="13">
        <v>2039745</v>
      </c>
      <c r="L8" s="13"/>
      <c r="M8" s="13">
        <v>46614719811</v>
      </c>
      <c r="N8" s="13"/>
      <c r="O8" s="13">
        <v>45713901567</v>
      </c>
      <c r="P8" s="13"/>
      <c r="Q8" s="13">
        <f>M8-O8</f>
        <v>900818244</v>
      </c>
    </row>
    <row r="9" spans="1:17">
      <c r="A9" s="1" t="s">
        <v>35</v>
      </c>
      <c r="C9" s="13">
        <v>2015473</v>
      </c>
      <c r="D9" s="13"/>
      <c r="E9" s="13">
        <v>38667182058</v>
      </c>
      <c r="F9" s="13"/>
      <c r="G9" s="13">
        <v>42417479046</v>
      </c>
      <c r="H9" s="13"/>
      <c r="I9" s="13">
        <f t="shared" ref="I9:I58" si="0">E9-G9</f>
        <v>-3750296988</v>
      </c>
      <c r="J9" s="13"/>
      <c r="K9" s="13">
        <v>2015473</v>
      </c>
      <c r="L9" s="13"/>
      <c r="M9" s="13">
        <v>38667182058</v>
      </c>
      <c r="N9" s="13"/>
      <c r="O9" s="13">
        <v>41409224218</v>
      </c>
      <c r="P9" s="13"/>
      <c r="Q9" s="13">
        <f t="shared" ref="Q9:Q58" si="1">M9-O9</f>
        <v>-2742042160</v>
      </c>
    </row>
    <row r="10" spans="1:17">
      <c r="A10" s="1" t="s">
        <v>60</v>
      </c>
      <c r="C10" s="13">
        <v>10247373</v>
      </c>
      <c r="D10" s="13"/>
      <c r="E10" s="13">
        <v>164408514248</v>
      </c>
      <c r="F10" s="13"/>
      <c r="G10" s="13">
        <v>164816474724</v>
      </c>
      <c r="H10" s="13"/>
      <c r="I10" s="13">
        <f t="shared" si="0"/>
        <v>-407960476</v>
      </c>
      <c r="J10" s="13"/>
      <c r="K10" s="13">
        <v>10247373</v>
      </c>
      <c r="L10" s="13"/>
      <c r="M10" s="13">
        <v>164408514248</v>
      </c>
      <c r="N10" s="13"/>
      <c r="O10" s="13">
        <v>165537483297</v>
      </c>
      <c r="P10" s="13"/>
      <c r="Q10" s="13">
        <f t="shared" si="1"/>
        <v>-1128969049</v>
      </c>
    </row>
    <row r="11" spans="1:17">
      <c r="A11" s="1" t="s">
        <v>59</v>
      </c>
      <c r="C11" s="13">
        <v>12733947</v>
      </c>
      <c r="D11" s="13"/>
      <c r="E11" s="13">
        <v>161771540596</v>
      </c>
      <c r="F11" s="13"/>
      <c r="G11" s="13">
        <v>165852658407</v>
      </c>
      <c r="H11" s="13"/>
      <c r="I11" s="13">
        <f t="shared" si="0"/>
        <v>-4081117811</v>
      </c>
      <c r="J11" s="13"/>
      <c r="K11" s="13">
        <v>12733947</v>
      </c>
      <c r="L11" s="13"/>
      <c r="M11" s="13">
        <v>161771540596</v>
      </c>
      <c r="N11" s="13"/>
      <c r="O11" s="13">
        <v>166076913863</v>
      </c>
      <c r="P11" s="13"/>
      <c r="Q11" s="13">
        <f t="shared" si="1"/>
        <v>-4305373267</v>
      </c>
    </row>
    <row r="12" spans="1:17">
      <c r="A12" s="1" t="s">
        <v>36</v>
      </c>
      <c r="C12" s="13">
        <v>12050341</v>
      </c>
      <c r="D12" s="13"/>
      <c r="E12" s="13">
        <v>139072027478</v>
      </c>
      <c r="F12" s="13"/>
      <c r="G12" s="13">
        <v>144940210432</v>
      </c>
      <c r="H12" s="13"/>
      <c r="I12" s="13">
        <f t="shared" si="0"/>
        <v>-5868182954</v>
      </c>
      <c r="J12" s="13"/>
      <c r="K12" s="13">
        <v>12050341</v>
      </c>
      <c r="L12" s="13"/>
      <c r="M12" s="13">
        <v>139072027478</v>
      </c>
      <c r="N12" s="13"/>
      <c r="O12" s="13">
        <v>146978226572</v>
      </c>
      <c r="P12" s="13"/>
      <c r="Q12" s="13">
        <f t="shared" si="1"/>
        <v>-7906199094</v>
      </c>
    </row>
    <row r="13" spans="1:17">
      <c r="A13" s="1" t="s">
        <v>40</v>
      </c>
      <c r="C13" s="13">
        <v>6965587</v>
      </c>
      <c r="D13" s="13"/>
      <c r="E13" s="13">
        <v>65086932519</v>
      </c>
      <c r="F13" s="13"/>
      <c r="G13" s="13">
        <v>62300296032</v>
      </c>
      <c r="H13" s="13"/>
      <c r="I13" s="13">
        <f t="shared" si="0"/>
        <v>2786636487</v>
      </c>
      <c r="J13" s="13"/>
      <c r="K13" s="13">
        <v>6965587</v>
      </c>
      <c r="L13" s="13"/>
      <c r="M13" s="13">
        <v>65086932519</v>
      </c>
      <c r="N13" s="13"/>
      <c r="O13" s="13">
        <v>61882967106</v>
      </c>
      <c r="P13" s="13"/>
      <c r="Q13" s="13">
        <f t="shared" si="1"/>
        <v>3203965413</v>
      </c>
    </row>
    <row r="14" spans="1:17">
      <c r="A14" s="1" t="s">
        <v>23</v>
      </c>
      <c r="C14" s="13">
        <v>986999</v>
      </c>
      <c r="D14" s="13"/>
      <c r="E14" s="13">
        <v>46073693675</v>
      </c>
      <c r="F14" s="13"/>
      <c r="G14" s="13">
        <v>38032284299</v>
      </c>
      <c r="H14" s="13"/>
      <c r="I14" s="13">
        <f t="shared" si="0"/>
        <v>8041409376</v>
      </c>
      <c r="J14" s="13"/>
      <c r="K14" s="13">
        <v>986999</v>
      </c>
      <c r="L14" s="13"/>
      <c r="M14" s="13">
        <v>46073693675</v>
      </c>
      <c r="N14" s="13"/>
      <c r="O14" s="13">
        <v>37461886111</v>
      </c>
      <c r="P14" s="13"/>
      <c r="Q14" s="13">
        <f t="shared" si="1"/>
        <v>8611807564</v>
      </c>
    </row>
    <row r="15" spans="1:17">
      <c r="A15" s="1" t="s">
        <v>21</v>
      </c>
      <c r="C15" s="13">
        <v>18662441</v>
      </c>
      <c r="D15" s="13"/>
      <c r="E15" s="13">
        <v>112235966830</v>
      </c>
      <c r="F15" s="13"/>
      <c r="G15" s="13">
        <v>93737005402</v>
      </c>
      <c r="H15" s="13"/>
      <c r="I15" s="13">
        <f t="shared" si="0"/>
        <v>18498961428</v>
      </c>
      <c r="J15" s="13"/>
      <c r="K15" s="13">
        <v>18662441</v>
      </c>
      <c r="L15" s="13"/>
      <c r="M15" s="13">
        <v>112235966830</v>
      </c>
      <c r="N15" s="13"/>
      <c r="O15" s="13">
        <v>92156952777</v>
      </c>
      <c r="P15" s="13"/>
      <c r="Q15" s="13">
        <f t="shared" si="1"/>
        <v>20079014053</v>
      </c>
    </row>
    <row r="16" spans="1:17">
      <c r="A16" s="1" t="s">
        <v>24</v>
      </c>
      <c r="C16" s="13">
        <v>16603674</v>
      </c>
      <c r="D16" s="13"/>
      <c r="E16" s="13">
        <v>96718609338</v>
      </c>
      <c r="F16" s="13"/>
      <c r="G16" s="13">
        <v>87765297730</v>
      </c>
      <c r="H16" s="13"/>
      <c r="I16" s="13">
        <f t="shared" si="0"/>
        <v>8953311608</v>
      </c>
      <c r="J16" s="13"/>
      <c r="K16" s="13">
        <v>16603674</v>
      </c>
      <c r="L16" s="13"/>
      <c r="M16" s="13">
        <v>96718609338</v>
      </c>
      <c r="N16" s="13"/>
      <c r="O16" s="13">
        <v>87322093471</v>
      </c>
      <c r="P16" s="13"/>
      <c r="Q16" s="13">
        <f t="shared" si="1"/>
        <v>9396515867</v>
      </c>
    </row>
    <row r="17" spans="1:17">
      <c r="A17" s="1" t="s">
        <v>22</v>
      </c>
      <c r="C17" s="13">
        <v>13198350</v>
      </c>
      <c r="D17" s="13"/>
      <c r="E17" s="13">
        <v>116635198177</v>
      </c>
      <c r="F17" s="13"/>
      <c r="G17" s="13">
        <v>101654449065</v>
      </c>
      <c r="H17" s="13"/>
      <c r="I17" s="13">
        <f t="shared" si="0"/>
        <v>14980749112</v>
      </c>
      <c r="J17" s="13"/>
      <c r="K17" s="13">
        <v>13198350</v>
      </c>
      <c r="L17" s="13"/>
      <c r="M17" s="13">
        <v>116635198177</v>
      </c>
      <c r="N17" s="13"/>
      <c r="O17" s="13">
        <v>101023497322</v>
      </c>
      <c r="P17" s="13"/>
      <c r="Q17" s="13">
        <f t="shared" si="1"/>
        <v>15611700855</v>
      </c>
    </row>
    <row r="18" spans="1:17">
      <c r="A18" s="1" t="s">
        <v>62</v>
      </c>
      <c r="C18" s="13">
        <v>1474284</v>
      </c>
      <c r="D18" s="13"/>
      <c r="E18" s="13">
        <v>26525767384</v>
      </c>
      <c r="F18" s="13"/>
      <c r="G18" s="13">
        <v>26508677762</v>
      </c>
      <c r="H18" s="13"/>
      <c r="I18" s="13">
        <f t="shared" si="0"/>
        <v>17089622</v>
      </c>
      <c r="J18" s="13"/>
      <c r="K18" s="13">
        <v>1474284</v>
      </c>
      <c r="L18" s="13"/>
      <c r="M18" s="13">
        <v>26525767384</v>
      </c>
      <c r="N18" s="13"/>
      <c r="O18" s="13">
        <v>26341671138</v>
      </c>
      <c r="P18" s="13"/>
      <c r="Q18" s="13">
        <f t="shared" si="1"/>
        <v>184096246</v>
      </c>
    </row>
    <row r="19" spans="1:17">
      <c r="A19" s="1" t="s">
        <v>50</v>
      </c>
      <c r="C19" s="13">
        <v>30149172</v>
      </c>
      <c r="D19" s="13"/>
      <c r="E19" s="13">
        <v>363533485094</v>
      </c>
      <c r="F19" s="13"/>
      <c r="G19" s="13">
        <v>339841891121</v>
      </c>
      <c r="H19" s="13"/>
      <c r="I19" s="13">
        <f t="shared" si="0"/>
        <v>23691593973</v>
      </c>
      <c r="J19" s="13"/>
      <c r="K19" s="13">
        <v>30149172</v>
      </c>
      <c r="L19" s="13"/>
      <c r="M19" s="13">
        <v>363533485094</v>
      </c>
      <c r="N19" s="13"/>
      <c r="O19" s="13">
        <v>333191897548</v>
      </c>
      <c r="P19" s="13"/>
      <c r="Q19" s="13">
        <f t="shared" si="1"/>
        <v>30341587546</v>
      </c>
    </row>
    <row r="20" spans="1:17">
      <c r="A20" s="1" t="s">
        <v>48</v>
      </c>
      <c r="C20" s="13">
        <v>33313028</v>
      </c>
      <c r="D20" s="13"/>
      <c r="E20" s="13">
        <v>199682337364</v>
      </c>
      <c r="F20" s="13"/>
      <c r="G20" s="13">
        <v>188206388840</v>
      </c>
      <c r="H20" s="13"/>
      <c r="I20" s="13">
        <f t="shared" si="0"/>
        <v>11475948524</v>
      </c>
      <c r="J20" s="13"/>
      <c r="K20" s="13">
        <v>33313028</v>
      </c>
      <c r="L20" s="13"/>
      <c r="M20" s="13">
        <v>199682337364</v>
      </c>
      <c r="N20" s="13"/>
      <c r="O20" s="13">
        <v>185383276834</v>
      </c>
      <c r="P20" s="13"/>
      <c r="Q20" s="13">
        <f t="shared" si="1"/>
        <v>14299060530</v>
      </c>
    </row>
    <row r="21" spans="1:17">
      <c r="A21" s="1" t="s">
        <v>34</v>
      </c>
      <c r="C21" s="13">
        <v>1842679</v>
      </c>
      <c r="D21" s="13"/>
      <c r="E21" s="13">
        <v>83343035227</v>
      </c>
      <c r="F21" s="13"/>
      <c r="G21" s="13">
        <v>83701689144</v>
      </c>
      <c r="H21" s="13"/>
      <c r="I21" s="13">
        <f t="shared" si="0"/>
        <v>-358653917</v>
      </c>
      <c r="J21" s="13"/>
      <c r="K21" s="13">
        <v>1842679</v>
      </c>
      <c r="L21" s="13"/>
      <c r="M21" s="13">
        <v>83343035227</v>
      </c>
      <c r="N21" s="13"/>
      <c r="O21" s="13">
        <v>83216998466</v>
      </c>
      <c r="P21" s="13"/>
      <c r="Q21" s="13">
        <f t="shared" si="1"/>
        <v>126036761</v>
      </c>
    </row>
    <row r="22" spans="1:17">
      <c r="A22" s="1" t="s">
        <v>49</v>
      </c>
      <c r="C22" s="13">
        <v>1012932</v>
      </c>
      <c r="D22" s="13"/>
      <c r="E22" s="13">
        <v>22252601706</v>
      </c>
      <c r="F22" s="13"/>
      <c r="G22" s="13">
        <v>21690933362</v>
      </c>
      <c r="H22" s="13"/>
      <c r="I22" s="13">
        <f t="shared" si="0"/>
        <v>561668344</v>
      </c>
      <c r="J22" s="13"/>
      <c r="K22" s="13">
        <v>1012932</v>
      </c>
      <c r="L22" s="13"/>
      <c r="M22" s="13">
        <v>22252601706</v>
      </c>
      <c r="N22" s="13"/>
      <c r="O22" s="13">
        <v>21677105764</v>
      </c>
      <c r="P22" s="13"/>
      <c r="Q22" s="13">
        <f t="shared" si="1"/>
        <v>575495942</v>
      </c>
    </row>
    <row r="23" spans="1:17">
      <c r="A23" s="1" t="s">
        <v>61</v>
      </c>
      <c r="C23" s="13">
        <v>42016267</v>
      </c>
      <c r="D23" s="13"/>
      <c r="E23" s="13">
        <v>317005990904</v>
      </c>
      <c r="F23" s="13"/>
      <c r="G23" s="13">
        <v>314101274981</v>
      </c>
      <c r="H23" s="13"/>
      <c r="I23" s="13">
        <f t="shared" si="0"/>
        <v>2904715923</v>
      </c>
      <c r="J23" s="13"/>
      <c r="K23" s="13">
        <v>42016267</v>
      </c>
      <c r="L23" s="13"/>
      <c r="M23" s="13">
        <v>317005990904</v>
      </c>
      <c r="N23" s="13"/>
      <c r="O23" s="13">
        <v>304192324279</v>
      </c>
      <c r="P23" s="13"/>
      <c r="Q23" s="13">
        <f t="shared" si="1"/>
        <v>12813666625</v>
      </c>
    </row>
    <row r="24" spans="1:17">
      <c r="A24" s="1" t="s">
        <v>63</v>
      </c>
      <c r="C24" s="13">
        <v>3105852</v>
      </c>
      <c r="D24" s="13"/>
      <c r="E24" s="13">
        <v>66965102597</v>
      </c>
      <c r="F24" s="13"/>
      <c r="G24" s="13">
        <v>61787267861</v>
      </c>
      <c r="H24" s="13"/>
      <c r="I24" s="13">
        <f t="shared" si="0"/>
        <v>5177834736</v>
      </c>
      <c r="J24" s="13"/>
      <c r="K24" s="13">
        <v>3105852</v>
      </c>
      <c r="L24" s="13"/>
      <c r="M24" s="13">
        <v>66965102597</v>
      </c>
      <c r="N24" s="13"/>
      <c r="O24" s="13">
        <v>61066430166</v>
      </c>
      <c r="P24" s="13"/>
      <c r="Q24" s="13">
        <f t="shared" si="1"/>
        <v>5898672431</v>
      </c>
    </row>
    <row r="25" spans="1:17">
      <c r="A25" s="1" t="s">
        <v>38</v>
      </c>
      <c r="C25" s="13">
        <v>19423135</v>
      </c>
      <c r="D25" s="13"/>
      <c r="E25" s="13">
        <v>41298886554</v>
      </c>
      <c r="F25" s="13"/>
      <c r="G25" s="13">
        <v>37206766980</v>
      </c>
      <c r="H25" s="13"/>
      <c r="I25" s="13">
        <f t="shared" si="0"/>
        <v>4092119574</v>
      </c>
      <c r="J25" s="13"/>
      <c r="K25" s="13">
        <v>19423135</v>
      </c>
      <c r="L25" s="13"/>
      <c r="M25" s="13">
        <v>41298886554</v>
      </c>
      <c r="N25" s="13"/>
      <c r="O25" s="13">
        <v>35749736896</v>
      </c>
      <c r="P25" s="13"/>
      <c r="Q25" s="13">
        <f t="shared" si="1"/>
        <v>5549149658</v>
      </c>
    </row>
    <row r="26" spans="1:17">
      <c r="A26" s="1" t="s">
        <v>15</v>
      </c>
      <c r="C26" s="13">
        <v>24303217</v>
      </c>
      <c r="D26" s="13"/>
      <c r="E26" s="13">
        <v>58560477569</v>
      </c>
      <c r="F26" s="13"/>
      <c r="G26" s="13">
        <v>59279443279</v>
      </c>
      <c r="H26" s="13"/>
      <c r="I26" s="13">
        <f t="shared" si="0"/>
        <v>-718965710</v>
      </c>
      <c r="J26" s="13"/>
      <c r="K26" s="13">
        <v>24303217</v>
      </c>
      <c r="L26" s="13"/>
      <c r="M26" s="13">
        <v>58560477569</v>
      </c>
      <c r="N26" s="13"/>
      <c r="O26" s="13">
        <v>56160055865</v>
      </c>
      <c r="P26" s="13"/>
      <c r="Q26" s="13">
        <f t="shared" si="1"/>
        <v>2400421704</v>
      </c>
    </row>
    <row r="27" spans="1:17">
      <c r="A27" s="1" t="s">
        <v>55</v>
      </c>
      <c r="C27" s="13">
        <v>13732262</v>
      </c>
      <c r="D27" s="13"/>
      <c r="E27" s="13">
        <v>27860782838</v>
      </c>
      <c r="F27" s="13"/>
      <c r="G27" s="13">
        <v>26252335415</v>
      </c>
      <c r="H27" s="13"/>
      <c r="I27" s="13">
        <f t="shared" si="0"/>
        <v>1608447423</v>
      </c>
      <c r="J27" s="13"/>
      <c r="K27" s="13">
        <v>13732262</v>
      </c>
      <c r="L27" s="13"/>
      <c r="M27" s="13">
        <v>27860782838</v>
      </c>
      <c r="N27" s="13"/>
      <c r="O27" s="13">
        <v>24847989512</v>
      </c>
      <c r="P27" s="13"/>
      <c r="Q27" s="13">
        <f t="shared" si="1"/>
        <v>3012793326</v>
      </c>
    </row>
    <row r="28" spans="1:17">
      <c r="A28" s="1" t="s">
        <v>42</v>
      </c>
      <c r="C28" s="13">
        <v>5587142</v>
      </c>
      <c r="D28" s="13"/>
      <c r="E28" s="13">
        <v>80698145279</v>
      </c>
      <c r="F28" s="13"/>
      <c r="G28" s="13">
        <v>67348755586</v>
      </c>
      <c r="H28" s="13"/>
      <c r="I28" s="13">
        <f t="shared" si="0"/>
        <v>13349389693</v>
      </c>
      <c r="J28" s="13"/>
      <c r="K28" s="13">
        <v>5587142</v>
      </c>
      <c r="L28" s="13"/>
      <c r="M28" s="13">
        <v>80698145279</v>
      </c>
      <c r="N28" s="13"/>
      <c r="O28" s="13">
        <v>65944663135</v>
      </c>
      <c r="P28" s="13"/>
      <c r="Q28" s="13">
        <f t="shared" si="1"/>
        <v>14753482144</v>
      </c>
    </row>
    <row r="29" spans="1:17">
      <c r="A29" s="1" t="s">
        <v>43</v>
      </c>
      <c r="C29" s="13">
        <v>9290814</v>
      </c>
      <c r="D29" s="13"/>
      <c r="E29" s="13">
        <v>132068131290</v>
      </c>
      <c r="F29" s="13"/>
      <c r="G29" s="13">
        <v>119858076242</v>
      </c>
      <c r="H29" s="13"/>
      <c r="I29" s="13">
        <f t="shared" si="0"/>
        <v>12210055048</v>
      </c>
      <c r="J29" s="13"/>
      <c r="K29" s="13">
        <v>9290814</v>
      </c>
      <c r="L29" s="13"/>
      <c r="M29" s="13">
        <v>132068131290</v>
      </c>
      <c r="N29" s="13"/>
      <c r="O29" s="13">
        <v>120302692871</v>
      </c>
      <c r="P29" s="13"/>
      <c r="Q29" s="13">
        <f t="shared" si="1"/>
        <v>11765438419</v>
      </c>
    </row>
    <row r="30" spans="1:17">
      <c r="A30" s="1" t="s">
        <v>41</v>
      </c>
      <c r="C30" s="13">
        <v>2718333</v>
      </c>
      <c r="D30" s="13"/>
      <c r="E30" s="13">
        <v>27426913024</v>
      </c>
      <c r="F30" s="13"/>
      <c r="G30" s="13">
        <v>22299897112</v>
      </c>
      <c r="H30" s="13"/>
      <c r="I30" s="13">
        <f t="shared" si="0"/>
        <v>5127015912</v>
      </c>
      <c r="J30" s="13"/>
      <c r="K30" s="13">
        <v>2718333</v>
      </c>
      <c r="L30" s="13"/>
      <c r="M30" s="13">
        <v>27426913024</v>
      </c>
      <c r="N30" s="13"/>
      <c r="O30" s="13">
        <v>22259563480</v>
      </c>
      <c r="P30" s="13"/>
      <c r="Q30" s="13">
        <f t="shared" si="1"/>
        <v>5167349544</v>
      </c>
    </row>
    <row r="31" spans="1:17">
      <c r="A31" s="1" t="s">
        <v>54</v>
      </c>
      <c r="C31" s="13">
        <v>7901175</v>
      </c>
      <c r="D31" s="13"/>
      <c r="E31" s="13">
        <v>119540360993</v>
      </c>
      <c r="F31" s="13"/>
      <c r="G31" s="13">
        <v>110972652803</v>
      </c>
      <c r="H31" s="13"/>
      <c r="I31" s="13">
        <f t="shared" si="0"/>
        <v>8567708190</v>
      </c>
      <c r="J31" s="13"/>
      <c r="K31" s="13">
        <v>7901175</v>
      </c>
      <c r="L31" s="13"/>
      <c r="M31" s="13">
        <v>119540360993</v>
      </c>
      <c r="N31" s="13"/>
      <c r="O31" s="13">
        <v>111380223944</v>
      </c>
      <c r="P31" s="13"/>
      <c r="Q31" s="13">
        <f t="shared" si="1"/>
        <v>8160137049</v>
      </c>
    </row>
    <row r="32" spans="1:17">
      <c r="A32" s="1" t="s">
        <v>39</v>
      </c>
      <c r="C32" s="13">
        <v>145362129</v>
      </c>
      <c r="D32" s="13"/>
      <c r="E32" s="13">
        <v>147965157716</v>
      </c>
      <c r="F32" s="13"/>
      <c r="G32" s="13">
        <v>139595402302</v>
      </c>
      <c r="H32" s="13"/>
      <c r="I32" s="13">
        <f t="shared" si="0"/>
        <v>8369755414</v>
      </c>
      <c r="J32" s="13"/>
      <c r="K32" s="13">
        <v>145362129</v>
      </c>
      <c r="L32" s="13"/>
      <c r="M32" s="13">
        <v>147965157716</v>
      </c>
      <c r="N32" s="13"/>
      <c r="O32" s="13">
        <v>135068088180</v>
      </c>
      <c r="P32" s="13"/>
      <c r="Q32" s="13">
        <f t="shared" si="1"/>
        <v>12897069536</v>
      </c>
    </row>
    <row r="33" spans="1:17">
      <c r="A33" s="1" t="s">
        <v>46</v>
      </c>
      <c r="C33" s="13">
        <v>1803584</v>
      </c>
      <c r="D33" s="13"/>
      <c r="E33" s="13">
        <v>23127799510</v>
      </c>
      <c r="F33" s="13"/>
      <c r="G33" s="13">
        <v>20839191264</v>
      </c>
      <c r="H33" s="13"/>
      <c r="I33" s="13">
        <f t="shared" si="0"/>
        <v>2288608246</v>
      </c>
      <c r="J33" s="13"/>
      <c r="K33" s="13">
        <v>1803584</v>
      </c>
      <c r="L33" s="13"/>
      <c r="M33" s="13">
        <v>23127799510</v>
      </c>
      <c r="N33" s="13"/>
      <c r="O33" s="13">
        <v>19915585770</v>
      </c>
      <c r="P33" s="13"/>
      <c r="Q33" s="13">
        <f t="shared" si="1"/>
        <v>3212213740</v>
      </c>
    </row>
    <row r="34" spans="1:17">
      <c r="A34" s="1" t="s">
        <v>57</v>
      </c>
      <c r="C34" s="13">
        <v>1847651</v>
      </c>
      <c r="D34" s="13"/>
      <c r="E34" s="13">
        <v>45549105418</v>
      </c>
      <c r="F34" s="13"/>
      <c r="G34" s="13">
        <v>40856840491</v>
      </c>
      <c r="H34" s="13"/>
      <c r="I34" s="13">
        <f t="shared" si="0"/>
        <v>4692264927</v>
      </c>
      <c r="J34" s="13"/>
      <c r="K34" s="13">
        <v>1847651</v>
      </c>
      <c r="L34" s="13"/>
      <c r="M34" s="13">
        <v>45549105418</v>
      </c>
      <c r="N34" s="13"/>
      <c r="O34" s="13">
        <v>38506138074</v>
      </c>
      <c r="P34" s="13"/>
      <c r="Q34" s="13">
        <f t="shared" si="1"/>
        <v>7042967344</v>
      </c>
    </row>
    <row r="35" spans="1:17">
      <c r="A35" s="1" t="s">
        <v>56</v>
      </c>
      <c r="C35" s="13">
        <v>5224374</v>
      </c>
      <c r="D35" s="13"/>
      <c r="E35" s="13">
        <v>160420696428</v>
      </c>
      <c r="F35" s="13"/>
      <c r="G35" s="13">
        <v>146388189800</v>
      </c>
      <c r="H35" s="13"/>
      <c r="I35" s="13">
        <f t="shared" si="0"/>
        <v>14032506628</v>
      </c>
      <c r="J35" s="13"/>
      <c r="K35" s="13">
        <v>5224374</v>
      </c>
      <c r="L35" s="13"/>
      <c r="M35" s="13">
        <v>160420696428</v>
      </c>
      <c r="N35" s="13"/>
      <c r="O35" s="13">
        <v>146290632635</v>
      </c>
      <c r="P35" s="13"/>
      <c r="Q35" s="13">
        <f t="shared" si="1"/>
        <v>14130063793</v>
      </c>
    </row>
    <row r="36" spans="1:17">
      <c r="A36" s="1" t="s">
        <v>26</v>
      </c>
      <c r="C36" s="13">
        <v>661857</v>
      </c>
      <c r="D36" s="13"/>
      <c r="E36" s="13">
        <v>117076677303</v>
      </c>
      <c r="F36" s="13"/>
      <c r="G36" s="13">
        <v>104916952536</v>
      </c>
      <c r="H36" s="13"/>
      <c r="I36" s="13">
        <f t="shared" si="0"/>
        <v>12159724767</v>
      </c>
      <c r="J36" s="13"/>
      <c r="K36" s="13">
        <v>661857</v>
      </c>
      <c r="L36" s="13"/>
      <c r="M36" s="13">
        <v>117076677303</v>
      </c>
      <c r="N36" s="13"/>
      <c r="O36" s="13">
        <v>105330386750</v>
      </c>
      <c r="P36" s="13"/>
      <c r="Q36" s="13">
        <f t="shared" si="1"/>
        <v>11746290553</v>
      </c>
    </row>
    <row r="37" spans="1:17">
      <c r="A37" s="1" t="s">
        <v>32</v>
      </c>
      <c r="C37" s="13">
        <v>756953</v>
      </c>
      <c r="D37" s="13"/>
      <c r="E37" s="13">
        <v>57261378766</v>
      </c>
      <c r="F37" s="13"/>
      <c r="G37" s="13">
        <v>48953745653</v>
      </c>
      <c r="H37" s="13"/>
      <c r="I37" s="13">
        <f t="shared" si="0"/>
        <v>8307633113</v>
      </c>
      <c r="J37" s="13"/>
      <c r="K37" s="13">
        <v>756953</v>
      </c>
      <c r="L37" s="13"/>
      <c r="M37" s="13">
        <v>57261378766</v>
      </c>
      <c r="N37" s="13"/>
      <c r="O37" s="13">
        <v>48934775481</v>
      </c>
      <c r="P37" s="13"/>
      <c r="Q37" s="13">
        <f t="shared" si="1"/>
        <v>8326603285</v>
      </c>
    </row>
    <row r="38" spans="1:17">
      <c r="A38" s="1" t="s">
        <v>28</v>
      </c>
      <c r="C38" s="13">
        <v>809193</v>
      </c>
      <c r="D38" s="13"/>
      <c r="E38" s="13">
        <v>38449282818</v>
      </c>
      <c r="F38" s="13"/>
      <c r="G38" s="13">
        <v>34187482753</v>
      </c>
      <c r="H38" s="13"/>
      <c r="I38" s="13">
        <f t="shared" si="0"/>
        <v>4261800065</v>
      </c>
      <c r="J38" s="13"/>
      <c r="K38" s="13">
        <v>809193</v>
      </c>
      <c r="L38" s="13"/>
      <c r="M38" s="13">
        <v>38449282818</v>
      </c>
      <c r="N38" s="13"/>
      <c r="O38" s="13">
        <v>34145061557</v>
      </c>
      <c r="P38" s="13"/>
      <c r="Q38" s="13">
        <f t="shared" si="1"/>
        <v>4304221261</v>
      </c>
    </row>
    <row r="39" spans="1:17">
      <c r="A39" s="1" t="s">
        <v>31</v>
      </c>
      <c r="C39" s="13">
        <v>519041</v>
      </c>
      <c r="D39" s="13"/>
      <c r="E39" s="13">
        <v>26158802196</v>
      </c>
      <c r="F39" s="13"/>
      <c r="G39" s="13">
        <v>25186410342</v>
      </c>
      <c r="H39" s="13"/>
      <c r="I39" s="13">
        <f t="shared" si="0"/>
        <v>972391854</v>
      </c>
      <c r="J39" s="13"/>
      <c r="K39" s="13">
        <v>519041</v>
      </c>
      <c r="L39" s="13"/>
      <c r="M39" s="13">
        <v>26158802196</v>
      </c>
      <c r="N39" s="13"/>
      <c r="O39" s="13">
        <v>25093240696</v>
      </c>
      <c r="P39" s="13"/>
      <c r="Q39" s="13">
        <f t="shared" si="1"/>
        <v>1065561500</v>
      </c>
    </row>
    <row r="40" spans="1:17">
      <c r="A40" s="1" t="s">
        <v>65</v>
      </c>
      <c r="C40" s="13">
        <v>41325000</v>
      </c>
      <c r="D40" s="13"/>
      <c r="E40" s="13">
        <v>328632930000</v>
      </c>
      <c r="F40" s="13"/>
      <c r="G40" s="13">
        <v>310534534166</v>
      </c>
      <c r="H40" s="13"/>
      <c r="I40" s="13">
        <f t="shared" si="0"/>
        <v>18098395834</v>
      </c>
      <c r="J40" s="13"/>
      <c r="K40" s="13">
        <v>41325000</v>
      </c>
      <c r="L40" s="13"/>
      <c r="M40" s="13">
        <v>328632930000</v>
      </c>
      <c r="N40" s="13"/>
      <c r="O40" s="13">
        <v>310534534166</v>
      </c>
      <c r="P40" s="13"/>
      <c r="Q40" s="13">
        <f t="shared" si="1"/>
        <v>18098395834</v>
      </c>
    </row>
    <row r="41" spans="1:17">
      <c r="A41" s="1" t="s">
        <v>37</v>
      </c>
      <c r="C41" s="13">
        <v>7317468</v>
      </c>
      <c r="D41" s="13"/>
      <c r="E41" s="13">
        <v>113473293420</v>
      </c>
      <c r="F41" s="13"/>
      <c r="G41" s="13">
        <v>99406551549</v>
      </c>
      <c r="H41" s="13"/>
      <c r="I41" s="13">
        <f t="shared" si="0"/>
        <v>14066741871</v>
      </c>
      <c r="J41" s="13"/>
      <c r="K41" s="13">
        <v>7317468</v>
      </c>
      <c r="L41" s="13"/>
      <c r="M41" s="13">
        <v>113473293420</v>
      </c>
      <c r="N41" s="13"/>
      <c r="O41" s="13">
        <v>97202230695</v>
      </c>
      <c r="P41" s="13"/>
      <c r="Q41" s="13">
        <f t="shared" si="1"/>
        <v>16271062725</v>
      </c>
    </row>
    <row r="42" spans="1:17">
      <c r="A42" s="1" t="s">
        <v>25</v>
      </c>
      <c r="C42" s="13">
        <v>348305</v>
      </c>
      <c r="D42" s="13"/>
      <c r="E42" s="13">
        <v>28674982710</v>
      </c>
      <c r="F42" s="13"/>
      <c r="G42" s="13">
        <v>25240361993</v>
      </c>
      <c r="H42" s="13"/>
      <c r="I42" s="13">
        <f t="shared" si="0"/>
        <v>3434620717</v>
      </c>
      <c r="J42" s="13"/>
      <c r="K42" s="13">
        <v>348305</v>
      </c>
      <c r="L42" s="13"/>
      <c r="M42" s="13">
        <v>28674982710</v>
      </c>
      <c r="N42" s="13"/>
      <c r="O42" s="13">
        <v>24887489219</v>
      </c>
      <c r="P42" s="13"/>
      <c r="Q42" s="13">
        <f t="shared" si="1"/>
        <v>3787493491</v>
      </c>
    </row>
    <row r="43" spans="1:17">
      <c r="A43" s="1" t="s">
        <v>30</v>
      </c>
      <c r="C43" s="13">
        <v>782843</v>
      </c>
      <c r="D43" s="13"/>
      <c r="E43" s="13">
        <v>97257571817</v>
      </c>
      <c r="F43" s="13"/>
      <c r="G43" s="13">
        <v>78342083368</v>
      </c>
      <c r="H43" s="13"/>
      <c r="I43" s="13">
        <f t="shared" si="0"/>
        <v>18915488449</v>
      </c>
      <c r="J43" s="13"/>
      <c r="K43" s="13">
        <v>782843</v>
      </c>
      <c r="L43" s="13"/>
      <c r="M43" s="13">
        <v>97257571817</v>
      </c>
      <c r="N43" s="13"/>
      <c r="O43" s="13">
        <v>76168766046</v>
      </c>
      <c r="P43" s="13"/>
      <c r="Q43" s="13">
        <f t="shared" si="1"/>
        <v>21088805771</v>
      </c>
    </row>
    <row r="44" spans="1:17">
      <c r="A44" s="1" t="s">
        <v>33</v>
      </c>
      <c r="C44" s="13">
        <v>254229</v>
      </c>
      <c r="D44" s="13"/>
      <c r="E44" s="13">
        <v>41672924045</v>
      </c>
      <c r="F44" s="13"/>
      <c r="G44" s="13">
        <v>33620400136</v>
      </c>
      <c r="H44" s="13"/>
      <c r="I44" s="13">
        <f t="shared" si="0"/>
        <v>8052523909</v>
      </c>
      <c r="J44" s="13"/>
      <c r="K44" s="13">
        <v>254229</v>
      </c>
      <c r="L44" s="13"/>
      <c r="M44" s="13">
        <v>41672924045</v>
      </c>
      <c r="N44" s="13"/>
      <c r="O44" s="13">
        <v>33161902964</v>
      </c>
      <c r="P44" s="13"/>
      <c r="Q44" s="13">
        <f t="shared" si="1"/>
        <v>8511021081</v>
      </c>
    </row>
    <row r="45" spans="1:17">
      <c r="A45" s="1" t="s">
        <v>27</v>
      </c>
      <c r="C45" s="13">
        <v>1502451</v>
      </c>
      <c r="D45" s="13"/>
      <c r="E45" s="13">
        <v>72420368588</v>
      </c>
      <c r="F45" s="13"/>
      <c r="G45" s="13">
        <v>63873070570</v>
      </c>
      <c r="H45" s="13"/>
      <c r="I45" s="13">
        <f t="shared" si="0"/>
        <v>8547298018</v>
      </c>
      <c r="J45" s="13"/>
      <c r="K45" s="13">
        <v>1502451</v>
      </c>
      <c r="L45" s="13"/>
      <c r="M45" s="13">
        <v>72420368588</v>
      </c>
      <c r="N45" s="13"/>
      <c r="O45" s="13">
        <v>64038356801</v>
      </c>
      <c r="P45" s="13"/>
      <c r="Q45" s="13">
        <f t="shared" si="1"/>
        <v>8382011787</v>
      </c>
    </row>
    <row r="46" spans="1:17">
      <c r="A46" s="1" t="s">
        <v>29</v>
      </c>
      <c r="C46" s="13">
        <v>1993881</v>
      </c>
      <c r="D46" s="13"/>
      <c r="E46" s="13">
        <v>25131980734</v>
      </c>
      <c r="F46" s="13"/>
      <c r="G46" s="13">
        <v>22557596694</v>
      </c>
      <c r="H46" s="13"/>
      <c r="I46" s="13">
        <f t="shared" si="0"/>
        <v>2574384040</v>
      </c>
      <c r="J46" s="13"/>
      <c r="K46" s="13">
        <v>1993881</v>
      </c>
      <c r="L46" s="13"/>
      <c r="M46" s="13">
        <v>25131980734</v>
      </c>
      <c r="N46" s="13"/>
      <c r="O46" s="13">
        <v>22458877509</v>
      </c>
      <c r="P46" s="13"/>
      <c r="Q46" s="13">
        <f t="shared" si="1"/>
        <v>2673103225</v>
      </c>
    </row>
    <row r="47" spans="1:17">
      <c r="A47" s="1" t="s">
        <v>44</v>
      </c>
      <c r="C47" s="13">
        <v>3646293</v>
      </c>
      <c r="D47" s="13"/>
      <c r="E47" s="13">
        <v>72890656864</v>
      </c>
      <c r="F47" s="13"/>
      <c r="G47" s="13">
        <v>65175582237</v>
      </c>
      <c r="H47" s="13"/>
      <c r="I47" s="13">
        <f t="shared" si="0"/>
        <v>7715074627</v>
      </c>
      <c r="J47" s="13"/>
      <c r="K47" s="13">
        <v>3646293</v>
      </c>
      <c r="L47" s="13"/>
      <c r="M47" s="13">
        <v>72890656864</v>
      </c>
      <c r="N47" s="13"/>
      <c r="O47" s="13">
        <v>65175973582</v>
      </c>
      <c r="P47" s="13"/>
      <c r="Q47" s="13">
        <f t="shared" si="1"/>
        <v>7714683282</v>
      </c>
    </row>
    <row r="48" spans="1:17">
      <c r="A48" s="1" t="s">
        <v>20</v>
      </c>
      <c r="C48" s="13">
        <v>12640444</v>
      </c>
      <c r="D48" s="13"/>
      <c r="E48" s="13">
        <v>29767037847</v>
      </c>
      <c r="F48" s="13"/>
      <c r="G48" s="13">
        <v>22578350521</v>
      </c>
      <c r="H48" s="13"/>
      <c r="I48" s="13">
        <f t="shared" si="0"/>
        <v>7188687326</v>
      </c>
      <c r="J48" s="13"/>
      <c r="K48" s="13">
        <v>12640444</v>
      </c>
      <c r="L48" s="13"/>
      <c r="M48" s="13">
        <v>29767037825</v>
      </c>
      <c r="N48" s="13"/>
      <c r="O48" s="13">
        <v>22364440552</v>
      </c>
      <c r="P48" s="13"/>
      <c r="Q48" s="13">
        <f t="shared" si="1"/>
        <v>7402597273</v>
      </c>
    </row>
    <row r="49" spans="1:17">
      <c r="A49" s="1" t="s">
        <v>19</v>
      </c>
      <c r="C49" s="13">
        <v>25707000</v>
      </c>
      <c r="D49" s="13"/>
      <c r="E49" s="13">
        <v>96313189386</v>
      </c>
      <c r="F49" s="13"/>
      <c r="G49" s="13">
        <v>96646973699</v>
      </c>
      <c r="H49" s="13"/>
      <c r="I49" s="13">
        <f t="shared" si="0"/>
        <v>-333784313</v>
      </c>
      <c r="J49" s="13"/>
      <c r="K49" s="13">
        <v>25707000</v>
      </c>
      <c r="L49" s="13"/>
      <c r="M49" s="13">
        <v>96313189386</v>
      </c>
      <c r="N49" s="13"/>
      <c r="O49" s="13">
        <v>94492578063</v>
      </c>
      <c r="P49" s="13"/>
      <c r="Q49" s="13">
        <f t="shared" si="1"/>
        <v>1820611323</v>
      </c>
    </row>
    <row r="50" spans="1:17">
      <c r="A50" s="1" t="s">
        <v>17</v>
      </c>
      <c r="C50" s="13">
        <v>26599719</v>
      </c>
      <c r="D50" s="13"/>
      <c r="E50" s="13">
        <v>56928443296</v>
      </c>
      <c r="F50" s="13"/>
      <c r="G50" s="13">
        <v>52085756330</v>
      </c>
      <c r="H50" s="13"/>
      <c r="I50" s="13">
        <f t="shared" si="0"/>
        <v>4842686966</v>
      </c>
      <c r="J50" s="13"/>
      <c r="K50" s="13">
        <v>26599719</v>
      </c>
      <c r="L50" s="13"/>
      <c r="M50" s="13">
        <v>56928443296</v>
      </c>
      <c r="N50" s="13"/>
      <c r="O50" s="13">
        <v>51160786030</v>
      </c>
      <c r="P50" s="13"/>
      <c r="Q50" s="13">
        <f t="shared" si="1"/>
        <v>5767657266</v>
      </c>
    </row>
    <row r="51" spans="1:17">
      <c r="A51" s="1" t="s">
        <v>18</v>
      </c>
      <c r="C51" s="13">
        <v>22176187</v>
      </c>
      <c r="D51" s="13"/>
      <c r="E51" s="13">
        <v>47880086428</v>
      </c>
      <c r="F51" s="13"/>
      <c r="G51" s="13">
        <v>43710173990</v>
      </c>
      <c r="H51" s="13"/>
      <c r="I51" s="13">
        <f t="shared" si="0"/>
        <v>4169912438</v>
      </c>
      <c r="J51" s="13"/>
      <c r="K51" s="13">
        <v>22176187</v>
      </c>
      <c r="L51" s="13"/>
      <c r="M51" s="13">
        <v>47880086428</v>
      </c>
      <c r="N51" s="13"/>
      <c r="O51" s="13">
        <v>42712675645</v>
      </c>
      <c r="P51" s="13"/>
      <c r="Q51" s="13">
        <f t="shared" si="1"/>
        <v>5167410783</v>
      </c>
    </row>
    <row r="52" spans="1:17">
      <c r="A52" s="1" t="s">
        <v>16</v>
      </c>
      <c r="C52" s="13">
        <v>7327855</v>
      </c>
      <c r="D52" s="13"/>
      <c r="E52" s="13">
        <v>64757020395</v>
      </c>
      <c r="F52" s="13"/>
      <c r="G52" s="13">
        <v>62115847645</v>
      </c>
      <c r="H52" s="13"/>
      <c r="I52" s="13">
        <f t="shared" si="0"/>
        <v>2641172750</v>
      </c>
      <c r="J52" s="13"/>
      <c r="K52" s="13">
        <v>7327855</v>
      </c>
      <c r="L52" s="13"/>
      <c r="M52" s="13">
        <v>64757020395</v>
      </c>
      <c r="N52" s="13"/>
      <c r="O52" s="13">
        <v>61269243930</v>
      </c>
      <c r="P52" s="13"/>
      <c r="Q52" s="13">
        <f t="shared" si="1"/>
        <v>3487776465</v>
      </c>
    </row>
    <row r="53" spans="1:17">
      <c r="A53" s="1" t="s">
        <v>64</v>
      </c>
      <c r="C53" s="13">
        <v>1908226</v>
      </c>
      <c r="D53" s="13"/>
      <c r="E53" s="13">
        <v>30824170898</v>
      </c>
      <c r="F53" s="13"/>
      <c r="G53" s="13">
        <v>28856509608</v>
      </c>
      <c r="H53" s="13"/>
      <c r="I53" s="13">
        <f t="shared" si="0"/>
        <v>1967661290</v>
      </c>
      <c r="J53" s="13"/>
      <c r="K53" s="13">
        <v>1908226</v>
      </c>
      <c r="L53" s="13"/>
      <c r="M53" s="13">
        <v>30824170898</v>
      </c>
      <c r="N53" s="13"/>
      <c r="O53" s="13">
        <v>28882370518</v>
      </c>
      <c r="P53" s="13"/>
      <c r="Q53" s="13">
        <f t="shared" si="1"/>
        <v>1941800380</v>
      </c>
    </row>
    <row r="54" spans="1:17">
      <c r="A54" s="1" t="s">
        <v>58</v>
      </c>
      <c r="C54" s="13">
        <v>5639118</v>
      </c>
      <c r="D54" s="13"/>
      <c r="E54" s="13">
        <v>46470135905</v>
      </c>
      <c r="F54" s="13"/>
      <c r="G54" s="13">
        <v>39472229616</v>
      </c>
      <c r="H54" s="13"/>
      <c r="I54" s="13">
        <f t="shared" si="0"/>
        <v>6997906289</v>
      </c>
      <c r="J54" s="13"/>
      <c r="K54" s="13">
        <v>5639118</v>
      </c>
      <c r="L54" s="13"/>
      <c r="M54" s="13">
        <v>46470135927</v>
      </c>
      <c r="N54" s="13"/>
      <c r="O54" s="13">
        <v>38381288142</v>
      </c>
      <c r="P54" s="13"/>
      <c r="Q54" s="13">
        <f t="shared" si="1"/>
        <v>8088847785</v>
      </c>
    </row>
    <row r="55" spans="1:17">
      <c r="A55" s="1" t="s">
        <v>45</v>
      </c>
      <c r="C55" s="13">
        <v>4397616</v>
      </c>
      <c r="D55" s="13"/>
      <c r="E55" s="13">
        <v>42796497309</v>
      </c>
      <c r="F55" s="13"/>
      <c r="G55" s="13">
        <v>35801245751</v>
      </c>
      <c r="H55" s="13"/>
      <c r="I55" s="13">
        <f t="shared" si="0"/>
        <v>6995251558</v>
      </c>
      <c r="J55" s="13"/>
      <c r="K55" s="13">
        <v>4397616</v>
      </c>
      <c r="L55" s="13"/>
      <c r="M55" s="13">
        <v>42796497309</v>
      </c>
      <c r="N55" s="13"/>
      <c r="O55" s="13">
        <v>35571107286</v>
      </c>
      <c r="P55" s="13"/>
      <c r="Q55" s="13">
        <f t="shared" si="1"/>
        <v>7225390023</v>
      </c>
    </row>
    <row r="56" spans="1:17">
      <c r="A56" s="1" t="s">
        <v>53</v>
      </c>
      <c r="C56" s="13">
        <v>3631641</v>
      </c>
      <c r="D56" s="13"/>
      <c r="E56" s="13">
        <v>59493339490</v>
      </c>
      <c r="F56" s="13"/>
      <c r="G56" s="13">
        <v>52789467418</v>
      </c>
      <c r="H56" s="13"/>
      <c r="I56" s="13">
        <f t="shared" si="0"/>
        <v>6703872072</v>
      </c>
      <c r="J56" s="13"/>
      <c r="K56" s="13">
        <v>3631641</v>
      </c>
      <c r="L56" s="13"/>
      <c r="M56" s="13">
        <v>59493339490</v>
      </c>
      <c r="N56" s="13"/>
      <c r="O56" s="13">
        <v>51541338463</v>
      </c>
      <c r="P56" s="13"/>
      <c r="Q56" s="13">
        <f t="shared" si="1"/>
        <v>7952001027</v>
      </c>
    </row>
    <row r="57" spans="1:17">
      <c r="A57" s="1" t="s">
        <v>51</v>
      </c>
      <c r="C57" s="13">
        <v>0</v>
      </c>
      <c r="D57" s="13"/>
      <c r="E57" s="13">
        <v>0</v>
      </c>
      <c r="F57" s="13"/>
      <c r="G57" s="13">
        <v>-36633911</v>
      </c>
      <c r="H57" s="13"/>
      <c r="I57" s="13">
        <f t="shared" si="0"/>
        <v>36633911</v>
      </c>
      <c r="J57" s="13"/>
      <c r="K57" s="13">
        <v>0</v>
      </c>
      <c r="L57" s="13"/>
      <c r="M57" s="13">
        <v>0</v>
      </c>
      <c r="N57" s="13"/>
      <c r="O57" s="13">
        <v>0</v>
      </c>
      <c r="P57" s="13"/>
      <c r="Q57" s="13">
        <f t="shared" si="1"/>
        <v>0</v>
      </c>
    </row>
    <row r="58" spans="1:17">
      <c r="A58" s="1" t="s">
        <v>76</v>
      </c>
      <c r="C58" s="13">
        <v>0</v>
      </c>
      <c r="D58" s="13"/>
      <c r="E58" s="13">
        <v>0</v>
      </c>
      <c r="F58" s="13"/>
      <c r="G58" s="13">
        <v>-271936967</v>
      </c>
      <c r="H58" s="13"/>
      <c r="I58" s="13">
        <f t="shared" si="0"/>
        <v>271936967</v>
      </c>
      <c r="J58" s="13"/>
      <c r="K58" s="13">
        <v>0</v>
      </c>
      <c r="L58" s="13"/>
      <c r="M58" s="13">
        <v>0</v>
      </c>
      <c r="N58" s="13"/>
      <c r="O58" s="13">
        <v>0</v>
      </c>
      <c r="P58" s="13"/>
      <c r="Q58" s="13">
        <f t="shared" si="1"/>
        <v>0</v>
      </c>
    </row>
    <row r="59" spans="1:17" ht="24.75" thickBot="1">
      <c r="C59" s="13"/>
      <c r="D59" s="13"/>
      <c r="E59" s="14">
        <f>SUM(E8:E58)</f>
        <v>4425439931840</v>
      </c>
      <c r="F59" s="13"/>
      <c r="G59" s="14">
        <f>SUM(G8:G58)</f>
        <v>4119822776387</v>
      </c>
      <c r="H59" s="13"/>
      <c r="I59" s="14">
        <f>SUM(I8:I58)</f>
        <v>305617155453</v>
      </c>
      <c r="J59" s="13"/>
      <c r="K59" s="13"/>
      <c r="L59" s="13"/>
      <c r="M59" s="14">
        <f>SUM(M8:M58)</f>
        <v>4425439931840</v>
      </c>
      <c r="N59" s="13"/>
      <c r="O59" s="14">
        <f>SUM(O8:O58)</f>
        <v>4070565644956</v>
      </c>
      <c r="P59" s="13"/>
      <c r="Q59" s="14">
        <f>SUM(Q8:Q58)</f>
        <v>354874286884</v>
      </c>
    </row>
    <row r="60" spans="1:17" ht="24.75" thickTop="1">
      <c r="G60" s="3"/>
      <c r="H60" s="3"/>
      <c r="I60" s="3"/>
      <c r="O60" s="3"/>
      <c r="Q60" s="3"/>
    </row>
    <row r="61" spans="1:17">
      <c r="G61" s="3"/>
      <c r="I61" s="3"/>
      <c r="O61" s="3"/>
      <c r="P61" s="3"/>
      <c r="Q61" s="3"/>
    </row>
    <row r="62" spans="1:17">
      <c r="F62" s="3"/>
      <c r="G62" s="3"/>
      <c r="H62" s="3"/>
      <c r="I62" s="3"/>
    </row>
    <row r="63" spans="1:17">
      <c r="G63" s="3"/>
      <c r="I63" s="3"/>
    </row>
    <row r="64" spans="1:17">
      <c r="G64" s="3"/>
      <c r="H64" s="3"/>
      <c r="I6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63"/>
  <sheetViews>
    <sheetView rightToLeft="1" topLeftCell="A43" workbookViewId="0">
      <selection activeCell="E8" sqref="E8:Q56"/>
    </sheetView>
  </sheetViews>
  <sheetFormatPr defaultRowHeight="24"/>
  <cols>
    <col min="1" max="1" width="30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97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7" t="s">
        <v>3</v>
      </c>
      <c r="C6" s="18" t="s">
        <v>99</v>
      </c>
      <c r="D6" s="18" t="s">
        <v>99</v>
      </c>
      <c r="E6" s="18" t="s">
        <v>99</v>
      </c>
      <c r="F6" s="18" t="s">
        <v>99</v>
      </c>
      <c r="G6" s="18" t="s">
        <v>99</v>
      </c>
      <c r="H6" s="18" t="s">
        <v>99</v>
      </c>
      <c r="I6" s="18" t="s">
        <v>99</v>
      </c>
      <c r="K6" s="18" t="s">
        <v>100</v>
      </c>
      <c r="L6" s="18" t="s">
        <v>100</v>
      </c>
      <c r="M6" s="18" t="s">
        <v>100</v>
      </c>
      <c r="N6" s="18" t="s">
        <v>100</v>
      </c>
      <c r="O6" s="18" t="s">
        <v>100</v>
      </c>
      <c r="P6" s="18" t="s">
        <v>100</v>
      </c>
      <c r="Q6" s="18" t="s">
        <v>100</v>
      </c>
    </row>
    <row r="7" spans="1:17" ht="24.75">
      <c r="A7" s="18" t="s">
        <v>3</v>
      </c>
      <c r="C7" s="18" t="s">
        <v>7</v>
      </c>
      <c r="E7" s="18" t="s">
        <v>107</v>
      </c>
      <c r="G7" s="18" t="s">
        <v>108</v>
      </c>
      <c r="I7" s="18" t="s">
        <v>110</v>
      </c>
      <c r="K7" s="18" t="s">
        <v>7</v>
      </c>
      <c r="M7" s="18" t="s">
        <v>107</v>
      </c>
      <c r="O7" s="18" t="s">
        <v>108</v>
      </c>
      <c r="Q7" s="18" t="s">
        <v>110</v>
      </c>
    </row>
    <row r="8" spans="1:17">
      <c r="A8" s="1" t="s">
        <v>50</v>
      </c>
      <c r="C8" s="9">
        <v>1586799</v>
      </c>
      <c r="D8" s="4"/>
      <c r="E8" s="13">
        <v>18954515430</v>
      </c>
      <c r="F8" s="13"/>
      <c r="G8" s="13">
        <v>17536420895</v>
      </c>
      <c r="H8" s="13"/>
      <c r="I8" s="13">
        <f>E8-G8</f>
        <v>1418094535</v>
      </c>
      <c r="J8" s="13"/>
      <c r="K8" s="13">
        <v>1586799</v>
      </c>
      <c r="L8" s="13"/>
      <c r="M8" s="13">
        <v>18954515430</v>
      </c>
      <c r="N8" s="13"/>
      <c r="O8" s="13">
        <v>17536420895</v>
      </c>
      <c r="P8" s="13"/>
      <c r="Q8" s="13">
        <f>M8-O8</f>
        <v>1418094535</v>
      </c>
    </row>
    <row r="9" spans="1:17">
      <c r="A9" s="1" t="s">
        <v>24</v>
      </c>
      <c r="C9" s="9">
        <v>873878</v>
      </c>
      <c r="D9" s="4"/>
      <c r="E9" s="13">
        <v>5013769633</v>
      </c>
      <c r="F9" s="13"/>
      <c r="G9" s="13">
        <v>4595901870</v>
      </c>
      <c r="H9" s="13"/>
      <c r="I9" s="13">
        <f t="shared" ref="I9:I56" si="0">E9-G9</f>
        <v>417867763</v>
      </c>
      <c r="J9" s="13"/>
      <c r="K9" s="13">
        <v>873878</v>
      </c>
      <c r="L9" s="13"/>
      <c r="M9" s="13">
        <v>5013769633</v>
      </c>
      <c r="N9" s="13"/>
      <c r="O9" s="13">
        <v>4595901870</v>
      </c>
      <c r="P9" s="13"/>
      <c r="Q9" s="13">
        <f t="shared" ref="Q9:Q56" si="1">M9-O9</f>
        <v>417867763</v>
      </c>
    </row>
    <row r="10" spans="1:17">
      <c r="A10" s="1" t="s">
        <v>54</v>
      </c>
      <c r="C10" s="9">
        <v>415852</v>
      </c>
      <c r="D10" s="4"/>
      <c r="E10" s="13">
        <v>6323120921</v>
      </c>
      <c r="F10" s="13"/>
      <c r="G10" s="13">
        <v>5862126697</v>
      </c>
      <c r="H10" s="13"/>
      <c r="I10" s="13">
        <f t="shared" si="0"/>
        <v>460994224</v>
      </c>
      <c r="J10" s="13"/>
      <c r="K10" s="13">
        <v>415852</v>
      </c>
      <c r="L10" s="13"/>
      <c r="M10" s="13">
        <v>6323120921</v>
      </c>
      <c r="N10" s="13"/>
      <c r="O10" s="13">
        <v>5862126697</v>
      </c>
      <c r="P10" s="13"/>
      <c r="Q10" s="13">
        <f t="shared" si="1"/>
        <v>460994224</v>
      </c>
    </row>
    <row r="11" spans="1:17">
      <c r="A11" s="1" t="s">
        <v>26</v>
      </c>
      <c r="C11" s="9">
        <v>100435</v>
      </c>
      <c r="D11" s="4"/>
      <c r="E11" s="13">
        <v>17128918942</v>
      </c>
      <c r="F11" s="13"/>
      <c r="G11" s="13">
        <v>15909212575</v>
      </c>
      <c r="H11" s="13"/>
      <c r="I11" s="13">
        <f t="shared" si="0"/>
        <v>1219706367</v>
      </c>
      <c r="J11" s="13"/>
      <c r="K11" s="13">
        <v>100435</v>
      </c>
      <c r="L11" s="13"/>
      <c r="M11" s="13">
        <v>17128918942</v>
      </c>
      <c r="N11" s="13"/>
      <c r="O11" s="13">
        <v>15909212575</v>
      </c>
      <c r="P11" s="13"/>
      <c r="Q11" s="13">
        <f t="shared" si="1"/>
        <v>1219706367</v>
      </c>
    </row>
    <row r="12" spans="1:17">
      <c r="A12" s="1" t="s">
        <v>33</v>
      </c>
      <c r="C12" s="9">
        <v>13381</v>
      </c>
      <c r="D12" s="4"/>
      <c r="E12" s="13">
        <v>2116908039</v>
      </c>
      <c r="F12" s="13"/>
      <c r="G12" s="13">
        <v>1745431967</v>
      </c>
      <c r="H12" s="13"/>
      <c r="I12" s="13">
        <f t="shared" si="0"/>
        <v>371476072</v>
      </c>
      <c r="J12" s="13"/>
      <c r="K12" s="13">
        <v>13381</v>
      </c>
      <c r="L12" s="13"/>
      <c r="M12" s="13">
        <v>2116908039</v>
      </c>
      <c r="N12" s="13"/>
      <c r="O12" s="13">
        <v>1745431967</v>
      </c>
      <c r="P12" s="13"/>
      <c r="Q12" s="13">
        <f t="shared" si="1"/>
        <v>371476072</v>
      </c>
    </row>
    <row r="13" spans="1:17">
      <c r="A13" s="1" t="s">
        <v>25</v>
      </c>
      <c r="C13" s="9">
        <v>18332</v>
      </c>
      <c r="D13" s="4"/>
      <c r="E13" s="13">
        <v>1511044915</v>
      </c>
      <c r="F13" s="13"/>
      <c r="G13" s="13">
        <v>1309879136</v>
      </c>
      <c r="H13" s="13"/>
      <c r="I13" s="13">
        <f t="shared" si="0"/>
        <v>201165779</v>
      </c>
      <c r="J13" s="13"/>
      <c r="K13" s="13">
        <v>18332</v>
      </c>
      <c r="L13" s="13"/>
      <c r="M13" s="13">
        <v>1511044915</v>
      </c>
      <c r="N13" s="13"/>
      <c r="O13" s="13">
        <v>1309879136</v>
      </c>
      <c r="P13" s="13"/>
      <c r="Q13" s="13">
        <f t="shared" si="1"/>
        <v>201165779</v>
      </c>
    </row>
    <row r="14" spans="1:17">
      <c r="A14" s="1" t="s">
        <v>38</v>
      </c>
      <c r="C14" s="9">
        <v>1022271</v>
      </c>
      <c r="D14" s="4"/>
      <c r="E14" s="13">
        <v>2122420194</v>
      </c>
      <c r="F14" s="13"/>
      <c r="G14" s="13">
        <v>1881566457</v>
      </c>
      <c r="H14" s="13"/>
      <c r="I14" s="13">
        <f t="shared" si="0"/>
        <v>240853737</v>
      </c>
      <c r="J14" s="13"/>
      <c r="K14" s="13">
        <v>1022271</v>
      </c>
      <c r="L14" s="13"/>
      <c r="M14" s="13">
        <v>2122420194</v>
      </c>
      <c r="N14" s="13"/>
      <c r="O14" s="13">
        <v>1881566457</v>
      </c>
      <c r="P14" s="13"/>
      <c r="Q14" s="13">
        <f t="shared" si="1"/>
        <v>240853737</v>
      </c>
    </row>
    <row r="15" spans="1:17">
      <c r="A15" s="1" t="s">
        <v>21</v>
      </c>
      <c r="C15" s="9">
        <v>711082</v>
      </c>
      <c r="D15" s="4"/>
      <c r="E15" s="13">
        <v>4248174980</v>
      </c>
      <c r="F15" s="13"/>
      <c r="G15" s="13">
        <v>3511392229</v>
      </c>
      <c r="H15" s="13"/>
      <c r="I15" s="13">
        <f t="shared" si="0"/>
        <v>736782751</v>
      </c>
      <c r="J15" s="13"/>
      <c r="K15" s="13">
        <v>711082</v>
      </c>
      <c r="L15" s="13"/>
      <c r="M15" s="13">
        <v>4248174980</v>
      </c>
      <c r="N15" s="13"/>
      <c r="O15" s="13">
        <v>3511392229</v>
      </c>
      <c r="P15" s="13"/>
      <c r="Q15" s="13">
        <f t="shared" si="1"/>
        <v>736782751</v>
      </c>
    </row>
    <row r="16" spans="1:17">
      <c r="A16" s="1" t="s">
        <v>61</v>
      </c>
      <c r="C16" s="9">
        <v>2211383</v>
      </c>
      <c r="D16" s="4"/>
      <c r="E16" s="13">
        <v>16681814777</v>
      </c>
      <c r="F16" s="13"/>
      <c r="G16" s="13">
        <v>16010126138</v>
      </c>
      <c r="H16" s="13"/>
      <c r="I16" s="13">
        <f t="shared" si="0"/>
        <v>671688639</v>
      </c>
      <c r="J16" s="13"/>
      <c r="K16" s="13">
        <v>2211383</v>
      </c>
      <c r="L16" s="13"/>
      <c r="M16" s="13">
        <v>16681814777</v>
      </c>
      <c r="N16" s="13"/>
      <c r="O16" s="13">
        <v>16010126138</v>
      </c>
      <c r="P16" s="13"/>
      <c r="Q16" s="13">
        <f t="shared" si="1"/>
        <v>671688639</v>
      </c>
    </row>
    <row r="17" spans="1:17">
      <c r="A17" s="1" t="s">
        <v>23</v>
      </c>
      <c r="C17" s="9">
        <v>51948</v>
      </c>
      <c r="D17" s="4"/>
      <c r="E17" s="13">
        <v>2443036811</v>
      </c>
      <c r="F17" s="13"/>
      <c r="G17" s="13">
        <v>1971704185</v>
      </c>
      <c r="H17" s="13"/>
      <c r="I17" s="13">
        <f t="shared" si="0"/>
        <v>471332626</v>
      </c>
      <c r="J17" s="13"/>
      <c r="K17" s="13">
        <v>51948</v>
      </c>
      <c r="L17" s="13"/>
      <c r="M17" s="13">
        <v>2443036811</v>
      </c>
      <c r="N17" s="13"/>
      <c r="O17" s="13">
        <v>1971704185</v>
      </c>
      <c r="P17" s="13"/>
      <c r="Q17" s="13">
        <f t="shared" si="1"/>
        <v>471332626</v>
      </c>
    </row>
    <row r="18" spans="1:17">
      <c r="A18" s="1" t="s">
        <v>51</v>
      </c>
      <c r="C18" s="9">
        <v>298080</v>
      </c>
      <c r="D18" s="4"/>
      <c r="E18" s="13">
        <v>1860639753</v>
      </c>
      <c r="F18" s="13"/>
      <c r="G18" s="13">
        <v>1827008865</v>
      </c>
      <c r="H18" s="13"/>
      <c r="I18" s="13">
        <f t="shared" si="0"/>
        <v>33630888</v>
      </c>
      <c r="J18" s="13"/>
      <c r="K18" s="13">
        <v>298080</v>
      </c>
      <c r="L18" s="13"/>
      <c r="M18" s="13">
        <v>1860639753</v>
      </c>
      <c r="N18" s="13"/>
      <c r="O18" s="13">
        <v>1827008865</v>
      </c>
      <c r="P18" s="13"/>
      <c r="Q18" s="13">
        <f t="shared" si="1"/>
        <v>33630888</v>
      </c>
    </row>
    <row r="19" spans="1:17">
      <c r="A19" s="1" t="s">
        <v>42</v>
      </c>
      <c r="C19" s="9">
        <v>294061</v>
      </c>
      <c r="D19" s="4"/>
      <c r="E19" s="13">
        <v>4177129021</v>
      </c>
      <c r="F19" s="13"/>
      <c r="G19" s="13">
        <v>3470782304</v>
      </c>
      <c r="H19" s="13"/>
      <c r="I19" s="13">
        <f t="shared" si="0"/>
        <v>706346717</v>
      </c>
      <c r="J19" s="13"/>
      <c r="K19" s="13">
        <v>294061</v>
      </c>
      <c r="L19" s="13"/>
      <c r="M19" s="13">
        <v>4177129021</v>
      </c>
      <c r="N19" s="13"/>
      <c r="O19" s="13">
        <v>3470782304</v>
      </c>
      <c r="P19" s="13"/>
      <c r="Q19" s="13">
        <f t="shared" si="1"/>
        <v>706346717</v>
      </c>
    </row>
    <row r="20" spans="1:17">
      <c r="A20" s="1" t="s">
        <v>35</v>
      </c>
      <c r="C20" s="9">
        <v>106078</v>
      </c>
      <c r="D20" s="4"/>
      <c r="E20" s="13">
        <v>2108936735</v>
      </c>
      <c r="F20" s="13"/>
      <c r="G20" s="13">
        <v>2179442585</v>
      </c>
      <c r="H20" s="13"/>
      <c r="I20" s="13">
        <f t="shared" si="0"/>
        <v>-70505850</v>
      </c>
      <c r="J20" s="13"/>
      <c r="K20" s="13">
        <v>106078</v>
      </c>
      <c r="L20" s="13"/>
      <c r="M20" s="13">
        <v>2108936735</v>
      </c>
      <c r="N20" s="13"/>
      <c r="O20" s="13">
        <v>2179442585</v>
      </c>
      <c r="P20" s="13"/>
      <c r="Q20" s="13">
        <f t="shared" si="1"/>
        <v>-70505850</v>
      </c>
    </row>
    <row r="21" spans="1:17">
      <c r="A21" s="1" t="s">
        <v>60</v>
      </c>
      <c r="C21" s="9">
        <v>539336</v>
      </c>
      <c r="D21" s="4"/>
      <c r="E21" s="13">
        <v>8599553526</v>
      </c>
      <c r="F21" s="13"/>
      <c r="G21" s="13">
        <v>8712508475</v>
      </c>
      <c r="H21" s="13"/>
      <c r="I21" s="13">
        <f t="shared" si="0"/>
        <v>-112954949</v>
      </c>
      <c r="J21" s="13"/>
      <c r="K21" s="13">
        <v>539336</v>
      </c>
      <c r="L21" s="13"/>
      <c r="M21" s="13">
        <v>8599553526</v>
      </c>
      <c r="N21" s="13"/>
      <c r="O21" s="13">
        <v>8712508475</v>
      </c>
      <c r="P21" s="13"/>
      <c r="Q21" s="13">
        <f t="shared" si="1"/>
        <v>-112954949</v>
      </c>
    </row>
    <row r="22" spans="1:17">
      <c r="A22" s="1" t="s">
        <v>19</v>
      </c>
      <c r="C22" s="9">
        <v>1353000</v>
      </c>
      <c r="D22" s="4"/>
      <c r="E22" s="13">
        <v>4967576689</v>
      </c>
      <c r="F22" s="13"/>
      <c r="G22" s="13">
        <v>4973293576</v>
      </c>
      <c r="H22" s="13"/>
      <c r="I22" s="13">
        <f t="shared" si="0"/>
        <v>-5716887</v>
      </c>
      <c r="J22" s="13"/>
      <c r="K22" s="13">
        <v>1353000</v>
      </c>
      <c r="L22" s="13"/>
      <c r="M22" s="13">
        <v>4967576689</v>
      </c>
      <c r="N22" s="13"/>
      <c r="O22" s="13">
        <v>4973293576</v>
      </c>
      <c r="P22" s="13"/>
      <c r="Q22" s="13">
        <f t="shared" si="1"/>
        <v>-5716887</v>
      </c>
    </row>
    <row r="23" spans="1:17">
      <c r="A23" s="1" t="s">
        <v>15</v>
      </c>
      <c r="C23" s="9">
        <v>1279117</v>
      </c>
      <c r="D23" s="4"/>
      <c r="E23" s="13">
        <v>3043721608</v>
      </c>
      <c r="F23" s="13"/>
      <c r="G23" s="13">
        <v>2955793142</v>
      </c>
      <c r="H23" s="13"/>
      <c r="I23" s="13">
        <f t="shared" si="0"/>
        <v>87928466</v>
      </c>
      <c r="J23" s="13"/>
      <c r="K23" s="13">
        <v>1279117</v>
      </c>
      <c r="L23" s="13"/>
      <c r="M23" s="13">
        <v>3043721608</v>
      </c>
      <c r="N23" s="13"/>
      <c r="O23" s="13">
        <v>2955793142</v>
      </c>
      <c r="P23" s="13"/>
      <c r="Q23" s="13">
        <f t="shared" si="1"/>
        <v>87928466</v>
      </c>
    </row>
    <row r="24" spans="1:17">
      <c r="A24" s="1" t="s">
        <v>57</v>
      </c>
      <c r="C24" s="9">
        <v>97245</v>
      </c>
      <c r="D24" s="4"/>
      <c r="E24" s="13">
        <v>2358699737</v>
      </c>
      <c r="F24" s="13"/>
      <c r="G24" s="13">
        <v>2026643233</v>
      </c>
      <c r="H24" s="13"/>
      <c r="I24" s="13">
        <f t="shared" si="0"/>
        <v>332056504</v>
      </c>
      <c r="J24" s="13"/>
      <c r="K24" s="13">
        <v>97245</v>
      </c>
      <c r="L24" s="13"/>
      <c r="M24" s="13">
        <v>2358699737</v>
      </c>
      <c r="N24" s="13"/>
      <c r="O24" s="13">
        <v>2026643233</v>
      </c>
      <c r="P24" s="13"/>
      <c r="Q24" s="13">
        <f t="shared" si="1"/>
        <v>332056504</v>
      </c>
    </row>
    <row r="25" spans="1:17">
      <c r="A25" s="1" t="s">
        <v>45</v>
      </c>
      <c r="C25" s="9">
        <v>231454</v>
      </c>
      <c r="D25" s="4"/>
      <c r="E25" s="13">
        <v>2263285691</v>
      </c>
      <c r="F25" s="13"/>
      <c r="G25" s="13">
        <v>1872167800</v>
      </c>
      <c r="H25" s="13"/>
      <c r="I25" s="13">
        <f t="shared" si="0"/>
        <v>391117891</v>
      </c>
      <c r="J25" s="13"/>
      <c r="K25" s="13">
        <v>231454</v>
      </c>
      <c r="L25" s="13"/>
      <c r="M25" s="13">
        <v>2263285691</v>
      </c>
      <c r="N25" s="13"/>
      <c r="O25" s="13">
        <v>1872167800</v>
      </c>
      <c r="P25" s="13"/>
      <c r="Q25" s="13">
        <f t="shared" si="1"/>
        <v>391117891</v>
      </c>
    </row>
    <row r="26" spans="1:17">
      <c r="A26" s="1" t="s">
        <v>63</v>
      </c>
      <c r="C26" s="9">
        <v>163930</v>
      </c>
      <c r="D26" s="4"/>
      <c r="E26" s="13">
        <v>3622283836</v>
      </c>
      <c r="F26" s="13"/>
      <c r="G26" s="13">
        <v>3223147752</v>
      </c>
      <c r="H26" s="13"/>
      <c r="I26" s="13">
        <f t="shared" si="0"/>
        <v>399136084</v>
      </c>
      <c r="J26" s="13"/>
      <c r="K26" s="13">
        <v>163930</v>
      </c>
      <c r="L26" s="13"/>
      <c r="M26" s="13">
        <v>3622283836</v>
      </c>
      <c r="N26" s="13"/>
      <c r="O26" s="13">
        <v>3223147752</v>
      </c>
      <c r="P26" s="13"/>
      <c r="Q26" s="13">
        <f t="shared" si="1"/>
        <v>399136084</v>
      </c>
    </row>
    <row r="27" spans="1:17">
      <c r="A27" s="1" t="s">
        <v>37</v>
      </c>
      <c r="C27" s="9">
        <v>385130</v>
      </c>
      <c r="D27" s="4"/>
      <c r="E27" s="13">
        <v>5960795122</v>
      </c>
      <c r="F27" s="13"/>
      <c r="G27" s="13">
        <v>5115908276</v>
      </c>
      <c r="H27" s="13"/>
      <c r="I27" s="13">
        <f t="shared" si="0"/>
        <v>844886846</v>
      </c>
      <c r="J27" s="13"/>
      <c r="K27" s="13">
        <v>385130</v>
      </c>
      <c r="L27" s="13"/>
      <c r="M27" s="13">
        <v>5960795122</v>
      </c>
      <c r="N27" s="13"/>
      <c r="O27" s="13">
        <v>5115908276</v>
      </c>
      <c r="P27" s="13"/>
      <c r="Q27" s="13">
        <f t="shared" si="1"/>
        <v>844886846</v>
      </c>
    </row>
    <row r="28" spans="1:17">
      <c r="A28" s="1" t="s">
        <v>29</v>
      </c>
      <c r="C28" s="9">
        <v>153094</v>
      </c>
      <c r="D28" s="4"/>
      <c r="E28" s="13">
        <v>1845163874</v>
      </c>
      <c r="F28" s="13"/>
      <c r="G28" s="13">
        <v>1718379491</v>
      </c>
      <c r="H28" s="13"/>
      <c r="I28" s="13">
        <f t="shared" si="0"/>
        <v>126784383</v>
      </c>
      <c r="J28" s="13"/>
      <c r="K28" s="13">
        <v>153094</v>
      </c>
      <c r="L28" s="13"/>
      <c r="M28" s="13">
        <v>1845163874</v>
      </c>
      <c r="N28" s="13"/>
      <c r="O28" s="13">
        <v>1718379491</v>
      </c>
      <c r="P28" s="13"/>
      <c r="Q28" s="13">
        <f t="shared" si="1"/>
        <v>126784383</v>
      </c>
    </row>
    <row r="29" spans="1:17">
      <c r="A29" s="1" t="s">
        <v>48</v>
      </c>
      <c r="C29" s="9">
        <v>1753318</v>
      </c>
      <c r="D29" s="4"/>
      <c r="E29" s="13">
        <v>10572734497</v>
      </c>
      <c r="F29" s="13"/>
      <c r="G29" s="13">
        <v>9757018662</v>
      </c>
      <c r="H29" s="13"/>
      <c r="I29" s="13">
        <f t="shared" si="0"/>
        <v>815715835</v>
      </c>
      <c r="J29" s="13"/>
      <c r="K29" s="13">
        <v>1753318</v>
      </c>
      <c r="L29" s="13"/>
      <c r="M29" s="13">
        <v>10572734497</v>
      </c>
      <c r="N29" s="13"/>
      <c r="O29" s="13">
        <v>9757018662</v>
      </c>
      <c r="P29" s="13"/>
      <c r="Q29" s="13">
        <f t="shared" si="1"/>
        <v>815715835</v>
      </c>
    </row>
    <row r="30" spans="1:17">
      <c r="A30" s="1" t="s">
        <v>44</v>
      </c>
      <c r="C30" s="9">
        <v>191911</v>
      </c>
      <c r="D30" s="4"/>
      <c r="E30" s="13">
        <v>3792490306</v>
      </c>
      <c r="F30" s="13"/>
      <c r="G30" s="13">
        <v>3430329452</v>
      </c>
      <c r="H30" s="13"/>
      <c r="I30" s="13">
        <f t="shared" si="0"/>
        <v>362160854</v>
      </c>
      <c r="J30" s="13"/>
      <c r="K30" s="13">
        <v>191911</v>
      </c>
      <c r="L30" s="13"/>
      <c r="M30" s="13">
        <v>3792490306</v>
      </c>
      <c r="N30" s="13"/>
      <c r="O30" s="13">
        <v>3430329452</v>
      </c>
      <c r="P30" s="13"/>
      <c r="Q30" s="13">
        <f t="shared" si="1"/>
        <v>362160854</v>
      </c>
    </row>
    <row r="31" spans="1:17">
      <c r="A31" s="1" t="s">
        <v>17</v>
      </c>
      <c r="C31" s="9">
        <v>1399986</v>
      </c>
      <c r="D31" s="4"/>
      <c r="E31" s="13">
        <v>2949523657</v>
      </c>
      <c r="F31" s="13"/>
      <c r="G31" s="13">
        <v>2692674467</v>
      </c>
      <c r="H31" s="13"/>
      <c r="I31" s="13">
        <f t="shared" si="0"/>
        <v>256849190</v>
      </c>
      <c r="J31" s="13"/>
      <c r="K31" s="13">
        <v>1399986</v>
      </c>
      <c r="L31" s="13"/>
      <c r="M31" s="13">
        <v>2949523657</v>
      </c>
      <c r="N31" s="13"/>
      <c r="O31" s="13">
        <v>2692674467</v>
      </c>
      <c r="P31" s="13"/>
      <c r="Q31" s="13">
        <f t="shared" si="1"/>
        <v>256849190</v>
      </c>
    </row>
    <row r="32" spans="1:17">
      <c r="A32" s="1" t="s">
        <v>53</v>
      </c>
      <c r="C32" s="9">
        <v>191140</v>
      </c>
      <c r="D32" s="4"/>
      <c r="E32" s="13">
        <v>3187252594</v>
      </c>
      <c r="F32" s="13"/>
      <c r="G32" s="13">
        <v>2712716215</v>
      </c>
      <c r="H32" s="13"/>
      <c r="I32" s="13">
        <f t="shared" si="0"/>
        <v>474536379</v>
      </c>
      <c r="J32" s="13"/>
      <c r="K32" s="13">
        <v>191140</v>
      </c>
      <c r="L32" s="13"/>
      <c r="M32" s="13">
        <v>3187252594</v>
      </c>
      <c r="N32" s="13"/>
      <c r="O32" s="13">
        <v>2712716215</v>
      </c>
      <c r="P32" s="13"/>
      <c r="Q32" s="13">
        <f t="shared" si="1"/>
        <v>474536379</v>
      </c>
    </row>
    <row r="33" spans="1:17">
      <c r="A33" s="1" t="s">
        <v>16</v>
      </c>
      <c r="C33" s="9">
        <v>385677</v>
      </c>
      <c r="D33" s="4"/>
      <c r="E33" s="13">
        <v>3419769430</v>
      </c>
      <c r="F33" s="13"/>
      <c r="G33" s="13">
        <v>3224700569</v>
      </c>
      <c r="H33" s="13"/>
      <c r="I33" s="13">
        <f t="shared" si="0"/>
        <v>195068861</v>
      </c>
      <c r="J33" s="13"/>
      <c r="K33" s="13">
        <v>385677</v>
      </c>
      <c r="L33" s="13"/>
      <c r="M33" s="13">
        <v>3419769430</v>
      </c>
      <c r="N33" s="13"/>
      <c r="O33" s="13">
        <v>3224700569</v>
      </c>
      <c r="P33" s="13"/>
      <c r="Q33" s="13">
        <f t="shared" si="1"/>
        <v>195068861</v>
      </c>
    </row>
    <row r="34" spans="1:17">
      <c r="A34" s="1" t="s">
        <v>66</v>
      </c>
      <c r="C34" s="9">
        <v>20000</v>
      </c>
      <c r="D34" s="4"/>
      <c r="E34" s="13">
        <v>604382408</v>
      </c>
      <c r="F34" s="13"/>
      <c r="G34" s="13">
        <v>600544790</v>
      </c>
      <c r="H34" s="13"/>
      <c r="I34" s="13">
        <f t="shared" si="0"/>
        <v>3837618</v>
      </c>
      <c r="J34" s="13"/>
      <c r="K34" s="13">
        <v>20000</v>
      </c>
      <c r="L34" s="13"/>
      <c r="M34" s="13">
        <v>604382408</v>
      </c>
      <c r="N34" s="13"/>
      <c r="O34" s="13">
        <v>600544790</v>
      </c>
      <c r="P34" s="13"/>
      <c r="Q34" s="13">
        <f t="shared" si="1"/>
        <v>3837618</v>
      </c>
    </row>
    <row r="35" spans="1:17">
      <c r="A35" s="1" t="s">
        <v>36</v>
      </c>
      <c r="C35" s="9">
        <v>634229</v>
      </c>
      <c r="D35" s="4"/>
      <c r="E35" s="13">
        <v>7439373026</v>
      </c>
      <c r="F35" s="13"/>
      <c r="G35" s="13">
        <v>7735702555</v>
      </c>
      <c r="H35" s="13"/>
      <c r="I35" s="13">
        <f t="shared" si="0"/>
        <v>-296329529</v>
      </c>
      <c r="J35" s="13"/>
      <c r="K35" s="13">
        <v>634229</v>
      </c>
      <c r="L35" s="13"/>
      <c r="M35" s="13">
        <v>7439373026</v>
      </c>
      <c r="N35" s="13"/>
      <c r="O35" s="13">
        <v>7735702555</v>
      </c>
      <c r="P35" s="13"/>
      <c r="Q35" s="13">
        <f t="shared" si="1"/>
        <v>-296329529</v>
      </c>
    </row>
    <row r="36" spans="1:17">
      <c r="A36" s="1" t="s">
        <v>18</v>
      </c>
      <c r="C36" s="9">
        <v>1189997</v>
      </c>
      <c r="D36" s="4"/>
      <c r="E36" s="13">
        <v>2473060737</v>
      </c>
      <c r="F36" s="13"/>
      <c r="G36" s="13">
        <v>2292006097</v>
      </c>
      <c r="H36" s="13"/>
      <c r="I36" s="13">
        <f t="shared" si="0"/>
        <v>181054640</v>
      </c>
      <c r="J36" s="13"/>
      <c r="K36" s="13">
        <v>1189997</v>
      </c>
      <c r="L36" s="13"/>
      <c r="M36" s="13">
        <v>2473060737</v>
      </c>
      <c r="N36" s="13"/>
      <c r="O36" s="13">
        <v>2292006097</v>
      </c>
      <c r="P36" s="13"/>
      <c r="Q36" s="13">
        <f t="shared" si="1"/>
        <v>181054640</v>
      </c>
    </row>
    <row r="37" spans="1:17">
      <c r="A37" s="1" t="s">
        <v>41</v>
      </c>
      <c r="C37" s="9">
        <v>200305</v>
      </c>
      <c r="D37" s="4"/>
      <c r="E37" s="13">
        <v>1848620571</v>
      </c>
      <c r="F37" s="13"/>
      <c r="G37" s="13">
        <v>1640233872</v>
      </c>
      <c r="H37" s="13"/>
      <c r="I37" s="13">
        <f t="shared" si="0"/>
        <v>208386699</v>
      </c>
      <c r="J37" s="13"/>
      <c r="K37" s="13">
        <v>200305</v>
      </c>
      <c r="L37" s="13"/>
      <c r="M37" s="13">
        <v>1848620571</v>
      </c>
      <c r="N37" s="13"/>
      <c r="O37" s="13">
        <v>1640233872</v>
      </c>
      <c r="P37" s="13"/>
      <c r="Q37" s="13">
        <f t="shared" si="1"/>
        <v>208386699</v>
      </c>
    </row>
    <row r="38" spans="1:17">
      <c r="A38" s="1" t="s">
        <v>20</v>
      </c>
      <c r="C38" s="9">
        <v>665287</v>
      </c>
      <c r="D38" s="4"/>
      <c r="E38" s="13">
        <v>1414089757</v>
      </c>
      <c r="F38" s="13"/>
      <c r="G38" s="13">
        <v>1177076655</v>
      </c>
      <c r="H38" s="13"/>
      <c r="I38" s="13">
        <f t="shared" si="0"/>
        <v>237013102</v>
      </c>
      <c r="J38" s="13"/>
      <c r="K38" s="13">
        <v>665287</v>
      </c>
      <c r="L38" s="13"/>
      <c r="M38" s="13">
        <v>1414089757</v>
      </c>
      <c r="N38" s="13"/>
      <c r="O38" s="13">
        <v>1177076655</v>
      </c>
      <c r="P38" s="13"/>
      <c r="Q38" s="13">
        <f t="shared" si="1"/>
        <v>237013102</v>
      </c>
    </row>
    <row r="39" spans="1:17">
      <c r="A39" s="1" t="s">
        <v>65</v>
      </c>
      <c r="C39" s="9">
        <v>2175000</v>
      </c>
      <c r="D39" s="4"/>
      <c r="E39" s="13">
        <v>16525585376</v>
      </c>
      <c r="F39" s="13"/>
      <c r="G39" s="13">
        <v>16343922850</v>
      </c>
      <c r="H39" s="13"/>
      <c r="I39" s="13">
        <f t="shared" si="0"/>
        <v>181662526</v>
      </c>
      <c r="J39" s="13"/>
      <c r="K39" s="13">
        <v>2175000</v>
      </c>
      <c r="L39" s="13"/>
      <c r="M39" s="13">
        <v>16525585376</v>
      </c>
      <c r="N39" s="13"/>
      <c r="O39" s="13">
        <v>16343922850</v>
      </c>
      <c r="P39" s="13"/>
      <c r="Q39" s="13">
        <f t="shared" si="1"/>
        <v>181662526</v>
      </c>
    </row>
    <row r="40" spans="1:17">
      <c r="A40" s="1" t="s">
        <v>46</v>
      </c>
      <c r="C40" s="9">
        <v>94926</v>
      </c>
      <c r="D40" s="4"/>
      <c r="E40" s="13">
        <v>1145039146</v>
      </c>
      <c r="F40" s="13"/>
      <c r="G40" s="13">
        <v>1048194537</v>
      </c>
      <c r="H40" s="13"/>
      <c r="I40" s="13">
        <f t="shared" si="0"/>
        <v>96844609</v>
      </c>
      <c r="J40" s="13"/>
      <c r="K40" s="13">
        <v>94926</v>
      </c>
      <c r="L40" s="13"/>
      <c r="M40" s="13">
        <v>1145039146</v>
      </c>
      <c r="N40" s="13"/>
      <c r="O40" s="13">
        <v>1048194537</v>
      </c>
      <c r="P40" s="13"/>
      <c r="Q40" s="13">
        <f t="shared" si="1"/>
        <v>96844609</v>
      </c>
    </row>
    <row r="41" spans="1:17">
      <c r="A41" s="1" t="s">
        <v>59</v>
      </c>
      <c r="C41" s="9">
        <v>670208</v>
      </c>
      <c r="D41" s="4"/>
      <c r="E41" s="13">
        <v>8589411669</v>
      </c>
      <c r="F41" s="13"/>
      <c r="G41" s="13">
        <v>8740893631</v>
      </c>
      <c r="H41" s="13"/>
      <c r="I41" s="13">
        <f t="shared" si="0"/>
        <v>-151481962</v>
      </c>
      <c r="J41" s="13"/>
      <c r="K41" s="13">
        <v>670208</v>
      </c>
      <c r="L41" s="13"/>
      <c r="M41" s="13">
        <v>8589411669</v>
      </c>
      <c r="N41" s="13"/>
      <c r="O41" s="13">
        <v>8740893631</v>
      </c>
      <c r="P41" s="13"/>
      <c r="Q41" s="13">
        <f t="shared" si="1"/>
        <v>-151481962</v>
      </c>
    </row>
    <row r="42" spans="1:17">
      <c r="A42" s="1" t="s">
        <v>47</v>
      </c>
      <c r="C42" s="9">
        <v>107356</v>
      </c>
      <c r="D42" s="4"/>
      <c r="E42" s="13">
        <v>2435539492</v>
      </c>
      <c r="F42" s="13"/>
      <c r="G42" s="13">
        <v>2406017231</v>
      </c>
      <c r="H42" s="13"/>
      <c r="I42" s="13">
        <f t="shared" si="0"/>
        <v>29522261</v>
      </c>
      <c r="J42" s="13"/>
      <c r="K42" s="13">
        <v>107356</v>
      </c>
      <c r="L42" s="13"/>
      <c r="M42" s="13">
        <v>2435539492</v>
      </c>
      <c r="N42" s="13"/>
      <c r="O42" s="13">
        <v>2406017231</v>
      </c>
      <c r="P42" s="13"/>
      <c r="Q42" s="13">
        <f t="shared" si="1"/>
        <v>29522261</v>
      </c>
    </row>
    <row r="43" spans="1:17">
      <c r="A43" s="1" t="s">
        <v>40</v>
      </c>
      <c r="C43" s="9">
        <v>366610</v>
      </c>
      <c r="D43" s="4"/>
      <c r="E43" s="13">
        <v>3468705879</v>
      </c>
      <c r="F43" s="13"/>
      <c r="G43" s="13">
        <v>3256999672</v>
      </c>
      <c r="H43" s="13"/>
      <c r="I43" s="13">
        <f t="shared" si="0"/>
        <v>211706207</v>
      </c>
      <c r="J43" s="13"/>
      <c r="K43" s="13">
        <v>366610</v>
      </c>
      <c r="L43" s="13"/>
      <c r="M43" s="13">
        <v>3468705879</v>
      </c>
      <c r="N43" s="13"/>
      <c r="O43" s="13">
        <v>3256999672</v>
      </c>
      <c r="P43" s="13"/>
      <c r="Q43" s="13">
        <f t="shared" si="1"/>
        <v>211706207</v>
      </c>
    </row>
    <row r="44" spans="1:17">
      <c r="A44" s="1" t="s">
        <v>43</v>
      </c>
      <c r="C44" s="9">
        <v>488991</v>
      </c>
      <c r="D44" s="4"/>
      <c r="E44" s="13">
        <v>7034755082</v>
      </c>
      <c r="F44" s="13"/>
      <c r="G44" s="13">
        <v>6331730898</v>
      </c>
      <c r="H44" s="13"/>
      <c r="I44" s="13">
        <f t="shared" si="0"/>
        <v>703024184</v>
      </c>
      <c r="J44" s="13"/>
      <c r="K44" s="13">
        <v>488991</v>
      </c>
      <c r="L44" s="13"/>
      <c r="M44" s="13">
        <v>7034755082</v>
      </c>
      <c r="N44" s="13"/>
      <c r="O44" s="13">
        <v>6331730898</v>
      </c>
      <c r="P44" s="13"/>
      <c r="Q44" s="13">
        <f t="shared" si="1"/>
        <v>703024184</v>
      </c>
    </row>
    <row r="45" spans="1:17">
      <c r="A45" s="1" t="s">
        <v>27</v>
      </c>
      <c r="C45" s="9">
        <v>290104</v>
      </c>
      <c r="D45" s="4"/>
      <c r="E45" s="13">
        <v>12894901088</v>
      </c>
      <c r="F45" s="13"/>
      <c r="G45" s="13">
        <v>12266245007</v>
      </c>
      <c r="H45" s="13"/>
      <c r="I45" s="13">
        <f t="shared" si="0"/>
        <v>628656081</v>
      </c>
      <c r="J45" s="13"/>
      <c r="K45" s="13">
        <v>290104</v>
      </c>
      <c r="L45" s="13"/>
      <c r="M45" s="13">
        <v>12894901088</v>
      </c>
      <c r="N45" s="13"/>
      <c r="O45" s="13">
        <v>12266245007</v>
      </c>
      <c r="P45" s="13"/>
      <c r="Q45" s="13">
        <f t="shared" si="1"/>
        <v>628656081</v>
      </c>
    </row>
    <row r="46" spans="1:17">
      <c r="A46" s="1" t="s">
        <v>28</v>
      </c>
      <c r="C46" s="9">
        <v>42590</v>
      </c>
      <c r="D46" s="4"/>
      <c r="E46" s="13">
        <v>1998332275</v>
      </c>
      <c r="F46" s="13"/>
      <c r="G46" s="13">
        <v>1797146257</v>
      </c>
      <c r="H46" s="13"/>
      <c r="I46" s="13">
        <f t="shared" si="0"/>
        <v>201186018</v>
      </c>
      <c r="J46" s="13"/>
      <c r="K46" s="13">
        <v>42590</v>
      </c>
      <c r="L46" s="13"/>
      <c r="M46" s="13">
        <v>1998332275</v>
      </c>
      <c r="N46" s="13"/>
      <c r="O46" s="13">
        <v>1797146257</v>
      </c>
      <c r="P46" s="13"/>
      <c r="Q46" s="13">
        <f t="shared" si="1"/>
        <v>201186018</v>
      </c>
    </row>
    <row r="47" spans="1:17">
      <c r="A47" s="1" t="s">
        <v>31</v>
      </c>
      <c r="C47" s="9">
        <v>27318</v>
      </c>
      <c r="D47" s="4"/>
      <c r="E47" s="13">
        <v>1363375633</v>
      </c>
      <c r="F47" s="13"/>
      <c r="G47" s="13">
        <v>1320699422</v>
      </c>
      <c r="H47" s="13"/>
      <c r="I47" s="13">
        <f t="shared" si="0"/>
        <v>42676211</v>
      </c>
      <c r="J47" s="13"/>
      <c r="K47" s="13">
        <v>27318</v>
      </c>
      <c r="L47" s="13"/>
      <c r="M47" s="13">
        <v>1363375633</v>
      </c>
      <c r="N47" s="13"/>
      <c r="O47" s="13">
        <v>1320699422</v>
      </c>
      <c r="P47" s="13"/>
      <c r="Q47" s="13">
        <f t="shared" si="1"/>
        <v>42676211</v>
      </c>
    </row>
    <row r="48" spans="1:17">
      <c r="A48" s="1" t="s">
        <v>34</v>
      </c>
      <c r="C48" s="9">
        <v>96984</v>
      </c>
      <c r="D48" s="4"/>
      <c r="E48" s="13">
        <v>4383623813</v>
      </c>
      <c r="F48" s="13"/>
      <c r="G48" s="13">
        <v>4379882432</v>
      </c>
      <c r="H48" s="13"/>
      <c r="I48" s="13">
        <f t="shared" si="0"/>
        <v>3741381</v>
      </c>
      <c r="J48" s="13"/>
      <c r="K48" s="13">
        <v>96984</v>
      </c>
      <c r="L48" s="13"/>
      <c r="M48" s="13">
        <v>4383623813</v>
      </c>
      <c r="N48" s="13"/>
      <c r="O48" s="13">
        <v>4379882432</v>
      </c>
      <c r="P48" s="13"/>
      <c r="Q48" s="13">
        <f t="shared" si="1"/>
        <v>3741381</v>
      </c>
    </row>
    <row r="49" spans="1:18">
      <c r="A49" s="1" t="s">
        <v>64</v>
      </c>
      <c r="C49" s="9">
        <v>100000</v>
      </c>
      <c r="D49" s="4"/>
      <c r="E49" s="13">
        <v>1660550637</v>
      </c>
      <c r="F49" s="13"/>
      <c r="G49" s="13">
        <v>1513571794</v>
      </c>
      <c r="H49" s="13"/>
      <c r="I49" s="13">
        <f t="shared" si="0"/>
        <v>146978843</v>
      </c>
      <c r="J49" s="13"/>
      <c r="K49" s="13">
        <v>100000</v>
      </c>
      <c r="L49" s="13"/>
      <c r="M49" s="13">
        <v>1660550637</v>
      </c>
      <c r="N49" s="13"/>
      <c r="O49" s="13">
        <v>1513571794</v>
      </c>
      <c r="P49" s="13"/>
      <c r="Q49" s="13">
        <f t="shared" si="1"/>
        <v>146978843</v>
      </c>
    </row>
    <row r="50" spans="1:18">
      <c r="A50" s="1" t="s">
        <v>49</v>
      </c>
      <c r="C50" s="9">
        <v>53313</v>
      </c>
      <c r="D50" s="4"/>
      <c r="E50" s="13">
        <v>1171839048</v>
      </c>
      <c r="F50" s="13"/>
      <c r="G50" s="13">
        <v>1140917196</v>
      </c>
      <c r="H50" s="13"/>
      <c r="I50" s="13">
        <f t="shared" si="0"/>
        <v>30921852</v>
      </c>
      <c r="J50" s="13"/>
      <c r="K50" s="13">
        <v>53313</v>
      </c>
      <c r="L50" s="13"/>
      <c r="M50" s="13">
        <v>1171839048</v>
      </c>
      <c r="N50" s="13"/>
      <c r="O50" s="13">
        <v>1140917196</v>
      </c>
      <c r="P50" s="13"/>
      <c r="Q50" s="13">
        <f t="shared" si="1"/>
        <v>30921852</v>
      </c>
    </row>
    <row r="51" spans="1:18">
      <c r="A51" s="1" t="s">
        <v>39</v>
      </c>
      <c r="C51" s="9">
        <v>7650639</v>
      </c>
      <c r="D51" s="4"/>
      <c r="E51" s="13">
        <v>7878902050</v>
      </c>
      <c r="F51" s="13"/>
      <c r="G51" s="13">
        <v>7108847332</v>
      </c>
      <c r="H51" s="13"/>
      <c r="I51" s="13">
        <f t="shared" si="0"/>
        <v>770054718</v>
      </c>
      <c r="J51" s="13"/>
      <c r="K51" s="13">
        <v>7650639</v>
      </c>
      <c r="L51" s="13"/>
      <c r="M51" s="13">
        <v>7878902050</v>
      </c>
      <c r="N51" s="13"/>
      <c r="O51" s="13">
        <v>7108847332</v>
      </c>
      <c r="P51" s="13"/>
      <c r="Q51" s="13">
        <f t="shared" si="1"/>
        <v>770054718</v>
      </c>
    </row>
    <row r="52" spans="1:18">
      <c r="A52" s="1" t="s">
        <v>30</v>
      </c>
      <c r="C52" s="9">
        <v>59303</v>
      </c>
      <c r="D52" s="4"/>
      <c r="E52" s="13">
        <v>7004020837</v>
      </c>
      <c r="F52" s="13"/>
      <c r="G52" s="13">
        <v>5735822095</v>
      </c>
      <c r="H52" s="13"/>
      <c r="I52" s="13">
        <f t="shared" si="0"/>
        <v>1268198742</v>
      </c>
      <c r="J52" s="13"/>
      <c r="K52" s="13">
        <v>59303</v>
      </c>
      <c r="L52" s="13"/>
      <c r="M52" s="13">
        <v>7004020837</v>
      </c>
      <c r="N52" s="13"/>
      <c r="O52" s="13">
        <v>5735822095</v>
      </c>
      <c r="P52" s="13"/>
      <c r="Q52" s="13">
        <f t="shared" si="1"/>
        <v>1268198742</v>
      </c>
    </row>
    <row r="53" spans="1:18">
      <c r="A53" s="1" t="s">
        <v>58</v>
      </c>
      <c r="C53" s="9">
        <v>296796</v>
      </c>
      <c r="D53" s="4"/>
      <c r="E53" s="13">
        <v>2436948344</v>
      </c>
      <c r="F53" s="13"/>
      <c r="G53" s="13">
        <v>2020069945</v>
      </c>
      <c r="H53" s="13"/>
      <c r="I53" s="13">
        <f t="shared" si="0"/>
        <v>416878399</v>
      </c>
      <c r="J53" s="13"/>
      <c r="K53" s="13">
        <v>296796</v>
      </c>
      <c r="L53" s="13"/>
      <c r="M53" s="13">
        <v>2436948344</v>
      </c>
      <c r="N53" s="13"/>
      <c r="O53" s="13">
        <v>2020069945</v>
      </c>
      <c r="P53" s="13"/>
      <c r="Q53" s="13">
        <f t="shared" si="1"/>
        <v>416878399</v>
      </c>
    </row>
    <row r="54" spans="1:18">
      <c r="A54" s="1" t="s">
        <v>55</v>
      </c>
      <c r="C54" s="9">
        <v>2155151</v>
      </c>
      <c r="D54" s="4"/>
      <c r="E54" s="13">
        <v>4144315189</v>
      </c>
      <c r="F54" s="13"/>
      <c r="G54" s="13">
        <v>3886056623</v>
      </c>
      <c r="H54" s="13"/>
      <c r="I54" s="13">
        <f t="shared" si="0"/>
        <v>258258566</v>
      </c>
      <c r="J54" s="13"/>
      <c r="K54" s="13">
        <v>2155151</v>
      </c>
      <c r="L54" s="13"/>
      <c r="M54" s="13">
        <v>4144315189</v>
      </c>
      <c r="N54" s="13"/>
      <c r="O54" s="13">
        <v>3886056623</v>
      </c>
      <c r="P54" s="13"/>
      <c r="Q54" s="13">
        <f t="shared" si="1"/>
        <v>258258566</v>
      </c>
    </row>
    <row r="55" spans="1:18">
      <c r="A55" s="1" t="s">
        <v>22</v>
      </c>
      <c r="C55" s="9">
        <v>694650</v>
      </c>
      <c r="D55" s="4"/>
      <c r="E55" s="13">
        <v>6112686435</v>
      </c>
      <c r="F55" s="13"/>
      <c r="G55" s="13">
        <v>5317026174</v>
      </c>
      <c r="H55" s="13"/>
      <c r="I55" s="13">
        <f t="shared" si="0"/>
        <v>795660261</v>
      </c>
      <c r="J55" s="13"/>
      <c r="K55" s="13">
        <v>694650</v>
      </c>
      <c r="L55" s="13"/>
      <c r="M55" s="13">
        <v>6112686435</v>
      </c>
      <c r="N55" s="13"/>
      <c r="O55" s="13">
        <v>5317026174</v>
      </c>
      <c r="P55" s="13"/>
      <c r="Q55" s="13">
        <f t="shared" si="1"/>
        <v>795660261</v>
      </c>
    </row>
    <row r="56" spans="1:18">
      <c r="A56" s="1" t="s">
        <v>76</v>
      </c>
      <c r="C56" s="9">
        <v>2458500</v>
      </c>
      <c r="D56" s="4"/>
      <c r="E56" s="13">
        <v>2428444576123</v>
      </c>
      <c r="F56" s="13"/>
      <c r="G56" s="13">
        <v>2421637139576</v>
      </c>
      <c r="H56" s="13"/>
      <c r="I56" s="13">
        <f t="shared" si="0"/>
        <v>6807436547</v>
      </c>
      <c r="J56" s="13"/>
      <c r="K56" s="13">
        <v>2458500</v>
      </c>
      <c r="L56" s="13"/>
      <c r="M56" s="13">
        <v>2428444576123</v>
      </c>
      <c r="N56" s="13"/>
      <c r="O56" s="13">
        <v>2421637139576</v>
      </c>
      <c r="P56" s="13"/>
      <c r="Q56" s="13">
        <f t="shared" si="1"/>
        <v>6807436547</v>
      </c>
    </row>
    <row r="57" spans="1:18" ht="24.75" thickBot="1">
      <c r="E57" s="11">
        <f>SUM(E8:E56)</f>
        <v>2673745915333</v>
      </c>
      <c r="G57" s="11">
        <f>SUM(G8:G56)</f>
        <v>2649923023654</v>
      </c>
      <c r="I57" s="11">
        <f>SUM(I8:I56)</f>
        <v>23822891679</v>
      </c>
      <c r="M57" s="11">
        <f>SUM(M8:M56)</f>
        <v>2673745915333</v>
      </c>
      <c r="O57" s="11">
        <f>SUM(O8:O56)</f>
        <v>2649923023654</v>
      </c>
      <c r="Q57" s="11">
        <f>SUM(Q8:Q56)</f>
        <v>23822891679</v>
      </c>
    </row>
    <row r="58" spans="1:18" ht="24.75" thickTop="1"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8">
      <c r="G59" s="3"/>
      <c r="I59" s="3"/>
    </row>
    <row r="60" spans="1:18"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f t="shared" ref="R60" si="2">R59-R58</f>
        <v>0</v>
      </c>
    </row>
    <row r="61" spans="1:18">
      <c r="O61" s="9"/>
      <c r="P61" s="4"/>
      <c r="Q61" s="9"/>
    </row>
    <row r="62" spans="1:18">
      <c r="G62" s="3"/>
      <c r="I62" s="3"/>
    </row>
    <row r="63" spans="1:18">
      <c r="G63" s="3"/>
      <c r="H63" s="3"/>
      <c r="I63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1"/>
  <sheetViews>
    <sheetView rightToLeft="1" topLeftCell="A4" workbookViewId="0">
      <selection activeCell="G68" sqref="G68"/>
    </sheetView>
  </sheetViews>
  <sheetFormatPr defaultRowHeight="24"/>
  <cols>
    <col min="1" max="1" width="30.5703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>
      <c r="A3" s="16" t="s">
        <v>97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>
      <c r="A6" s="17" t="s">
        <v>3</v>
      </c>
      <c r="C6" s="18" t="s">
        <v>99</v>
      </c>
      <c r="D6" s="18" t="s">
        <v>99</v>
      </c>
      <c r="E6" s="18" t="s">
        <v>99</v>
      </c>
      <c r="F6" s="18" t="s">
        <v>99</v>
      </c>
      <c r="G6" s="18" t="s">
        <v>99</v>
      </c>
      <c r="H6" s="18" t="s">
        <v>99</v>
      </c>
      <c r="I6" s="18" t="s">
        <v>99</v>
      </c>
      <c r="J6" s="18" t="s">
        <v>99</v>
      </c>
      <c r="K6" s="18" t="s">
        <v>99</v>
      </c>
      <c r="M6" s="18" t="s">
        <v>100</v>
      </c>
      <c r="N6" s="18" t="s">
        <v>100</v>
      </c>
      <c r="O6" s="18" t="s">
        <v>100</v>
      </c>
      <c r="P6" s="18" t="s">
        <v>100</v>
      </c>
      <c r="Q6" s="18" t="s">
        <v>100</v>
      </c>
      <c r="R6" s="18" t="s">
        <v>100</v>
      </c>
      <c r="S6" s="18" t="s">
        <v>100</v>
      </c>
      <c r="T6" s="18" t="s">
        <v>100</v>
      </c>
      <c r="U6" s="18" t="s">
        <v>100</v>
      </c>
    </row>
    <row r="7" spans="1:21" ht="24.75">
      <c r="A7" s="18" t="s">
        <v>3</v>
      </c>
      <c r="C7" s="18" t="s">
        <v>111</v>
      </c>
      <c r="E7" s="18" t="s">
        <v>112</v>
      </c>
      <c r="G7" s="18" t="s">
        <v>113</v>
      </c>
      <c r="I7" s="18" t="s">
        <v>86</v>
      </c>
      <c r="K7" s="18" t="s">
        <v>114</v>
      </c>
      <c r="M7" s="18" t="s">
        <v>111</v>
      </c>
      <c r="O7" s="18" t="s">
        <v>112</v>
      </c>
      <c r="Q7" s="18" t="s">
        <v>113</v>
      </c>
      <c r="S7" s="18" t="s">
        <v>86</v>
      </c>
      <c r="U7" s="18" t="s">
        <v>114</v>
      </c>
    </row>
    <row r="8" spans="1:21">
      <c r="A8" s="1" t="s">
        <v>50</v>
      </c>
      <c r="C8" s="13">
        <v>0</v>
      </c>
      <c r="D8" s="13"/>
      <c r="E8" s="13">
        <v>23691593973</v>
      </c>
      <c r="F8" s="13"/>
      <c r="G8" s="13">
        <v>1418094535</v>
      </c>
      <c r="H8" s="13"/>
      <c r="I8" s="13">
        <f>C8+E8+G8</f>
        <v>25109688508</v>
      </c>
      <c r="J8" s="13"/>
      <c r="K8" s="7">
        <f>I8/$I$59</f>
        <v>7.7893150632124514E-2</v>
      </c>
      <c r="L8" s="13"/>
      <c r="M8" s="13">
        <v>0</v>
      </c>
      <c r="N8" s="13"/>
      <c r="O8" s="13">
        <v>30341587546</v>
      </c>
      <c r="P8" s="13"/>
      <c r="Q8" s="13">
        <v>1418094535</v>
      </c>
      <c r="R8" s="13"/>
      <c r="S8" s="13">
        <f>M8+O8+Q8</f>
        <v>31759682081</v>
      </c>
      <c r="T8" s="13"/>
      <c r="U8" s="7">
        <f>S8/$S$59</f>
        <v>8.5400801616177913E-2</v>
      </c>
    </row>
    <row r="9" spans="1:21">
      <c r="A9" s="1" t="s">
        <v>24</v>
      </c>
      <c r="C9" s="13">
        <v>0</v>
      </c>
      <c r="D9" s="13"/>
      <c r="E9" s="13">
        <v>8953311608</v>
      </c>
      <c r="F9" s="13"/>
      <c r="G9" s="13">
        <v>417867763</v>
      </c>
      <c r="H9" s="13"/>
      <c r="I9" s="13">
        <f t="shared" ref="I9:I58" si="0">C9+E9+G9</f>
        <v>9371179371</v>
      </c>
      <c r="J9" s="13"/>
      <c r="K9" s="7">
        <f t="shared" ref="K9:K58" si="1">I9/$I$59</f>
        <v>2.9070479552679319E-2</v>
      </c>
      <c r="L9" s="13"/>
      <c r="M9" s="13">
        <v>0</v>
      </c>
      <c r="N9" s="13"/>
      <c r="O9" s="13">
        <v>9396515867</v>
      </c>
      <c r="P9" s="13"/>
      <c r="Q9" s="13">
        <v>417867763</v>
      </c>
      <c r="R9" s="13"/>
      <c r="S9" s="13">
        <f t="shared" ref="S9:S58" si="2">M9+O9+Q9</f>
        <v>9814383630</v>
      </c>
      <c r="T9" s="13"/>
      <c r="U9" s="7">
        <f t="shared" ref="U9:U58" si="3">S9/$S$59</f>
        <v>2.6390573659807348E-2</v>
      </c>
    </row>
    <row r="10" spans="1:21">
      <c r="A10" s="1" t="s">
        <v>54</v>
      </c>
      <c r="C10" s="13">
        <v>0</v>
      </c>
      <c r="D10" s="13"/>
      <c r="E10" s="13">
        <v>8567708190</v>
      </c>
      <c r="F10" s="13"/>
      <c r="G10" s="13">
        <v>460994224</v>
      </c>
      <c r="H10" s="13"/>
      <c r="I10" s="13">
        <f t="shared" si="0"/>
        <v>9028702414</v>
      </c>
      <c r="J10" s="13"/>
      <c r="K10" s="7">
        <f t="shared" si="1"/>
        <v>2.8008076520832332E-2</v>
      </c>
      <c r="L10" s="13"/>
      <c r="M10" s="13">
        <v>0</v>
      </c>
      <c r="N10" s="13"/>
      <c r="O10" s="13">
        <v>8160137049</v>
      </c>
      <c r="P10" s="13"/>
      <c r="Q10" s="13">
        <v>460994224</v>
      </c>
      <c r="R10" s="13"/>
      <c r="S10" s="13">
        <f t="shared" si="2"/>
        <v>8621131273</v>
      </c>
      <c r="T10" s="13"/>
      <c r="U10" s="7">
        <f t="shared" si="3"/>
        <v>2.3181955023188268E-2</v>
      </c>
    </row>
    <row r="11" spans="1:21">
      <c r="A11" s="1" t="s">
        <v>26</v>
      </c>
      <c r="C11" s="13">
        <v>0</v>
      </c>
      <c r="D11" s="13"/>
      <c r="E11" s="13">
        <v>12159724767</v>
      </c>
      <c r="F11" s="13"/>
      <c r="G11" s="13">
        <v>1219706367</v>
      </c>
      <c r="H11" s="13"/>
      <c r="I11" s="13">
        <f t="shared" si="0"/>
        <v>13379431134</v>
      </c>
      <c r="J11" s="13"/>
      <c r="K11" s="7">
        <f t="shared" si="1"/>
        <v>4.1504538949607525E-2</v>
      </c>
      <c r="L11" s="13"/>
      <c r="M11" s="13">
        <v>0</v>
      </c>
      <c r="N11" s="13"/>
      <c r="O11" s="13">
        <v>11746290553</v>
      </c>
      <c r="P11" s="13"/>
      <c r="Q11" s="13">
        <v>1219706367</v>
      </c>
      <c r="R11" s="13"/>
      <c r="S11" s="13">
        <f t="shared" si="2"/>
        <v>12965996920</v>
      </c>
      <c r="T11" s="13"/>
      <c r="U11" s="7">
        <f t="shared" si="3"/>
        <v>3.4865164200851118E-2</v>
      </c>
    </row>
    <row r="12" spans="1:21">
      <c r="A12" s="1" t="s">
        <v>33</v>
      </c>
      <c r="C12" s="13">
        <v>0</v>
      </c>
      <c r="D12" s="13"/>
      <c r="E12" s="13">
        <v>8052523909</v>
      </c>
      <c r="F12" s="13"/>
      <c r="G12" s="13">
        <v>371476072</v>
      </c>
      <c r="H12" s="13"/>
      <c r="I12" s="13">
        <f t="shared" si="0"/>
        <v>8423999981</v>
      </c>
      <c r="J12" s="13"/>
      <c r="K12" s="7">
        <f t="shared" si="1"/>
        <v>2.6132219809735565E-2</v>
      </c>
      <c r="L12" s="13"/>
      <c r="M12" s="13">
        <v>0</v>
      </c>
      <c r="N12" s="13"/>
      <c r="O12" s="13">
        <v>8511021081</v>
      </c>
      <c r="P12" s="13"/>
      <c r="Q12" s="13">
        <v>371476072</v>
      </c>
      <c r="R12" s="13"/>
      <c r="S12" s="13">
        <f t="shared" si="2"/>
        <v>8882497153</v>
      </c>
      <c r="T12" s="13"/>
      <c r="U12" s="7">
        <f t="shared" si="3"/>
        <v>2.3884759780811175E-2</v>
      </c>
    </row>
    <row r="13" spans="1:21">
      <c r="A13" s="1" t="s">
        <v>25</v>
      </c>
      <c r="C13" s="13">
        <v>0</v>
      </c>
      <c r="D13" s="13"/>
      <c r="E13" s="13">
        <v>3434620717</v>
      </c>
      <c r="F13" s="13"/>
      <c r="G13" s="13">
        <v>201165779</v>
      </c>
      <c r="H13" s="13"/>
      <c r="I13" s="13">
        <f t="shared" si="0"/>
        <v>3635786496</v>
      </c>
      <c r="J13" s="13"/>
      <c r="K13" s="7">
        <f t="shared" si="1"/>
        <v>1.1278629167739104E-2</v>
      </c>
      <c r="L13" s="13"/>
      <c r="M13" s="13">
        <v>0</v>
      </c>
      <c r="N13" s="13"/>
      <c r="O13" s="13">
        <v>3787493491</v>
      </c>
      <c r="P13" s="13"/>
      <c r="Q13" s="13">
        <v>201165779</v>
      </c>
      <c r="R13" s="13"/>
      <c r="S13" s="13">
        <f t="shared" si="2"/>
        <v>3988659270</v>
      </c>
      <c r="T13" s="13"/>
      <c r="U13" s="7">
        <f t="shared" si="3"/>
        <v>1.0725381260525314E-2</v>
      </c>
    </row>
    <row r="14" spans="1:21">
      <c r="A14" s="1" t="s">
        <v>38</v>
      </c>
      <c r="C14" s="13">
        <v>0</v>
      </c>
      <c r="D14" s="13"/>
      <c r="E14" s="13">
        <v>4092119574</v>
      </c>
      <c r="F14" s="13"/>
      <c r="G14" s="13">
        <v>240853737</v>
      </c>
      <c r="H14" s="13"/>
      <c r="I14" s="13">
        <f t="shared" si="0"/>
        <v>4332973311</v>
      </c>
      <c r="J14" s="13"/>
      <c r="K14" s="7">
        <f t="shared" si="1"/>
        <v>1.344138310163295E-2</v>
      </c>
      <c r="L14" s="13"/>
      <c r="M14" s="13">
        <v>0</v>
      </c>
      <c r="N14" s="13"/>
      <c r="O14" s="13">
        <v>5549149658</v>
      </c>
      <c r="P14" s="13"/>
      <c r="Q14" s="13">
        <v>240853737</v>
      </c>
      <c r="R14" s="13"/>
      <c r="S14" s="13">
        <f t="shared" si="2"/>
        <v>5790003395</v>
      </c>
      <c r="T14" s="13"/>
      <c r="U14" s="7">
        <f t="shared" si="3"/>
        <v>1.5569139830565409E-2</v>
      </c>
    </row>
    <row r="15" spans="1:21">
      <c r="A15" s="1" t="s">
        <v>21</v>
      </c>
      <c r="C15" s="13">
        <v>0</v>
      </c>
      <c r="D15" s="13"/>
      <c r="E15" s="13">
        <v>18498961428</v>
      </c>
      <c r="F15" s="13"/>
      <c r="G15" s="13">
        <v>736782751</v>
      </c>
      <c r="H15" s="13"/>
      <c r="I15" s="13">
        <f t="shared" si="0"/>
        <v>19235744179</v>
      </c>
      <c r="J15" s="13"/>
      <c r="K15" s="7">
        <f t="shared" si="1"/>
        <v>5.9671497652329986E-2</v>
      </c>
      <c r="L15" s="13"/>
      <c r="M15" s="13">
        <v>0</v>
      </c>
      <c r="N15" s="13"/>
      <c r="O15" s="13">
        <v>20079014053</v>
      </c>
      <c r="P15" s="13"/>
      <c r="Q15" s="13">
        <v>736782751</v>
      </c>
      <c r="R15" s="13"/>
      <c r="S15" s="13">
        <f t="shared" si="2"/>
        <v>20815796804</v>
      </c>
      <c r="T15" s="13"/>
      <c r="U15" s="7">
        <f t="shared" si="3"/>
        <v>5.5973033004778149E-2</v>
      </c>
    </row>
    <row r="16" spans="1:21">
      <c r="A16" s="1" t="s">
        <v>61</v>
      </c>
      <c r="C16" s="13">
        <v>0</v>
      </c>
      <c r="D16" s="13"/>
      <c r="E16" s="13">
        <v>2904715923</v>
      </c>
      <c r="F16" s="13"/>
      <c r="G16" s="13">
        <v>671688639</v>
      </c>
      <c r="H16" s="13"/>
      <c r="I16" s="13">
        <f t="shared" si="0"/>
        <v>3576404562</v>
      </c>
      <c r="J16" s="13"/>
      <c r="K16" s="7">
        <f t="shared" si="1"/>
        <v>1.109441955763521E-2</v>
      </c>
      <c r="L16" s="13"/>
      <c r="M16" s="13">
        <v>0</v>
      </c>
      <c r="N16" s="13"/>
      <c r="O16" s="13">
        <v>12813666625</v>
      </c>
      <c r="P16" s="13"/>
      <c r="Q16" s="13">
        <v>671688639</v>
      </c>
      <c r="R16" s="13"/>
      <c r="S16" s="13">
        <f t="shared" si="2"/>
        <v>13485355264</v>
      </c>
      <c r="T16" s="13"/>
      <c r="U16" s="7">
        <f t="shared" si="3"/>
        <v>3.626170270493724E-2</v>
      </c>
    </row>
    <row r="17" spans="1:21">
      <c r="A17" s="1" t="s">
        <v>23</v>
      </c>
      <c r="C17" s="13">
        <v>0</v>
      </c>
      <c r="D17" s="13"/>
      <c r="E17" s="13">
        <v>8041409376</v>
      </c>
      <c r="F17" s="13"/>
      <c r="G17" s="13">
        <v>471332626</v>
      </c>
      <c r="H17" s="13"/>
      <c r="I17" s="13">
        <f t="shared" si="0"/>
        <v>8512742002</v>
      </c>
      <c r="J17" s="13"/>
      <c r="K17" s="7">
        <f t="shared" si="1"/>
        <v>2.64075077969581E-2</v>
      </c>
      <c r="L17" s="13"/>
      <c r="M17" s="13">
        <v>0</v>
      </c>
      <c r="N17" s="13"/>
      <c r="O17" s="13">
        <v>8611807564</v>
      </c>
      <c r="P17" s="13"/>
      <c r="Q17" s="13">
        <v>471332626</v>
      </c>
      <c r="R17" s="13"/>
      <c r="S17" s="13">
        <f t="shared" si="2"/>
        <v>9083140190</v>
      </c>
      <c r="T17" s="13"/>
      <c r="U17" s="7">
        <f t="shared" si="3"/>
        <v>2.4424282694006687E-2</v>
      </c>
    </row>
    <row r="18" spans="1:21">
      <c r="A18" s="1" t="s">
        <v>51</v>
      </c>
      <c r="C18" s="13">
        <v>0</v>
      </c>
      <c r="D18" s="13"/>
      <c r="E18" s="13">
        <v>36633911</v>
      </c>
      <c r="F18" s="13"/>
      <c r="G18" s="13">
        <v>33630888</v>
      </c>
      <c r="H18" s="13"/>
      <c r="I18" s="13">
        <f t="shared" si="0"/>
        <v>70264799</v>
      </c>
      <c r="J18" s="13"/>
      <c r="K18" s="7">
        <f t="shared" si="1"/>
        <v>2.1796951287942883E-4</v>
      </c>
      <c r="L18" s="13"/>
      <c r="M18" s="13">
        <v>0</v>
      </c>
      <c r="N18" s="13"/>
      <c r="O18" s="13">
        <v>0</v>
      </c>
      <c r="P18" s="13"/>
      <c r="Q18" s="13">
        <v>33630888</v>
      </c>
      <c r="R18" s="13"/>
      <c r="S18" s="13">
        <f t="shared" si="2"/>
        <v>33630888</v>
      </c>
      <c r="T18" s="13"/>
      <c r="U18" s="7">
        <f t="shared" si="3"/>
        <v>9.0432416386879204E-5</v>
      </c>
    </row>
    <row r="19" spans="1:21">
      <c r="A19" s="1" t="s">
        <v>42</v>
      </c>
      <c r="C19" s="13">
        <v>0</v>
      </c>
      <c r="D19" s="13"/>
      <c r="E19" s="13">
        <v>13349389693</v>
      </c>
      <c r="F19" s="13"/>
      <c r="G19" s="13">
        <v>706346717</v>
      </c>
      <c r="H19" s="13"/>
      <c r="I19" s="13">
        <f t="shared" si="0"/>
        <v>14055736410</v>
      </c>
      <c r="J19" s="13"/>
      <c r="K19" s="7">
        <f t="shared" si="1"/>
        <v>4.3602515940440553E-2</v>
      </c>
      <c r="L19" s="13"/>
      <c r="M19" s="13">
        <v>0</v>
      </c>
      <c r="N19" s="13"/>
      <c r="O19" s="13">
        <v>14753482144</v>
      </c>
      <c r="P19" s="13"/>
      <c r="Q19" s="13">
        <v>706346717</v>
      </c>
      <c r="R19" s="13"/>
      <c r="S19" s="13">
        <f t="shared" si="2"/>
        <v>15459828861</v>
      </c>
      <c r="T19" s="13"/>
      <c r="U19" s="7">
        <f t="shared" si="3"/>
        <v>4.15710010638983E-2</v>
      </c>
    </row>
    <row r="20" spans="1:21">
      <c r="A20" s="1" t="s">
        <v>35</v>
      </c>
      <c r="C20" s="13">
        <v>0</v>
      </c>
      <c r="D20" s="13"/>
      <c r="E20" s="13">
        <v>-3750296987</v>
      </c>
      <c r="F20" s="13"/>
      <c r="G20" s="13">
        <v>-70505850</v>
      </c>
      <c r="H20" s="13"/>
      <c r="I20" s="13">
        <f t="shared" si="0"/>
        <v>-3820802837</v>
      </c>
      <c r="J20" s="13"/>
      <c r="K20" s="7">
        <f t="shared" si="1"/>
        <v>-1.1852571202676174E-2</v>
      </c>
      <c r="L20" s="13"/>
      <c r="M20" s="13">
        <v>0</v>
      </c>
      <c r="N20" s="13"/>
      <c r="O20" s="13">
        <v>-2742042159</v>
      </c>
      <c r="P20" s="13"/>
      <c r="Q20" s="13">
        <v>-70505850</v>
      </c>
      <c r="R20" s="13"/>
      <c r="S20" s="13">
        <f t="shared" si="2"/>
        <v>-2812548009</v>
      </c>
      <c r="T20" s="13"/>
      <c r="U20" s="7">
        <f t="shared" si="3"/>
        <v>-7.5628545002432313E-3</v>
      </c>
    </row>
    <row r="21" spans="1:21">
      <c r="A21" s="1" t="s">
        <v>60</v>
      </c>
      <c r="C21" s="13">
        <v>0</v>
      </c>
      <c r="D21" s="13"/>
      <c r="E21" s="13">
        <v>-407960475</v>
      </c>
      <c r="F21" s="13"/>
      <c r="G21" s="13">
        <v>-112954949</v>
      </c>
      <c r="H21" s="13"/>
      <c r="I21" s="13">
        <f t="shared" si="0"/>
        <v>-520915424</v>
      </c>
      <c r="J21" s="13"/>
      <c r="K21" s="7">
        <f t="shared" si="1"/>
        <v>-1.6159397427531405E-3</v>
      </c>
      <c r="L21" s="13"/>
      <c r="M21" s="13">
        <v>0</v>
      </c>
      <c r="N21" s="13"/>
      <c r="O21" s="13">
        <v>-1128969048</v>
      </c>
      <c r="P21" s="13"/>
      <c r="Q21" s="13">
        <v>-112954949</v>
      </c>
      <c r="R21" s="13"/>
      <c r="S21" s="13">
        <f t="shared" si="2"/>
        <v>-1241923997</v>
      </c>
      <c r="T21" s="13"/>
      <c r="U21" s="7">
        <f t="shared" si="3"/>
        <v>-3.3394951693681511E-3</v>
      </c>
    </row>
    <row r="22" spans="1:21">
      <c r="A22" s="1" t="s">
        <v>19</v>
      </c>
      <c r="C22" s="13">
        <v>0</v>
      </c>
      <c r="D22" s="13"/>
      <c r="E22" s="13">
        <v>-333784312</v>
      </c>
      <c r="F22" s="13"/>
      <c r="G22" s="13">
        <v>-5716887</v>
      </c>
      <c r="H22" s="13"/>
      <c r="I22" s="13">
        <f t="shared" si="0"/>
        <v>-339501199</v>
      </c>
      <c r="J22" s="13"/>
      <c r="K22" s="7">
        <f t="shared" si="1"/>
        <v>-1.053171887220684E-3</v>
      </c>
      <c r="L22" s="13"/>
      <c r="M22" s="13">
        <v>0</v>
      </c>
      <c r="N22" s="13"/>
      <c r="O22" s="13">
        <v>1820611323</v>
      </c>
      <c r="P22" s="13"/>
      <c r="Q22" s="13">
        <v>-5716887</v>
      </c>
      <c r="R22" s="13"/>
      <c r="S22" s="13">
        <f t="shared" si="2"/>
        <v>1814894436</v>
      </c>
      <c r="T22" s="13"/>
      <c r="U22" s="7">
        <f t="shared" si="3"/>
        <v>4.8801949367076568E-3</v>
      </c>
    </row>
    <row r="23" spans="1:21">
      <c r="A23" s="1" t="s">
        <v>15</v>
      </c>
      <c r="C23" s="13">
        <v>0</v>
      </c>
      <c r="D23" s="13"/>
      <c r="E23" s="13">
        <v>-718965709</v>
      </c>
      <c r="F23" s="13"/>
      <c r="G23" s="13">
        <v>87928466</v>
      </c>
      <c r="H23" s="13"/>
      <c r="I23" s="13">
        <f t="shared" si="0"/>
        <v>-631037243</v>
      </c>
      <c r="J23" s="13"/>
      <c r="K23" s="7">
        <f t="shared" si="1"/>
        <v>-1.9575503299381495E-3</v>
      </c>
      <c r="L23" s="13"/>
      <c r="M23" s="13">
        <v>0</v>
      </c>
      <c r="N23" s="13"/>
      <c r="O23" s="13">
        <v>2400421704</v>
      </c>
      <c r="P23" s="13"/>
      <c r="Q23" s="13">
        <v>87928466</v>
      </c>
      <c r="R23" s="13"/>
      <c r="S23" s="13">
        <f t="shared" si="2"/>
        <v>2488350170</v>
      </c>
      <c r="T23" s="13"/>
      <c r="U23" s="7">
        <f t="shared" si="3"/>
        <v>6.6910965505817648E-3</v>
      </c>
    </row>
    <row r="24" spans="1:21">
      <c r="A24" s="1" t="s">
        <v>57</v>
      </c>
      <c r="C24" s="13">
        <v>0</v>
      </c>
      <c r="D24" s="13"/>
      <c r="E24" s="13">
        <v>4692264927</v>
      </c>
      <c r="F24" s="13"/>
      <c r="G24" s="13">
        <v>332056504</v>
      </c>
      <c r="H24" s="13"/>
      <c r="I24" s="13">
        <f t="shared" si="0"/>
        <v>5024321431</v>
      </c>
      <c r="J24" s="13"/>
      <c r="K24" s="7">
        <f t="shared" si="1"/>
        <v>1.5586024730032242E-2</v>
      </c>
      <c r="L24" s="13"/>
      <c r="M24" s="13">
        <v>0</v>
      </c>
      <c r="N24" s="13"/>
      <c r="O24" s="13">
        <v>7042967344</v>
      </c>
      <c r="P24" s="13"/>
      <c r="Q24" s="13">
        <v>332056504</v>
      </c>
      <c r="R24" s="13"/>
      <c r="S24" s="13">
        <f t="shared" si="2"/>
        <v>7375023848</v>
      </c>
      <c r="T24" s="13"/>
      <c r="U24" s="7">
        <f t="shared" si="3"/>
        <v>1.9831210745476009E-2</v>
      </c>
    </row>
    <row r="25" spans="1:21">
      <c r="A25" s="1" t="s">
        <v>45</v>
      </c>
      <c r="C25" s="13">
        <v>0</v>
      </c>
      <c r="D25" s="13"/>
      <c r="E25" s="13">
        <v>6995251558</v>
      </c>
      <c r="F25" s="13"/>
      <c r="G25" s="13">
        <v>391117891</v>
      </c>
      <c r="H25" s="13"/>
      <c r="I25" s="13">
        <f t="shared" si="0"/>
        <v>7386369449</v>
      </c>
      <c r="J25" s="13"/>
      <c r="K25" s="7">
        <f t="shared" si="1"/>
        <v>2.2913370189047648E-2</v>
      </c>
      <c r="L25" s="13"/>
      <c r="M25" s="13">
        <v>0</v>
      </c>
      <c r="N25" s="13"/>
      <c r="O25" s="13">
        <v>7225390023</v>
      </c>
      <c r="P25" s="13"/>
      <c r="Q25" s="13">
        <v>391117891</v>
      </c>
      <c r="R25" s="13"/>
      <c r="S25" s="13">
        <f t="shared" si="2"/>
        <v>7616507914</v>
      </c>
      <c r="T25" s="13"/>
      <c r="U25" s="7">
        <f t="shared" si="3"/>
        <v>2.0480553920931521E-2</v>
      </c>
    </row>
    <row r="26" spans="1:21">
      <c r="A26" s="1" t="s">
        <v>63</v>
      </c>
      <c r="C26" s="13">
        <v>0</v>
      </c>
      <c r="D26" s="13"/>
      <c r="E26" s="13">
        <v>5177834736</v>
      </c>
      <c r="F26" s="13"/>
      <c r="G26" s="13">
        <v>399136084</v>
      </c>
      <c r="H26" s="13"/>
      <c r="I26" s="13">
        <f t="shared" si="0"/>
        <v>5576970820</v>
      </c>
      <c r="J26" s="13"/>
      <c r="K26" s="7">
        <f t="shared" si="1"/>
        <v>1.7300406893332017E-2</v>
      </c>
      <c r="L26" s="13"/>
      <c r="M26" s="13">
        <v>0</v>
      </c>
      <c r="N26" s="13"/>
      <c r="O26" s="13">
        <v>5898672431</v>
      </c>
      <c r="P26" s="13"/>
      <c r="Q26" s="13">
        <v>399136084</v>
      </c>
      <c r="R26" s="13"/>
      <c r="S26" s="13">
        <f t="shared" si="2"/>
        <v>6297808515</v>
      </c>
      <c r="T26" s="13"/>
      <c r="U26" s="7">
        <f t="shared" si="3"/>
        <v>1.6934612073083333E-2</v>
      </c>
    </row>
    <row r="27" spans="1:21">
      <c r="A27" s="1" t="s">
        <v>37</v>
      </c>
      <c r="C27" s="13">
        <v>0</v>
      </c>
      <c r="D27" s="13"/>
      <c r="E27" s="13">
        <v>14066741871</v>
      </c>
      <c r="F27" s="13"/>
      <c r="G27" s="13">
        <v>844886846</v>
      </c>
      <c r="H27" s="13"/>
      <c r="I27" s="13">
        <f t="shared" si="0"/>
        <v>14911628717</v>
      </c>
      <c r="J27" s="13"/>
      <c r="K27" s="7">
        <f t="shared" si="1"/>
        <v>4.6257592620216448E-2</v>
      </c>
      <c r="L27" s="13"/>
      <c r="M27" s="13">
        <v>0</v>
      </c>
      <c r="N27" s="13"/>
      <c r="O27" s="13">
        <v>16271062725</v>
      </c>
      <c r="P27" s="13"/>
      <c r="Q27" s="13">
        <v>844886846</v>
      </c>
      <c r="R27" s="13"/>
      <c r="S27" s="13">
        <f t="shared" si="2"/>
        <v>17115949571</v>
      </c>
      <c r="T27" s="13"/>
      <c r="U27" s="7">
        <f t="shared" si="3"/>
        <v>4.6024258368125709E-2</v>
      </c>
    </row>
    <row r="28" spans="1:21">
      <c r="A28" s="1" t="s">
        <v>29</v>
      </c>
      <c r="C28" s="13">
        <v>0</v>
      </c>
      <c r="D28" s="13"/>
      <c r="E28" s="13">
        <v>2574384040</v>
      </c>
      <c r="F28" s="13"/>
      <c r="G28" s="13">
        <v>126784383</v>
      </c>
      <c r="H28" s="13"/>
      <c r="I28" s="13">
        <f t="shared" si="0"/>
        <v>2701168423</v>
      </c>
      <c r="J28" s="13"/>
      <c r="K28" s="7">
        <f t="shared" si="1"/>
        <v>8.3793360793162578E-3</v>
      </c>
      <c r="L28" s="13"/>
      <c r="M28" s="13">
        <v>0</v>
      </c>
      <c r="N28" s="13"/>
      <c r="O28" s="13">
        <v>2673103225</v>
      </c>
      <c r="P28" s="13"/>
      <c r="Q28" s="13">
        <v>126784383</v>
      </c>
      <c r="R28" s="13"/>
      <c r="S28" s="13">
        <f t="shared" si="2"/>
        <v>2799887608</v>
      </c>
      <c r="T28" s="13"/>
      <c r="U28" s="7">
        <f t="shared" si="3"/>
        <v>7.5288110740078951E-3</v>
      </c>
    </row>
    <row r="29" spans="1:21">
      <c r="A29" s="1" t="s">
        <v>48</v>
      </c>
      <c r="C29" s="13">
        <v>0</v>
      </c>
      <c r="D29" s="13"/>
      <c r="E29" s="13">
        <v>11475948524</v>
      </c>
      <c r="F29" s="13"/>
      <c r="G29" s="13">
        <v>815715835</v>
      </c>
      <c r="H29" s="13"/>
      <c r="I29" s="13">
        <f t="shared" si="0"/>
        <v>12291664359</v>
      </c>
      <c r="J29" s="13"/>
      <c r="K29" s="7">
        <f t="shared" si="1"/>
        <v>3.8130160918964082E-2</v>
      </c>
      <c r="L29" s="13"/>
      <c r="M29" s="13">
        <v>0</v>
      </c>
      <c r="N29" s="13"/>
      <c r="O29" s="13">
        <v>14299060530</v>
      </c>
      <c r="P29" s="13"/>
      <c r="Q29" s="13">
        <v>815715835</v>
      </c>
      <c r="R29" s="13"/>
      <c r="S29" s="13">
        <f t="shared" si="2"/>
        <v>15114776365</v>
      </c>
      <c r="T29" s="13"/>
      <c r="U29" s="7">
        <f t="shared" si="3"/>
        <v>4.0643165587368392E-2</v>
      </c>
    </row>
    <row r="30" spans="1:21">
      <c r="A30" s="1" t="s">
        <v>44</v>
      </c>
      <c r="C30" s="13">
        <v>0</v>
      </c>
      <c r="D30" s="13"/>
      <c r="E30" s="13">
        <v>7715074627</v>
      </c>
      <c r="F30" s="13"/>
      <c r="G30" s="13">
        <v>362160854</v>
      </c>
      <c r="H30" s="13"/>
      <c r="I30" s="13">
        <f t="shared" si="0"/>
        <v>8077235481</v>
      </c>
      <c r="J30" s="13"/>
      <c r="K30" s="7">
        <f t="shared" si="1"/>
        <v>2.5056516324852916E-2</v>
      </c>
      <c r="L30" s="13"/>
      <c r="M30" s="13">
        <v>0</v>
      </c>
      <c r="N30" s="13"/>
      <c r="O30" s="13">
        <v>7714683282</v>
      </c>
      <c r="P30" s="13"/>
      <c r="Q30" s="13">
        <v>362160854</v>
      </c>
      <c r="R30" s="13"/>
      <c r="S30" s="13">
        <f t="shared" si="2"/>
        <v>8076844136</v>
      </c>
      <c r="T30" s="13"/>
      <c r="U30" s="7">
        <f t="shared" si="3"/>
        <v>2.1718383766693154E-2</v>
      </c>
    </row>
    <row r="31" spans="1:21">
      <c r="A31" s="1" t="s">
        <v>17</v>
      </c>
      <c r="C31" s="13">
        <v>0</v>
      </c>
      <c r="D31" s="13"/>
      <c r="E31" s="13">
        <v>4842686966</v>
      </c>
      <c r="F31" s="13"/>
      <c r="G31" s="13">
        <v>256849190</v>
      </c>
      <c r="H31" s="13"/>
      <c r="I31" s="13">
        <f t="shared" si="0"/>
        <v>5099536156</v>
      </c>
      <c r="J31" s="13"/>
      <c r="K31" s="7">
        <f t="shared" si="1"/>
        <v>1.5819349484431811E-2</v>
      </c>
      <c r="L31" s="13"/>
      <c r="M31" s="13">
        <v>0</v>
      </c>
      <c r="N31" s="13"/>
      <c r="O31" s="13">
        <v>5767657266</v>
      </c>
      <c r="P31" s="13"/>
      <c r="Q31" s="13">
        <v>256849190</v>
      </c>
      <c r="R31" s="13"/>
      <c r="S31" s="13">
        <f t="shared" si="2"/>
        <v>6024506456</v>
      </c>
      <c r="T31" s="13"/>
      <c r="U31" s="7">
        <f t="shared" si="3"/>
        <v>1.6199711299756163E-2</v>
      </c>
    </row>
    <row r="32" spans="1:21">
      <c r="A32" s="1" t="s">
        <v>53</v>
      </c>
      <c r="C32" s="13">
        <v>0</v>
      </c>
      <c r="D32" s="13"/>
      <c r="E32" s="13">
        <v>6703872072</v>
      </c>
      <c r="F32" s="13"/>
      <c r="G32" s="13">
        <v>474536379</v>
      </c>
      <c r="H32" s="13"/>
      <c r="I32" s="13">
        <f t="shared" si="0"/>
        <v>7178408451</v>
      </c>
      <c r="J32" s="13"/>
      <c r="K32" s="7">
        <f t="shared" si="1"/>
        <v>2.2268251180993844E-2</v>
      </c>
      <c r="L32" s="13"/>
      <c r="M32" s="13">
        <v>0</v>
      </c>
      <c r="N32" s="13"/>
      <c r="O32" s="13">
        <v>7952001027</v>
      </c>
      <c r="P32" s="13"/>
      <c r="Q32" s="13">
        <v>474536379</v>
      </c>
      <c r="R32" s="13"/>
      <c r="S32" s="13">
        <f t="shared" si="2"/>
        <v>8426537406</v>
      </c>
      <c r="T32" s="13"/>
      <c r="U32" s="7">
        <f t="shared" si="3"/>
        <v>2.2658698140798572E-2</v>
      </c>
    </row>
    <row r="33" spans="1:21">
      <c r="A33" s="1" t="s">
        <v>16</v>
      </c>
      <c r="C33" s="13">
        <v>0</v>
      </c>
      <c r="D33" s="13"/>
      <c r="E33" s="13">
        <v>2641172750</v>
      </c>
      <c r="F33" s="13"/>
      <c r="G33" s="13">
        <v>195068861</v>
      </c>
      <c r="H33" s="13"/>
      <c r="I33" s="13">
        <f t="shared" si="0"/>
        <v>2836241611</v>
      </c>
      <c r="J33" s="13"/>
      <c r="K33" s="7">
        <f t="shared" si="1"/>
        <v>8.7983486917544082E-3</v>
      </c>
      <c r="L33" s="13"/>
      <c r="M33" s="13">
        <v>0</v>
      </c>
      <c r="N33" s="13"/>
      <c r="O33" s="13">
        <v>3487776465</v>
      </c>
      <c r="P33" s="13"/>
      <c r="Q33" s="13">
        <v>195068861</v>
      </c>
      <c r="R33" s="13"/>
      <c r="S33" s="13">
        <f t="shared" si="2"/>
        <v>3682845326</v>
      </c>
      <c r="T33" s="13"/>
      <c r="U33" s="7">
        <f t="shared" si="3"/>
        <v>9.9030570352261864E-3</v>
      </c>
    </row>
    <row r="34" spans="1:21">
      <c r="A34" s="1" t="s">
        <v>66</v>
      </c>
      <c r="C34" s="13">
        <v>0</v>
      </c>
      <c r="D34" s="13"/>
      <c r="E34" s="13">
        <v>0</v>
      </c>
      <c r="F34" s="13"/>
      <c r="G34" s="13">
        <v>3837618</v>
      </c>
      <c r="H34" s="13"/>
      <c r="I34" s="13">
        <f t="shared" si="0"/>
        <v>3837618</v>
      </c>
      <c r="J34" s="13"/>
      <c r="K34" s="7">
        <f t="shared" si="1"/>
        <v>1.1904733778251153E-5</v>
      </c>
      <c r="L34" s="13"/>
      <c r="M34" s="13">
        <v>0</v>
      </c>
      <c r="N34" s="13"/>
      <c r="O34" s="13">
        <v>0</v>
      </c>
      <c r="P34" s="13"/>
      <c r="Q34" s="13">
        <v>3837618</v>
      </c>
      <c r="R34" s="13"/>
      <c r="S34" s="13">
        <f t="shared" si="2"/>
        <v>3837618</v>
      </c>
      <c r="T34" s="13"/>
      <c r="U34" s="7">
        <f t="shared" si="3"/>
        <v>1.03192359627787E-5</v>
      </c>
    </row>
    <row r="35" spans="1:21">
      <c r="A35" s="1" t="s">
        <v>36</v>
      </c>
      <c r="C35" s="13">
        <v>0</v>
      </c>
      <c r="D35" s="13"/>
      <c r="E35" s="13">
        <v>-5868182953</v>
      </c>
      <c r="F35" s="13"/>
      <c r="G35" s="13">
        <v>-296329529</v>
      </c>
      <c r="H35" s="13"/>
      <c r="I35" s="13">
        <f t="shared" si="0"/>
        <v>-6164512482</v>
      </c>
      <c r="J35" s="13"/>
      <c r="K35" s="7">
        <f t="shared" si="1"/>
        <v>-1.9123028912965349E-2</v>
      </c>
      <c r="L35" s="13"/>
      <c r="M35" s="13">
        <v>0</v>
      </c>
      <c r="N35" s="13"/>
      <c r="O35" s="13">
        <v>-7906199093</v>
      </c>
      <c r="P35" s="13"/>
      <c r="Q35" s="13">
        <v>-296329529</v>
      </c>
      <c r="R35" s="13"/>
      <c r="S35" s="13">
        <f t="shared" si="2"/>
        <v>-8202528622</v>
      </c>
      <c r="T35" s="13"/>
      <c r="U35" s="7">
        <f t="shared" si="3"/>
        <v>-2.205634545748535E-2</v>
      </c>
    </row>
    <row r="36" spans="1:21">
      <c r="A36" s="1" t="s">
        <v>18</v>
      </c>
      <c r="C36" s="13">
        <v>0</v>
      </c>
      <c r="D36" s="13"/>
      <c r="E36" s="13">
        <v>4169912438</v>
      </c>
      <c r="F36" s="13"/>
      <c r="G36" s="13">
        <v>181054640</v>
      </c>
      <c r="H36" s="13"/>
      <c r="I36" s="13">
        <f t="shared" si="0"/>
        <v>4350967078</v>
      </c>
      <c r="J36" s="13"/>
      <c r="K36" s="7">
        <f t="shared" si="1"/>
        <v>1.3497201842790324E-2</v>
      </c>
      <c r="L36" s="13"/>
      <c r="M36" s="13">
        <v>0</v>
      </c>
      <c r="N36" s="13"/>
      <c r="O36" s="13">
        <v>5167410783</v>
      </c>
      <c r="P36" s="13"/>
      <c r="Q36" s="13">
        <v>181054640</v>
      </c>
      <c r="R36" s="13"/>
      <c r="S36" s="13">
        <f t="shared" si="2"/>
        <v>5348465423</v>
      </c>
      <c r="T36" s="13"/>
      <c r="U36" s="7">
        <f t="shared" si="3"/>
        <v>1.4381857896929811E-2</v>
      </c>
    </row>
    <row r="37" spans="1:21">
      <c r="A37" s="1" t="s">
        <v>41</v>
      </c>
      <c r="C37" s="13">
        <v>0</v>
      </c>
      <c r="D37" s="13"/>
      <c r="E37" s="13">
        <v>5127015912</v>
      </c>
      <c r="F37" s="13"/>
      <c r="G37" s="13">
        <v>208386699</v>
      </c>
      <c r="H37" s="13"/>
      <c r="I37" s="13">
        <f t="shared" si="0"/>
        <v>5335402611</v>
      </c>
      <c r="J37" s="13"/>
      <c r="K37" s="7">
        <f t="shared" si="1"/>
        <v>1.6551034439525013E-2</v>
      </c>
      <c r="L37" s="13"/>
      <c r="M37" s="13">
        <v>0</v>
      </c>
      <c r="N37" s="13"/>
      <c r="O37" s="13">
        <v>5167349544</v>
      </c>
      <c r="P37" s="13"/>
      <c r="Q37" s="13">
        <v>208386699</v>
      </c>
      <c r="R37" s="13"/>
      <c r="S37" s="13">
        <f t="shared" si="2"/>
        <v>5375736243</v>
      </c>
      <c r="T37" s="13"/>
      <c r="U37" s="7">
        <f t="shared" si="3"/>
        <v>1.4455188287416426E-2</v>
      </c>
    </row>
    <row r="38" spans="1:21">
      <c r="A38" s="1" t="s">
        <v>20</v>
      </c>
      <c r="C38" s="13">
        <v>0</v>
      </c>
      <c r="D38" s="13"/>
      <c r="E38" s="13">
        <v>7188687304</v>
      </c>
      <c r="F38" s="13"/>
      <c r="G38" s="13">
        <v>237013102</v>
      </c>
      <c r="H38" s="13"/>
      <c r="I38" s="13">
        <f t="shared" si="0"/>
        <v>7425700406</v>
      </c>
      <c r="J38" s="13"/>
      <c r="K38" s="7">
        <f t="shared" si="1"/>
        <v>2.3035379355235853E-2</v>
      </c>
      <c r="L38" s="13"/>
      <c r="M38" s="13">
        <v>0</v>
      </c>
      <c r="N38" s="13"/>
      <c r="O38" s="13">
        <v>7402597273</v>
      </c>
      <c r="P38" s="13"/>
      <c r="Q38" s="13">
        <v>237013102</v>
      </c>
      <c r="R38" s="13"/>
      <c r="S38" s="13">
        <f t="shared" si="2"/>
        <v>7639610375</v>
      </c>
      <c r="T38" s="13"/>
      <c r="U38" s="7">
        <f t="shared" si="3"/>
        <v>2.0542675723148388E-2</v>
      </c>
    </row>
    <row r="39" spans="1:21">
      <c r="A39" s="1" t="s">
        <v>65</v>
      </c>
      <c r="C39" s="13">
        <v>0</v>
      </c>
      <c r="D39" s="13"/>
      <c r="E39" s="13">
        <v>18098395834</v>
      </c>
      <c r="F39" s="13"/>
      <c r="G39" s="13">
        <v>181662526</v>
      </c>
      <c r="H39" s="13"/>
      <c r="I39" s="13">
        <f t="shared" si="0"/>
        <v>18280058360</v>
      </c>
      <c r="J39" s="13"/>
      <c r="K39" s="7">
        <f t="shared" si="1"/>
        <v>5.6706849985249802E-2</v>
      </c>
      <c r="L39" s="13"/>
      <c r="M39" s="13">
        <v>0</v>
      </c>
      <c r="N39" s="13"/>
      <c r="O39" s="13">
        <v>18098395834</v>
      </c>
      <c r="P39" s="13"/>
      <c r="Q39" s="13">
        <v>181662526</v>
      </c>
      <c r="R39" s="13"/>
      <c r="S39" s="13">
        <f t="shared" si="2"/>
        <v>18280058360</v>
      </c>
      <c r="T39" s="13"/>
      <c r="U39" s="7">
        <f t="shared" si="3"/>
        <v>4.9154510852879418E-2</v>
      </c>
    </row>
    <row r="40" spans="1:21">
      <c r="A40" s="1" t="s">
        <v>46</v>
      </c>
      <c r="C40" s="13">
        <v>0</v>
      </c>
      <c r="D40" s="13"/>
      <c r="E40" s="13">
        <v>2288608246</v>
      </c>
      <c r="F40" s="13"/>
      <c r="G40" s="13">
        <v>96844609</v>
      </c>
      <c r="H40" s="13"/>
      <c r="I40" s="13">
        <f t="shared" si="0"/>
        <v>2385452855</v>
      </c>
      <c r="J40" s="13"/>
      <c r="K40" s="7">
        <f t="shared" si="1"/>
        <v>7.3999499635826575E-3</v>
      </c>
      <c r="L40" s="13"/>
      <c r="M40" s="13">
        <v>0</v>
      </c>
      <c r="N40" s="13"/>
      <c r="O40" s="13">
        <v>3212213740</v>
      </c>
      <c r="P40" s="13"/>
      <c r="Q40" s="13">
        <v>96844609</v>
      </c>
      <c r="R40" s="13"/>
      <c r="S40" s="13">
        <f t="shared" si="2"/>
        <v>3309058349</v>
      </c>
      <c r="T40" s="13"/>
      <c r="U40" s="7">
        <f t="shared" si="3"/>
        <v>8.8979554291057396E-3</v>
      </c>
    </row>
    <row r="41" spans="1:21">
      <c r="A41" s="1" t="s">
        <v>59</v>
      </c>
      <c r="C41" s="13">
        <v>0</v>
      </c>
      <c r="D41" s="13"/>
      <c r="E41" s="13">
        <v>-4081117810</v>
      </c>
      <c r="F41" s="13"/>
      <c r="G41" s="13">
        <v>-151481962</v>
      </c>
      <c r="H41" s="13"/>
      <c r="I41" s="13">
        <f t="shared" si="0"/>
        <v>-4232599772</v>
      </c>
      <c r="J41" s="13"/>
      <c r="K41" s="7">
        <f t="shared" si="1"/>
        <v>-1.313001280365751E-2</v>
      </c>
      <c r="L41" s="13"/>
      <c r="M41" s="13">
        <v>0</v>
      </c>
      <c r="N41" s="13"/>
      <c r="O41" s="13">
        <v>-4305373266</v>
      </c>
      <c r="P41" s="13"/>
      <c r="Q41" s="13">
        <v>-151481962</v>
      </c>
      <c r="R41" s="13"/>
      <c r="S41" s="13">
        <f t="shared" si="2"/>
        <v>-4456855228</v>
      </c>
      <c r="T41" s="13"/>
      <c r="U41" s="7">
        <f t="shared" si="3"/>
        <v>-1.198434569299911E-2</v>
      </c>
    </row>
    <row r="42" spans="1:21">
      <c r="A42" s="1" t="s">
        <v>47</v>
      </c>
      <c r="C42" s="13">
        <v>0</v>
      </c>
      <c r="D42" s="13"/>
      <c r="E42" s="13">
        <v>786528603</v>
      </c>
      <c r="F42" s="13"/>
      <c r="G42" s="13">
        <v>29522261</v>
      </c>
      <c r="H42" s="13"/>
      <c r="I42" s="13">
        <f t="shared" si="0"/>
        <v>816050864</v>
      </c>
      <c r="J42" s="13"/>
      <c r="K42" s="7">
        <f t="shared" si="1"/>
        <v>2.5314839271214171E-3</v>
      </c>
      <c r="L42" s="13"/>
      <c r="M42" s="13">
        <v>0</v>
      </c>
      <c r="N42" s="13"/>
      <c r="O42" s="13">
        <v>900818244</v>
      </c>
      <c r="P42" s="13"/>
      <c r="Q42" s="13">
        <v>29522261</v>
      </c>
      <c r="R42" s="13"/>
      <c r="S42" s="13">
        <f t="shared" si="2"/>
        <v>930340505</v>
      </c>
      <c r="T42" s="13"/>
      <c r="U42" s="7">
        <f t="shared" si="3"/>
        <v>2.5016568081621714E-3</v>
      </c>
    </row>
    <row r="43" spans="1:21">
      <c r="A43" s="1" t="s">
        <v>40</v>
      </c>
      <c r="C43" s="13">
        <v>0</v>
      </c>
      <c r="D43" s="13"/>
      <c r="E43" s="13">
        <v>2786636487</v>
      </c>
      <c r="F43" s="13"/>
      <c r="G43" s="13">
        <v>211706207</v>
      </c>
      <c r="H43" s="13"/>
      <c r="I43" s="13">
        <f t="shared" si="0"/>
        <v>2998342694</v>
      </c>
      <c r="J43" s="13"/>
      <c r="K43" s="7">
        <f t="shared" si="1"/>
        <v>9.3012049526644807E-3</v>
      </c>
      <c r="L43" s="13"/>
      <c r="M43" s="13">
        <v>0</v>
      </c>
      <c r="N43" s="13"/>
      <c r="O43" s="13">
        <v>3203965413</v>
      </c>
      <c r="P43" s="13"/>
      <c r="Q43" s="13">
        <v>211706207</v>
      </c>
      <c r="R43" s="13"/>
      <c r="S43" s="13">
        <f>M43+O43+Q43</f>
        <v>3415671620</v>
      </c>
      <c r="T43" s="13"/>
      <c r="U43" s="7">
        <f t="shared" si="3"/>
        <v>9.1846352133397799E-3</v>
      </c>
    </row>
    <row r="44" spans="1:21">
      <c r="A44" s="1" t="s">
        <v>43</v>
      </c>
      <c r="C44" s="13">
        <v>0</v>
      </c>
      <c r="D44" s="13"/>
      <c r="E44" s="13">
        <v>12210055048</v>
      </c>
      <c r="F44" s="13"/>
      <c r="G44" s="13">
        <v>703024184</v>
      </c>
      <c r="H44" s="13"/>
      <c r="I44" s="13">
        <f t="shared" si="0"/>
        <v>12913079232</v>
      </c>
      <c r="J44" s="13"/>
      <c r="K44" s="7">
        <f t="shared" si="1"/>
        <v>4.0057861547038776E-2</v>
      </c>
      <c r="L44" s="13"/>
      <c r="M44" s="13">
        <v>0</v>
      </c>
      <c r="N44" s="13"/>
      <c r="O44" s="13">
        <v>11765438419</v>
      </c>
      <c r="P44" s="13"/>
      <c r="Q44" s="13">
        <v>703024184</v>
      </c>
      <c r="R44" s="13"/>
      <c r="S44" s="13">
        <f t="shared" si="2"/>
        <v>12468462603</v>
      </c>
      <c r="T44" s="13"/>
      <c r="U44" s="7">
        <f t="shared" si="3"/>
        <v>3.3527309829545021E-2</v>
      </c>
    </row>
    <row r="45" spans="1:21">
      <c r="A45" s="1" t="s">
        <v>27</v>
      </c>
      <c r="C45" s="13">
        <v>0</v>
      </c>
      <c r="D45" s="13"/>
      <c r="E45" s="13">
        <v>8547298018</v>
      </c>
      <c r="F45" s="13"/>
      <c r="G45" s="13">
        <v>628656081</v>
      </c>
      <c r="H45" s="13"/>
      <c r="I45" s="13">
        <f t="shared" si="0"/>
        <v>9175954099</v>
      </c>
      <c r="J45" s="13"/>
      <c r="K45" s="7">
        <f t="shared" si="1"/>
        <v>2.8464868235985819E-2</v>
      </c>
      <c r="L45" s="13"/>
      <c r="M45" s="13">
        <v>0</v>
      </c>
      <c r="N45" s="13"/>
      <c r="O45" s="13">
        <v>8382011787</v>
      </c>
      <c r="P45" s="13"/>
      <c r="Q45" s="13">
        <v>628656081</v>
      </c>
      <c r="R45" s="13"/>
      <c r="S45" s="13">
        <f t="shared" si="2"/>
        <v>9010667868</v>
      </c>
      <c r="T45" s="13"/>
      <c r="U45" s="7">
        <f t="shared" si="3"/>
        <v>2.4229406864393503E-2</v>
      </c>
    </row>
    <row r="46" spans="1:21">
      <c r="A46" s="1" t="s">
        <v>28</v>
      </c>
      <c r="C46" s="13">
        <v>0</v>
      </c>
      <c r="D46" s="13"/>
      <c r="E46" s="13">
        <v>4261800065</v>
      </c>
      <c r="F46" s="13"/>
      <c r="G46" s="13">
        <v>201186018</v>
      </c>
      <c r="H46" s="13"/>
      <c r="I46" s="13">
        <f t="shared" si="0"/>
        <v>4462986083</v>
      </c>
      <c r="J46" s="13"/>
      <c r="K46" s="7">
        <f t="shared" si="1"/>
        <v>1.3844697719823836E-2</v>
      </c>
      <c r="L46" s="13"/>
      <c r="M46" s="13">
        <v>0</v>
      </c>
      <c r="N46" s="13"/>
      <c r="O46" s="13">
        <v>4304221261</v>
      </c>
      <c r="P46" s="13"/>
      <c r="Q46" s="13">
        <v>201186018</v>
      </c>
      <c r="R46" s="13"/>
      <c r="S46" s="13">
        <f t="shared" si="2"/>
        <v>4505407279</v>
      </c>
      <c r="T46" s="13"/>
      <c r="U46" s="7">
        <f t="shared" si="3"/>
        <v>1.2114900654630483E-2</v>
      </c>
    </row>
    <row r="47" spans="1:21">
      <c r="A47" s="1" t="s">
        <v>31</v>
      </c>
      <c r="C47" s="13">
        <v>0</v>
      </c>
      <c r="D47" s="13"/>
      <c r="E47" s="13">
        <v>972391854</v>
      </c>
      <c r="F47" s="13"/>
      <c r="G47" s="13">
        <v>42676211</v>
      </c>
      <c r="H47" s="13"/>
      <c r="I47" s="13">
        <f t="shared" si="0"/>
        <v>1015068065</v>
      </c>
      <c r="J47" s="13"/>
      <c r="K47" s="7">
        <f t="shared" si="1"/>
        <v>3.148858245044071E-3</v>
      </c>
      <c r="L47" s="13"/>
      <c r="M47" s="13">
        <v>0</v>
      </c>
      <c r="N47" s="13"/>
      <c r="O47" s="13">
        <v>1065561500</v>
      </c>
      <c r="P47" s="13"/>
      <c r="Q47" s="13">
        <v>42676211</v>
      </c>
      <c r="R47" s="13"/>
      <c r="S47" s="13">
        <f t="shared" si="2"/>
        <v>1108237711</v>
      </c>
      <c r="T47" s="13"/>
      <c r="U47" s="7">
        <f t="shared" si="3"/>
        <v>2.9800168861670827E-3</v>
      </c>
    </row>
    <row r="48" spans="1:21">
      <c r="A48" s="1" t="s">
        <v>34</v>
      </c>
      <c r="C48" s="13">
        <v>0</v>
      </c>
      <c r="D48" s="13"/>
      <c r="E48" s="13">
        <v>-358653916</v>
      </c>
      <c r="F48" s="13"/>
      <c r="G48" s="13">
        <v>3741381</v>
      </c>
      <c r="H48" s="13"/>
      <c r="I48" s="13">
        <f t="shared" si="0"/>
        <v>-354912535</v>
      </c>
      <c r="J48" s="13"/>
      <c r="K48" s="7">
        <f t="shared" si="1"/>
        <v>-1.1009796294835089E-3</v>
      </c>
      <c r="L48" s="13"/>
      <c r="M48" s="13">
        <v>0</v>
      </c>
      <c r="N48" s="13"/>
      <c r="O48" s="13">
        <v>126036761</v>
      </c>
      <c r="P48" s="13"/>
      <c r="Q48" s="13">
        <v>3741381</v>
      </c>
      <c r="R48" s="13"/>
      <c r="S48" s="13">
        <f t="shared" si="2"/>
        <v>129778142</v>
      </c>
      <c r="T48" s="13"/>
      <c r="U48" s="7">
        <f t="shared" si="3"/>
        <v>3.4896940500826317E-4</v>
      </c>
    </row>
    <row r="49" spans="1:21">
      <c r="A49" s="1" t="s">
        <v>64</v>
      </c>
      <c r="C49" s="13">
        <v>0</v>
      </c>
      <c r="D49" s="13"/>
      <c r="E49" s="13">
        <v>1967661290</v>
      </c>
      <c r="F49" s="13"/>
      <c r="G49" s="13">
        <v>146978843</v>
      </c>
      <c r="H49" s="13"/>
      <c r="I49" s="13">
        <f t="shared" si="0"/>
        <v>2114640133</v>
      </c>
      <c r="J49" s="13"/>
      <c r="K49" s="7">
        <f t="shared" si="1"/>
        <v>6.5598576565386686E-3</v>
      </c>
      <c r="L49" s="13"/>
      <c r="M49" s="13">
        <v>0</v>
      </c>
      <c r="N49" s="13"/>
      <c r="O49" s="13">
        <v>1941800380</v>
      </c>
      <c r="P49" s="13"/>
      <c r="Q49" s="13">
        <v>146978843</v>
      </c>
      <c r="R49" s="13"/>
      <c r="S49" s="13">
        <f t="shared" si="2"/>
        <v>2088779223</v>
      </c>
      <c r="T49" s="13"/>
      <c r="U49" s="7">
        <f t="shared" si="3"/>
        <v>5.6166626475815332E-3</v>
      </c>
    </row>
    <row r="50" spans="1:21">
      <c r="A50" s="1" t="s">
        <v>49</v>
      </c>
      <c r="C50" s="13">
        <v>0</v>
      </c>
      <c r="D50" s="13"/>
      <c r="E50" s="13">
        <v>561668344</v>
      </c>
      <c r="F50" s="13"/>
      <c r="G50" s="13">
        <v>30921852</v>
      </c>
      <c r="H50" s="13"/>
      <c r="I50" s="13">
        <f t="shared" si="0"/>
        <v>592590196</v>
      </c>
      <c r="J50" s="13"/>
      <c r="K50" s="7">
        <f t="shared" si="1"/>
        <v>1.8382831545457811E-3</v>
      </c>
      <c r="L50" s="13"/>
      <c r="M50" s="13">
        <v>0</v>
      </c>
      <c r="N50" s="13"/>
      <c r="O50" s="13">
        <v>575495942</v>
      </c>
      <c r="P50" s="13"/>
      <c r="Q50" s="13">
        <v>30921852</v>
      </c>
      <c r="R50" s="13"/>
      <c r="S50" s="13">
        <f t="shared" si="2"/>
        <v>606417794</v>
      </c>
      <c r="T50" s="13"/>
      <c r="U50" s="7">
        <f t="shared" si="3"/>
        <v>1.6306386691728372E-3</v>
      </c>
    </row>
    <row r="51" spans="1:21">
      <c r="A51" s="1" t="s">
        <v>39</v>
      </c>
      <c r="C51" s="13">
        <v>0</v>
      </c>
      <c r="D51" s="13"/>
      <c r="E51" s="13">
        <v>8369755414</v>
      </c>
      <c r="F51" s="13"/>
      <c r="G51" s="13">
        <v>770054718</v>
      </c>
      <c r="H51" s="13"/>
      <c r="I51" s="13">
        <f t="shared" si="0"/>
        <v>9139810132</v>
      </c>
      <c r="J51" s="13"/>
      <c r="K51" s="7">
        <f t="shared" si="1"/>
        <v>2.8352745480457547E-2</v>
      </c>
      <c r="L51" s="13"/>
      <c r="M51" s="13">
        <v>0</v>
      </c>
      <c r="N51" s="13"/>
      <c r="O51" s="13">
        <v>12897069536</v>
      </c>
      <c r="P51" s="13"/>
      <c r="Q51" s="13">
        <v>770054718</v>
      </c>
      <c r="R51" s="13"/>
      <c r="S51" s="13">
        <f t="shared" si="2"/>
        <v>13667124254</v>
      </c>
      <c r="T51" s="13"/>
      <c r="U51" s="7">
        <f t="shared" si="3"/>
        <v>3.6750473890220917E-2</v>
      </c>
    </row>
    <row r="52" spans="1:21">
      <c r="A52" s="1" t="s">
        <v>30</v>
      </c>
      <c r="C52" s="13">
        <v>0</v>
      </c>
      <c r="D52" s="13"/>
      <c r="E52" s="13">
        <v>18915488449</v>
      </c>
      <c r="F52" s="13"/>
      <c r="G52" s="13">
        <v>1268198742</v>
      </c>
      <c r="H52" s="13"/>
      <c r="I52" s="13">
        <f t="shared" si="0"/>
        <v>20183687191</v>
      </c>
      <c r="J52" s="13"/>
      <c r="K52" s="7">
        <f t="shared" si="1"/>
        <v>6.2612126238816068E-2</v>
      </c>
      <c r="L52" s="13"/>
      <c r="M52" s="13">
        <v>0</v>
      </c>
      <c r="N52" s="13"/>
      <c r="O52" s="13">
        <v>21088805771</v>
      </c>
      <c r="P52" s="13"/>
      <c r="Q52" s="13">
        <v>1268198742</v>
      </c>
      <c r="R52" s="13"/>
      <c r="S52" s="13">
        <f t="shared" si="2"/>
        <v>22357004513</v>
      </c>
      <c r="T52" s="13"/>
      <c r="U52" s="7">
        <f t="shared" si="3"/>
        <v>6.011729280781862E-2</v>
      </c>
    </row>
    <row r="53" spans="1:21">
      <c r="A53" s="1" t="s">
        <v>58</v>
      </c>
      <c r="C53" s="13">
        <v>0</v>
      </c>
      <c r="D53" s="13"/>
      <c r="E53" s="13">
        <v>6997906289</v>
      </c>
      <c r="F53" s="13"/>
      <c r="G53" s="13">
        <v>416878399</v>
      </c>
      <c r="H53" s="13"/>
      <c r="I53" s="13">
        <f t="shared" si="0"/>
        <v>7414784688</v>
      </c>
      <c r="J53" s="13"/>
      <c r="K53" s="7">
        <f t="shared" si="1"/>
        <v>2.3001517538664099E-2</v>
      </c>
      <c r="L53" s="13"/>
      <c r="M53" s="13">
        <v>0</v>
      </c>
      <c r="N53" s="13"/>
      <c r="O53" s="13">
        <v>8088847763</v>
      </c>
      <c r="P53" s="13"/>
      <c r="Q53" s="13">
        <v>416878399</v>
      </c>
      <c r="R53" s="13"/>
      <c r="S53" s="13">
        <f t="shared" si="2"/>
        <v>8505726162</v>
      </c>
      <c r="T53" s="13"/>
      <c r="U53" s="7">
        <f t="shared" si="3"/>
        <v>2.287163425345046E-2</v>
      </c>
    </row>
    <row r="54" spans="1:21">
      <c r="A54" s="1" t="s">
        <v>55</v>
      </c>
      <c r="C54" s="13">
        <v>0</v>
      </c>
      <c r="D54" s="13"/>
      <c r="E54" s="13">
        <v>1608447423</v>
      </c>
      <c r="F54" s="13"/>
      <c r="G54" s="13">
        <v>258258566</v>
      </c>
      <c r="H54" s="13"/>
      <c r="I54" s="13">
        <f t="shared" si="0"/>
        <v>1866705989</v>
      </c>
      <c r="J54" s="13"/>
      <c r="K54" s="7">
        <f t="shared" si="1"/>
        <v>5.7907373379299416E-3</v>
      </c>
      <c r="L54" s="13"/>
      <c r="M54" s="13">
        <v>0</v>
      </c>
      <c r="N54" s="13"/>
      <c r="O54" s="13">
        <v>3012793344</v>
      </c>
      <c r="P54" s="13"/>
      <c r="Q54" s="13">
        <v>258258566</v>
      </c>
      <c r="R54" s="13"/>
      <c r="S54" s="13">
        <f t="shared" si="2"/>
        <v>3271051910</v>
      </c>
      <c r="T54" s="13"/>
      <c r="U54" s="7">
        <f t="shared" si="3"/>
        <v>8.7957572915772116E-3</v>
      </c>
    </row>
    <row r="55" spans="1:21">
      <c r="A55" s="1" t="s">
        <v>22</v>
      </c>
      <c r="C55" s="13">
        <v>0</v>
      </c>
      <c r="D55" s="13"/>
      <c r="E55" s="13">
        <v>14980749127</v>
      </c>
      <c r="F55" s="13"/>
      <c r="G55" s="13">
        <v>795660261</v>
      </c>
      <c r="H55" s="13"/>
      <c r="I55" s="13">
        <f t="shared" si="0"/>
        <v>15776409388</v>
      </c>
      <c r="J55" s="13"/>
      <c r="K55" s="7">
        <f t="shared" si="1"/>
        <v>4.8940242030562242E-2</v>
      </c>
      <c r="L55" s="13"/>
      <c r="M55" s="13">
        <v>0</v>
      </c>
      <c r="N55" s="13"/>
      <c r="O55" s="13">
        <v>15611700855</v>
      </c>
      <c r="P55" s="13"/>
      <c r="Q55" s="13">
        <v>795660261</v>
      </c>
      <c r="R55" s="13"/>
      <c r="S55" s="13">
        <f t="shared" si="2"/>
        <v>16407361116</v>
      </c>
      <c r="T55" s="13"/>
      <c r="U55" s="7">
        <f t="shared" si="3"/>
        <v>4.4118885955434874E-2</v>
      </c>
    </row>
    <row r="56" spans="1:21">
      <c r="A56" s="1" t="s">
        <v>62</v>
      </c>
      <c r="C56" s="13">
        <v>0</v>
      </c>
      <c r="D56" s="13"/>
      <c r="E56" s="13">
        <v>17089622</v>
      </c>
      <c r="F56" s="13"/>
      <c r="G56" s="13">
        <v>0</v>
      </c>
      <c r="H56" s="13"/>
      <c r="I56" s="13">
        <f t="shared" si="0"/>
        <v>17089622</v>
      </c>
      <c r="J56" s="13"/>
      <c r="K56" s="7">
        <f t="shared" si="1"/>
        <v>5.3013979057046334E-5</v>
      </c>
      <c r="L56" s="13"/>
      <c r="M56" s="13">
        <v>0</v>
      </c>
      <c r="N56" s="13"/>
      <c r="O56" s="13">
        <v>184096246</v>
      </c>
      <c r="P56" s="13"/>
      <c r="Q56" s="13">
        <v>0</v>
      </c>
      <c r="R56" s="13"/>
      <c r="S56" s="13">
        <f t="shared" si="2"/>
        <v>184096246</v>
      </c>
      <c r="T56" s="13"/>
      <c r="U56" s="7">
        <f t="shared" si="3"/>
        <v>4.9502910459971639E-4</v>
      </c>
    </row>
    <row r="57" spans="1:21">
      <c r="A57" s="1" t="s">
        <v>56</v>
      </c>
      <c r="C57" s="13">
        <v>0</v>
      </c>
      <c r="D57" s="13"/>
      <c r="E57" s="13">
        <v>14032506628</v>
      </c>
      <c r="F57" s="13"/>
      <c r="G57" s="13">
        <v>0</v>
      </c>
      <c r="H57" s="13"/>
      <c r="I57" s="13">
        <f t="shared" si="0"/>
        <v>14032506628</v>
      </c>
      <c r="J57" s="13"/>
      <c r="K57" s="7">
        <f t="shared" si="1"/>
        <v>4.3530454476679227E-2</v>
      </c>
      <c r="L57" s="13"/>
      <c r="M57" s="13">
        <v>0</v>
      </c>
      <c r="N57" s="13"/>
      <c r="O57" s="13">
        <v>14130063793</v>
      </c>
      <c r="P57" s="13"/>
      <c r="Q57" s="13">
        <v>0</v>
      </c>
      <c r="R57" s="13"/>
      <c r="S57" s="13">
        <f t="shared" si="2"/>
        <v>14130063793</v>
      </c>
      <c r="T57" s="13"/>
      <c r="U57" s="7">
        <f t="shared" si="3"/>
        <v>3.7995303974778835E-2</v>
      </c>
    </row>
    <row r="58" spans="1:21">
      <c r="A58" s="1" t="s">
        <v>32</v>
      </c>
      <c r="C58" s="13">
        <v>0</v>
      </c>
      <c r="D58" s="13"/>
      <c r="E58" s="13">
        <v>8307633113</v>
      </c>
      <c r="F58" s="13"/>
      <c r="G58" s="13">
        <v>0</v>
      </c>
      <c r="H58" s="13"/>
      <c r="I58" s="13">
        <f t="shared" si="0"/>
        <v>8307633113</v>
      </c>
      <c r="J58" s="13"/>
      <c r="K58" s="7">
        <f t="shared" si="1"/>
        <v>2.5771236360067333E-2</v>
      </c>
      <c r="L58" s="13"/>
      <c r="M58" s="13">
        <v>0</v>
      </c>
      <c r="N58" s="13"/>
      <c r="O58" s="13">
        <v>8326603285</v>
      </c>
      <c r="P58" s="13"/>
      <c r="Q58" s="13">
        <v>0</v>
      </c>
      <c r="R58" s="13"/>
      <c r="S58" s="13">
        <f t="shared" si="2"/>
        <v>8326603285</v>
      </c>
      <c r="T58" s="13"/>
      <c r="U58" s="7">
        <f t="shared" si="3"/>
        <v>2.2389978384081806E-2</v>
      </c>
    </row>
    <row r="59" spans="1:21" ht="24.75" thickBot="1">
      <c r="C59" s="11">
        <f>SUM(C8:C58)</f>
        <v>0</v>
      </c>
      <c r="D59" s="4"/>
      <c r="E59" s="11">
        <f>SUM(E8:E58)</f>
        <v>305345218486</v>
      </c>
      <c r="F59" s="4"/>
      <c r="G59" s="11">
        <f>SUM(G8:G58)</f>
        <v>17015455132</v>
      </c>
      <c r="H59" s="4"/>
      <c r="I59" s="11">
        <f>SUM(I8:I58)</f>
        <v>322360673618</v>
      </c>
      <c r="J59" s="4"/>
      <c r="K59" s="12">
        <f>SUM(K8:K58)</f>
        <v>0.99999999999999967</v>
      </c>
      <c r="L59" s="4"/>
      <c r="M59" s="11">
        <f>SUM(M8:M58)</f>
        <v>0</v>
      </c>
      <c r="N59" s="4"/>
      <c r="O59" s="11">
        <f>SUM(O8:O58)</f>
        <v>354874286884</v>
      </c>
      <c r="P59" s="4"/>
      <c r="Q59" s="11">
        <f>SUM(Q8:Q58)</f>
        <v>17015455132</v>
      </c>
      <c r="R59" s="4"/>
      <c r="S59" s="11">
        <f>SUM(S8:S58)</f>
        <v>371889742016</v>
      </c>
      <c r="T59" s="4"/>
      <c r="U59" s="12">
        <f>SUM(U8:U58)</f>
        <v>1</v>
      </c>
    </row>
    <row r="60" spans="1:21" ht="24.75" thickTop="1">
      <c r="C60" s="4"/>
      <c r="D60" s="4"/>
      <c r="E60" s="9"/>
      <c r="F60" s="4"/>
      <c r="G60" s="9"/>
      <c r="H60" s="4"/>
      <c r="I60" s="4"/>
      <c r="J60" s="4"/>
      <c r="K60" s="4"/>
      <c r="L60" s="4"/>
      <c r="M60" s="4"/>
      <c r="N60" s="4"/>
      <c r="O60" s="9"/>
      <c r="P60" s="4"/>
      <c r="Q60" s="9"/>
      <c r="R60" s="4"/>
      <c r="S60" s="4"/>
      <c r="T60" s="4"/>
      <c r="U60" s="4"/>
    </row>
    <row r="61" spans="1:2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workbookViewId="0">
      <selection activeCell="G19" sqref="G19"/>
    </sheetView>
  </sheetViews>
  <sheetFormatPr defaultRowHeight="24"/>
  <cols>
    <col min="1" max="1" width="28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97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7" t="s">
        <v>101</v>
      </c>
      <c r="C6" s="18" t="s">
        <v>99</v>
      </c>
      <c r="D6" s="18" t="s">
        <v>99</v>
      </c>
      <c r="E6" s="18" t="s">
        <v>99</v>
      </c>
      <c r="F6" s="18" t="s">
        <v>99</v>
      </c>
      <c r="G6" s="18" t="s">
        <v>99</v>
      </c>
      <c r="H6" s="18" t="s">
        <v>99</v>
      </c>
      <c r="I6" s="18" t="s">
        <v>99</v>
      </c>
      <c r="K6" s="18" t="s">
        <v>100</v>
      </c>
      <c r="L6" s="18" t="s">
        <v>100</v>
      </c>
      <c r="M6" s="18" t="s">
        <v>100</v>
      </c>
      <c r="N6" s="18" t="s">
        <v>100</v>
      </c>
      <c r="O6" s="18" t="s">
        <v>100</v>
      </c>
      <c r="P6" s="18" t="s">
        <v>100</v>
      </c>
      <c r="Q6" s="18" t="s">
        <v>100</v>
      </c>
    </row>
    <row r="7" spans="1:17" ht="24.75">
      <c r="A7" s="18" t="s">
        <v>101</v>
      </c>
      <c r="C7" s="18" t="s">
        <v>115</v>
      </c>
      <c r="E7" s="18" t="s">
        <v>112</v>
      </c>
      <c r="G7" s="18" t="s">
        <v>113</v>
      </c>
      <c r="I7" s="18" t="s">
        <v>116</v>
      </c>
      <c r="K7" s="18" t="s">
        <v>115</v>
      </c>
      <c r="M7" s="18" t="s">
        <v>112</v>
      </c>
      <c r="O7" s="18" t="s">
        <v>113</v>
      </c>
      <c r="Q7" s="18" t="s">
        <v>116</v>
      </c>
    </row>
    <row r="8" spans="1:17">
      <c r="A8" s="1" t="s">
        <v>76</v>
      </c>
      <c r="C8" s="9">
        <v>14066238252</v>
      </c>
      <c r="D8" s="4"/>
      <c r="E8" s="9">
        <v>271936967</v>
      </c>
      <c r="F8" s="4"/>
      <c r="G8" s="9">
        <v>6807436547</v>
      </c>
      <c r="H8" s="4"/>
      <c r="I8" s="9">
        <f>C8+E8+G8</f>
        <v>21145611766</v>
      </c>
      <c r="J8" s="4"/>
      <c r="K8" s="9">
        <v>19086551816</v>
      </c>
      <c r="L8" s="4"/>
      <c r="M8" s="9">
        <v>0</v>
      </c>
      <c r="N8" s="4"/>
      <c r="O8" s="9">
        <v>6807436547</v>
      </c>
      <c r="P8" s="4"/>
      <c r="Q8" s="9">
        <f>K8+M8+O8</f>
        <v>25893988363</v>
      </c>
    </row>
    <row r="9" spans="1:17" ht="24.75" thickBot="1">
      <c r="C9" s="11">
        <f>SUM(C8)</f>
        <v>14066238252</v>
      </c>
      <c r="D9" s="4"/>
      <c r="E9" s="11">
        <f>SUM(E8)</f>
        <v>271936967</v>
      </c>
      <c r="F9" s="4"/>
      <c r="G9" s="11">
        <f>SUM(G8)</f>
        <v>6807436547</v>
      </c>
      <c r="H9" s="4"/>
      <c r="I9" s="11">
        <f>SUM(I8)</f>
        <v>21145611766</v>
      </c>
      <c r="J9" s="4"/>
      <c r="K9" s="11">
        <f>SUM(K8)</f>
        <v>19086551816</v>
      </c>
      <c r="L9" s="4"/>
      <c r="M9" s="11">
        <f>SUM(M8)</f>
        <v>0</v>
      </c>
      <c r="N9" s="4"/>
      <c r="O9" s="11">
        <f>SUM(O8)</f>
        <v>6807436547</v>
      </c>
      <c r="P9" s="4"/>
      <c r="Q9" s="11">
        <f>SUM(Q8)</f>
        <v>25893988363</v>
      </c>
    </row>
    <row r="10" spans="1:17" ht="24.7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2022-04-25T14:30:37Z</dcterms:created>
  <dcterms:modified xsi:type="dcterms:W3CDTF">2022-04-26T06:23:49Z</dcterms:modified>
</cp:coreProperties>
</file>